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O:\CITT\Cases\SIMA\RR-2025-007\Working Files\Research\Questionnaires\4. Questionnaires - Final\"/>
    </mc:Choice>
  </mc:AlternateContent>
  <xr:revisionPtr revIDLastSave="0" documentId="13_ncr:1_{A0226809-2581-4685-B2DE-AF234CBC6E76}" xr6:coauthVersionLast="47" xr6:coauthVersionMax="47" xr10:uidLastSave="{00000000-0000-0000-0000-000000000000}"/>
  <workbookProtection workbookAlgorithmName="SHA-512" workbookHashValue="iEvQuYtg18Qsg5JDQHDQY7PT+RJdErSBH1579Ftfl1ZqDRBZ2JCVhGJhW1meMH3R7zVy2TGnkiTZXpwXp4FAdw==" workbookSaltValue="BRAHWXQ/OszlYHpOM8OHNw==" workbookSpinCount="100000" lockStructure="1"/>
  <bookViews>
    <workbookView xWindow="-108" yWindow="-108" windowWidth="30936" windowHeight="16776" tabRatio="867" firstSheet="1" activeTab="1" xr2:uid="{28C13B86-152E-4458-AD7D-0C762FA22288}"/>
  </bookViews>
  <sheets>
    <sheet name="Variables" sheetId="24" state="hidden" r:id="rId1"/>
    <sheet name="Intro" sheetId="25" r:id="rId2"/>
    <sheet name="Exclusions" sheetId="35" r:id="rId3"/>
    <sheet name="Info" sheetId="26" r:id="rId4"/>
    <sheet name="Public" sheetId="27" r:id="rId5"/>
    <sheet name="AddPub" sheetId="28" r:id="rId6"/>
    <sheet name="Pro 1" sheetId="29" r:id="rId7"/>
    <sheet name="Pro 2" sheetId="30" r:id="rId8"/>
    <sheet name="AddPro" sheetId="33" r:id="rId9"/>
    <sheet name="Confirm" sheetId="34" r:id="rId10"/>
  </sheets>
  <externalReferences>
    <externalReference r:id="rId11"/>
    <externalReference r:id="rId12"/>
  </externalReferences>
  <definedNames>
    <definedName name="assofirm">#REF!</definedName>
    <definedName name="AssoFirms">#REF!</definedName>
    <definedName name="cogm">#REF!</definedName>
    <definedName name="cogs">#REF!</definedName>
    <definedName name="demp">#REF!</definedName>
    <definedName name="fexp">#REF!</definedName>
    <definedName name="gsa">#REF!</definedName>
    <definedName name="iemp">#REF!</definedName>
    <definedName name="ndpv">#REF!</definedName>
    <definedName name="ndsv">#REF!</definedName>
    <definedName name="nsv">#REF!</definedName>
    <definedName name="POR">#REF!</definedName>
    <definedName name="ppc">#REF!</definedName>
    <definedName name="_xlnm.Print_Area" localSheetId="8">AddPro!$B$1:$L$62</definedName>
    <definedName name="_xlnm.Print_Area" localSheetId="5">AddPub!$B$1:$L$62</definedName>
    <definedName name="_xlnm.Print_Area" localSheetId="9">Confirm!$B$1:$L$43</definedName>
    <definedName name="_xlnm.Print_Area" localSheetId="2">Exclusions!$B$1:$L$16</definedName>
    <definedName name="_xlnm.Print_Area" localSheetId="3">Info!$B$1:$L$52</definedName>
    <definedName name="_xlnm.Print_Area" localSheetId="1">Intro!$B$1:$L$122</definedName>
    <definedName name="_xlnm.Print_Area" localSheetId="6">'Pro 1'!$B$1:$L$108</definedName>
    <definedName name="_xlnm.Print_Area" localSheetId="7">'Pro 2'!$B$1:$L$180</definedName>
    <definedName name="_xlnm.Print_Area" localSheetId="4">Public!$B$1:$L$255</definedName>
    <definedName name="_xlnm.Print_Titles" localSheetId="8">AddPro!$1:$7</definedName>
    <definedName name="_xlnm.Print_Titles" localSheetId="5">AddPub!$1:$7</definedName>
    <definedName name="_xlnm.Print_Titles" localSheetId="9">Confirm!$1:$7</definedName>
    <definedName name="_xlnm.Print_Titles" localSheetId="2">Exclusions!$1:$7</definedName>
    <definedName name="_xlnm.Print_Titles" localSheetId="3">Info!$1:$7</definedName>
    <definedName name="_xlnm.Print_Titles" localSheetId="1">Intro!$1:$7</definedName>
    <definedName name="_xlnm.Print_Titles" localSheetId="6">'Pro 1'!$1:$7</definedName>
    <definedName name="_xlnm.Print_Titles" localSheetId="7">'Pro 2'!$1:$7</definedName>
    <definedName name="_xlnm.Print_Titles" localSheetId="4">Public!$1:$7</definedName>
    <definedName name="quest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9" i="26" l="1"/>
  <c r="H10" i="25" l="1"/>
  <c r="G76" i="30" l="1"/>
  <c r="D26" i="24" l="1"/>
  <c r="D27" i="24"/>
  <c r="F36" i="34"/>
  <c r="G36" i="34"/>
  <c r="H36" i="34"/>
  <c r="I36" i="34"/>
  <c r="E36" i="34"/>
  <c r="G26" i="29"/>
  <c r="H25" i="29"/>
  <c r="I25" i="29"/>
  <c r="J25" i="29"/>
  <c r="K25" i="29"/>
  <c r="G25" i="29"/>
  <c r="K21" i="29"/>
  <c r="K23" i="29" s="1"/>
  <c r="J21" i="29"/>
  <c r="J23" i="29" s="1"/>
  <c r="I21" i="29"/>
  <c r="I23" i="29" s="1"/>
  <c r="H21" i="29"/>
  <c r="G21" i="29"/>
  <c r="H23" i="29"/>
  <c r="G23" i="29"/>
  <c r="F21" i="29" l="1"/>
  <c r="F20" i="29"/>
  <c r="B20" i="29" l="1"/>
  <c r="B36" i="34" s="1"/>
  <c r="B21" i="29"/>
  <c r="B4" i="35" l="1"/>
  <c r="B44" i="25"/>
  <c r="B11" i="35"/>
  <c r="B10" i="35"/>
  <c r="B8" i="35"/>
  <c r="B6" i="35"/>
  <c r="B5" i="35"/>
  <c r="L8" i="35"/>
  <c r="K8" i="35"/>
  <c r="J8" i="35"/>
  <c r="I8" i="35"/>
  <c r="H8" i="35"/>
  <c r="G8" i="35"/>
  <c r="F8" i="35"/>
  <c r="E8" i="35"/>
  <c r="D8" i="35"/>
  <c r="B63" i="25"/>
  <c r="B61" i="25"/>
  <c r="L61" i="25"/>
  <c r="K61" i="25"/>
  <c r="J61" i="25"/>
  <c r="I61" i="25"/>
  <c r="H61" i="25"/>
  <c r="F61" i="25"/>
  <c r="E61" i="25"/>
  <c r="D61" i="25"/>
  <c r="C61" i="25"/>
  <c r="D50" i="26" l="1"/>
  <c r="D46" i="26"/>
  <c r="D43" i="26"/>
  <c r="B50" i="26"/>
  <c r="B46" i="26"/>
  <c r="B43" i="26"/>
  <c r="B42" i="26"/>
  <c r="D32" i="26"/>
  <c r="B30" i="26"/>
  <c r="B28" i="26"/>
  <c r="B15" i="26"/>
  <c r="B12" i="26"/>
  <c r="B10" i="26"/>
  <c r="B8" i="26"/>
  <c r="B6" i="26"/>
  <c r="B4" i="26"/>
  <c r="B19" i="26"/>
  <c r="B25" i="26"/>
  <c r="B24" i="26"/>
  <c r="B23" i="26"/>
  <c r="B22" i="26"/>
  <c r="B21" i="26"/>
  <c r="L42" i="26"/>
  <c r="K42" i="26"/>
  <c r="J42" i="26"/>
  <c r="I42" i="26"/>
  <c r="H42" i="26"/>
  <c r="G42" i="26"/>
  <c r="F42" i="26"/>
  <c r="E42" i="26"/>
  <c r="D42" i="26"/>
  <c r="P32" i="26"/>
  <c r="O32" i="26"/>
  <c r="L28" i="26"/>
  <c r="K28" i="26"/>
  <c r="J28" i="26"/>
  <c r="I28" i="26"/>
  <c r="H28" i="26"/>
  <c r="G28" i="26"/>
  <c r="F28" i="26"/>
  <c r="E28" i="26"/>
  <c r="D28" i="26"/>
  <c r="L19" i="26"/>
  <c r="K19" i="26"/>
  <c r="J19" i="26"/>
  <c r="I19" i="26"/>
  <c r="H19" i="26"/>
  <c r="G19" i="26"/>
  <c r="F19" i="26"/>
  <c r="E19" i="26"/>
  <c r="D19" i="26"/>
  <c r="L8" i="26"/>
  <c r="K8" i="26"/>
  <c r="J8" i="26"/>
  <c r="I8" i="26"/>
  <c r="H8" i="26"/>
  <c r="G8" i="26"/>
  <c r="F8" i="26"/>
  <c r="E8" i="26"/>
  <c r="D8" i="26"/>
  <c r="C8" i="24" l="1"/>
  <c r="C6" i="24"/>
  <c r="C2" i="24"/>
  <c r="B53" i="33" l="1"/>
  <c r="B43" i="33"/>
  <c r="B33" i="33"/>
  <c r="B23" i="33"/>
  <c r="B13" i="33"/>
  <c r="B23" i="28"/>
  <c r="B33" i="28"/>
  <c r="B43" i="28"/>
  <c r="B53" i="28"/>
  <c r="D12" i="33" l="1"/>
  <c r="C12" i="33"/>
  <c r="C12" i="28"/>
  <c r="O52" i="25"/>
  <c r="P52" i="25"/>
  <c r="P51" i="25"/>
  <c r="O51" i="25"/>
  <c r="J11" i="34"/>
  <c r="E41" i="34"/>
  <c r="B54" i="30"/>
  <c r="B30" i="30"/>
  <c r="B28" i="30"/>
  <c r="B26" i="30"/>
  <c r="B24" i="30"/>
  <c r="P73" i="27"/>
  <c r="B10" i="25" l="1"/>
  <c r="F37" i="34" l="1"/>
  <c r="G37" i="34"/>
  <c r="H37" i="34"/>
  <c r="I37" i="34"/>
  <c r="F38" i="34"/>
  <c r="G38" i="34"/>
  <c r="H38" i="34"/>
  <c r="I38" i="34"/>
  <c r="F39" i="34"/>
  <c r="G39" i="34"/>
  <c r="H39" i="34"/>
  <c r="I39" i="34"/>
  <c r="F40" i="34"/>
  <c r="G40" i="34"/>
  <c r="H40" i="34"/>
  <c r="I40" i="34"/>
  <c r="E40" i="34"/>
  <c r="E39" i="34"/>
  <c r="E38" i="34"/>
  <c r="E37" i="34"/>
  <c r="D12" i="28"/>
  <c r="P213" i="27"/>
  <c r="P49" i="25"/>
  <c r="B12" i="29"/>
  <c r="P102" i="30" l="1"/>
  <c r="O102" i="30"/>
  <c r="B18" i="34"/>
  <c r="B6" i="25"/>
  <c r="E44" i="30" l="1"/>
  <c r="E50" i="30" s="1"/>
  <c r="E41" i="30"/>
  <c r="E47" i="30" l="1"/>
  <c r="O213" i="27" l="1"/>
  <c r="O49" i="25"/>
  <c r="O56" i="29"/>
  <c r="K51" i="30" l="1"/>
  <c r="J51" i="30"/>
  <c r="I51" i="30"/>
  <c r="H51" i="30"/>
  <c r="G51" i="30"/>
  <c r="E51" i="30"/>
  <c r="E49" i="30"/>
  <c r="B49" i="30"/>
  <c r="B40" i="34" s="1"/>
  <c r="B8" i="33"/>
  <c r="B18" i="30"/>
  <c r="B2" i="29"/>
  <c r="B2" i="33" s="1"/>
  <c r="B225" i="27"/>
  <c r="B210" i="27"/>
  <c r="B12" i="27"/>
  <c r="B89" i="25"/>
  <c r="B107" i="25"/>
  <c r="B67" i="25"/>
  <c r="B55" i="25"/>
  <c r="B47" i="25"/>
  <c r="C29" i="25"/>
  <c r="B25" i="25"/>
  <c r="B5" i="25"/>
  <c r="B5" i="26" s="1"/>
  <c r="B2" i="30" l="1"/>
  <c r="B12" i="34" l="1"/>
  <c r="P8" i="27" l="1"/>
  <c r="O8" i="27"/>
  <c r="O73" i="27"/>
  <c r="P184" i="27"/>
  <c r="O184" i="27"/>
  <c r="B184" i="27" l="1"/>
  <c r="J120" i="25"/>
  <c r="E121" i="25"/>
  <c r="J121" i="25"/>
  <c r="P128" i="30"/>
  <c r="B198" i="27"/>
  <c r="E51" i="25" l="1"/>
  <c r="B51" i="25"/>
  <c r="E40" i="30"/>
  <c r="E42" i="30"/>
  <c r="E43" i="30"/>
  <c r="E45" i="30"/>
  <c r="E46" i="30"/>
  <c r="E48" i="30"/>
  <c r="E52" i="30"/>
  <c r="O128" i="30" l="1"/>
  <c r="K75" i="27"/>
  <c r="I75" i="27"/>
  <c r="G75" i="27"/>
  <c r="E75" i="27"/>
  <c r="C75" i="27"/>
  <c r="O28" i="27"/>
  <c r="H35" i="34" l="1"/>
  <c r="I35" i="34"/>
  <c r="K39" i="30"/>
  <c r="K76" i="30" s="1"/>
  <c r="J39" i="30"/>
  <c r="J76" i="30" s="1"/>
  <c r="K37" i="30"/>
  <c r="K74" i="30" s="1"/>
  <c r="J37" i="30"/>
  <c r="J95" i="30" s="1"/>
  <c r="J42" i="30"/>
  <c r="K42" i="30"/>
  <c r="J45" i="30"/>
  <c r="K45" i="30"/>
  <c r="J48" i="30"/>
  <c r="K48" i="30"/>
  <c r="K95" i="30" l="1"/>
  <c r="J77" i="30"/>
  <c r="K77" i="30"/>
  <c r="J74" i="30"/>
  <c r="K17" i="29"/>
  <c r="I33" i="34" s="1"/>
  <c r="J17" i="29"/>
  <c r="H33" i="34" s="1"/>
  <c r="J26" i="29"/>
  <c r="K26" i="29"/>
  <c r="P14" i="34" l="1"/>
  <c r="O14" i="34"/>
  <c r="O228" i="27" l="1"/>
  <c r="O59" i="30"/>
  <c r="P59" i="30"/>
  <c r="P56" i="29"/>
  <c r="P228" i="27"/>
  <c r="P28" i="27"/>
  <c r="I39" i="30" l="1"/>
  <c r="I76" i="30" s="1"/>
  <c r="H39" i="30"/>
  <c r="H76" i="30" s="1"/>
  <c r="I48" i="30"/>
  <c r="H48" i="30"/>
  <c r="G48" i="30"/>
  <c r="I45" i="30"/>
  <c r="H45" i="30"/>
  <c r="G45" i="30"/>
  <c r="I42" i="30"/>
  <c r="H42" i="30"/>
  <c r="G42" i="30"/>
  <c r="I26" i="29"/>
  <c r="H26" i="29"/>
  <c r="I77" i="30" l="1"/>
  <c r="B121" i="25" l="1"/>
  <c r="G104" i="30" l="1"/>
  <c r="C104" i="30"/>
  <c r="F35" i="34" l="1"/>
  <c r="G35" i="34"/>
  <c r="B41" i="34"/>
  <c r="B40" i="30"/>
  <c r="B37" i="34" s="1"/>
  <c r="E35" i="34"/>
  <c r="B128" i="30" l="1"/>
  <c r="B102" i="30"/>
  <c r="B59" i="30"/>
  <c r="H23" i="30"/>
  <c r="B21" i="30"/>
  <c r="F97" i="30"/>
  <c r="B97" i="30"/>
  <c r="G95" i="30"/>
  <c r="L93" i="30"/>
  <c r="K93" i="30"/>
  <c r="J93" i="30"/>
  <c r="I93" i="30"/>
  <c r="H93" i="30"/>
  <c r="G93" i="30"/>
  <c r="F93" i="30"/>
  <c r="E93" i="30"/>
  <c r="D93" i="30"/>
  <c r="B93" i="30"/>
  <c r="H95" i="30" l="1"/>
  <c r="I95" i="30" s="1"/>
  <c r="G77" i="30" l="1"/>
  <c r="B28" i="27" l="1"/>
  <c r="B6" i="29" l="1"/>
  <c r="E33" i="34"/>
  <c r="B31" i="34"/>
  <c r="B29" i="34"/>
  <c r="B16" i="34"/>
  <c r="I15" i="34"/>
  <c r="H15" i="34"/>
  <c r="G15" i="34"/>
  <c r="F15" i="34"/>
  <c r="E15" i="34"/>
  <c r="B15" i="34"/>
  <c r="B14" i="34"/>
  <c r="B9" i="34"/>
  <c r="B8" i="34"/>
  <c r="B10" i="33"/>
  <c r="B169" i="30"/>
  <c r="B155" i="30"/>
  <c r="B142" i="30"/>
  <c r="B80" i="30"/>
  <c r="F77" i="30"/>
  <c r="B77" i="30"/>
  <c r="F76" i="30"/>
  <c r="B76" i="30"/>
  <c r="G74" i="30"/>
  <c r="B72" i="30"/>
  <c r="B52" i="30"/>
  <c r="B46" i="30"/>
  <c r="B39" i="34" s="1"/>
  <c r="B43" i="30"/>
  <c r="B38" i="34" s="1"/>
  <c r="E39" i="30"/>
  <c r="B39" i="30"/>
  <c r="G37" i="30"/>
  <c r="B35" i="30"/>
  <c r="B16" i="30"/>
  <c r="B15" i="30"/>
  <c r="B14" i="30"/>
  <c r="B13" i="30"/>
  <c r="B12" i="30"/>
  <c r="B97" i="29"/>
  <c r="B83" i="29"/>
  <c r="B69" i="29"/>
  <c r="B56" i="29"/>
  <c r="B43" i="29"/>
  <c r="B30" i="29"/>
  <c r="B26" i="29"/>
  <c r="B25" i="29"/>
  <c r="F24" i="29"/>
  <c r="B24" i="29"/>
  <c r="F23" i="29"/>
  <c r="B23" i="29"/>
  <c r="F22" i="29"/>
  <c r="B22" i="29"/>
  <c r="F19" i="29"/>
  <c r="B19" i="29"/>
  <c r="B35" i="34" s="1"/>
  <c r="G17" i="29"/>
  <c r="B15" i="29"/>
  <c r="P10" i="29"/>
  <c r="B10" i="29" s="1"/>
  <c r="B10" i="30" s="1"/>
  <c r="B13" i="28"/>
  <c r="B10" i="28"/>
  <c r="B8" i="28"/>
  <c r="B242" i="27"/>
  <c r="B228" i="27"/>
  <c r="B213" i="27"/>
  <c r="B73" i="27"/>
  <c r="J46" i="27"/>
  <c r="G46" i="27"/>
  <c r="E46" i="27"/>
  <c r="C46" i="27"/>
  <c r="B42" i="27"/>
  <c r="B15" i="27"/>
  <c r="B10" i="27"/>
  <c r="B9" i="27"/>
  <c r="B8" i="27"/>
  <c r="E120" i="25"/>
  <c r="B120" i="25"/>
  <c r="B118" i="25"/>
  <c r="L116" i="25"/>
  <c r="K116" i="25"/>
  <c r="J116" i="25"/>
  <c r="I116" i="25"/>
  <c r="H116" i="25"/>
  <c r="G116" i="25"/>
  <c r="E116" i="25"/>
  <c r="D116" i="25"/>
  <c r="C116" i="25"/>
  <c r="B111" i="25"/>
  <c r="B113" i="25"/>
  <c r="B110" i="25"/>
  <c r="B109" i="25"/>
  <c r="L107" i="25"/>
  <c r="K107" i="25"/>
  <c r="J107" i="25"/>
  <c r="I107" i="25"/>
  <c r="H107" i="25"/>
  <c r="G107" i="25"/>
  <c r="E107" i="25"/>
  <c r="D107" i="25"/>
  <c r="C107" i="25"/>
  <c r="B104" i="25"/>
  <c r="B101" i="25"/>
  <c r="B99" i="25"/>
  <c r="B97" i="25"/>
  <c r="B95" i="25"/>
  <c r="B93" i="25"/>
  <c r="B91" i="25"/>
  <c r="B77" i="25"/>
  <c r="B76" i="25"/>
  <c r="B73" i="25"/>
  <c r="B71" i="25"/>
  <c r="B69" i="25"/>
  <c r="P57" i="25"/>
  <c r="O57" i="25"/>
  <c r="B49" i="25"/>
  <c r="B42" i="25"/>
  <c r="B27" i="25"/>
  <c r="L25" i="25"/>
  <c r="K25" i="25"/>
  <c r="J25" i="25"/>
  <c r="I25" i="25"/>
  <c r="H25" i="25"/>
  <c r="G25" i="25"/>
  <c r="E25" i="25"/>
  <c r="D25" i="25"/>
  <c r="C25" i="25"/>
  <c r="B6" i="33" l="1"/>
  <c r="B6" i="27"/>
  <c r="B6" i="28"/>
  <c r="B6" i="30"/>
  <c r="B6" i="34"/>
  <c r="D57" i="25"/>
  <c r="B4" i="27"/>
  <c r="B4" i="29"/>
  <c r="B4" i="30"/>
  <c r="B4" i="34"/>
  <c r="B4" i="28"/>
  <c r="B4" i="33"/>
  <c r="B8" i="30"/>
  <c r="B8" i="29"/>
  <c r="B9" i="30"/>
  <c r="B9" i="29"/>
  <c r="H17" i="29"/>
  <c r="I17" i="29" s="1"/>
  <c r="E16" i="34"/>
  <c r="H37" i="30"/>
  <c r="H77" i="30"/>
  <c r="H74" i="30"/>
  <c r="I74" i="30" s="1"/>
  <c r="F33" i="34"/>
  <c r="G33" i="34" s="1"/>
  <c r="F16" i="34" l="1"/>
  <c r="I37" i="30"/>
  <c r="H16" i="34" s="1"/>
  <c r="B5" i="33" l="1"/>
  <c r="B5" i="30"/>
  <c r="B5" i="29"/>
  <c r="B5" i="28"/>
  <c r="B5" i="27"/>
  <c r="B5" i="34"/>
  <c r="G16" i="34"/>
  <c r="I16"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17" authorId="0" shapeId="0" xr:uid="{EEBF5324-2E43-4DF9-AE27-F9713ECB5428}">
      <text>
        <r>
          <rPr>
            <b/>
            <sz val="9"/>
            <color indexed="81"/>
            <rFont val="Tahoma"/>
            <family val="2"/>
          </rPr>
          <t>Link to specific CBSA SOR or MIF page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tc={C7627019-4FBA-4EC1-BF7D-1BB9425B051F}</author>
  </authors>
  <commentList>
    <comment ref="O1" authorId="0" shapeId="0" xr:uid="{C7627019-4FBA-4EC1-BF7D-1BB9425B051F}">
      <text>
        <t>[Threaded comment]
Your version of Excel allows you to read this threaded comment; however, any edits to it will get removed if the file is opened in a newer version of Excel. Learn more: https://go.microsoft.com/fwlink/?linkid=870924
Comment:
    Hide EN and FR columns
TRIB &gt; Hide R/C</t>
      </text>
    </comment>
  </commentList>
</comments>
</file>

<file path=xl/sharedStrings.xml><?xml version="1.0" encoding="utf-8"?>
<sst xmlns="http://schemas.openxmlformats.org/spreadsheetml/2006/main" count="479" uniqueCount="355">
  <si>
    <t>PUBLIC</t>
  </si>
  <si>
    <t>QUESTIONNAIRE DUE DATE</t>
  </si>
  <si>
    <t>DATE D'ÉCHÉANCE DU QUESTIONNAIRE</t>
  </si>
  <si>
    <t>TRANSMISSION DU QUESTIONNAIRE REMPLI</t>
  </si>
  <si>
    <t>Veuillez retourner le questionnaire rempli en utilisant l’une des options suivantes :</t>
  </si>
  <si>
    <t>CERTIFICATION</t>
  </si>
  <si>
    <t>ATTESTATION</t>
  </si>
  <si>
    <t>FIRM INFORMATION</t>
  </si>
  <si>
    <t>RENSEIGNEMENTS SUR L’ENTREPRISE</t>
  </si>
  <si>
    <t>Firm Address</t>
  </si>
  <si>
    <t>Adresse de l'entreprise</t>
  </si>
  <si>
    <t>Website Address</t>
  </si>
  <si>
    <t>Adresse du site Web</t>
  </si>
  <si>
    <t>Name of Authorized Official</t>
  </si>
  <si>
    <t>Nom du représentant autorisé</t>
  </si>
  <si>
    <t>Title of Authorized Official</t>
  </si>
  <si>
    <t>Titre du représentant autorisé</t>
  </si>
  <si>
    <t>E-mail Address</t>
  </si>
  <si>
    <t>Telephone</t>
  </si>
  <si>
    <t>Téléphone</t>
  </si>
  <si>
    <t>Date</t>
  </si>
  <si>
    <t>Question 1</t>
  </si>
  <si>
    <t>Question 2</t>
  </si>
  <si>
    <t>Question 3</t>
  </si>
  <si>
    <t>Question 4</t>
  </si>
  <si>
    <t>Question 5</t>
  </si>
  <si>
    <t>Question 6</t>
  </si>
  <si>
    <t>What other products, if any, can be produced on the same equipment used to produce the goods?</t>
  </si>
  <si>
    <t>Quels autres produits, le cas échéant, pourraient être fabriqués à l’aide du même outillage utilisé pour la production des marchandises?</t>
  </si>
  <si>
    <t>Question 7</t>
  </si>
  <si>
    <t>Question 8</t>
  </si>
  <si>
    <t>Question 9</t>
  </si>
  <si>
    <t>Question 10</t>
  </si>
  <si>
    <t>Ventes dans le pays de production</t>
  </si>
  <si>
    <t>I understand that checking this box constitutes my legally binding signature.</t>
  </si>
  <si>
    <t>Je comprends que le fait de cocher cette case constitue ma signature juridiquement contraignante.</t>
  </si>
  <si>
    <t>Adresse de courrier électronique</t>
  </si>
  <si>
    <t>CUSTOMS TARIFF</t>
  </si>
  <si>
    <t>TARIF DES DOUANES</t>
  </si>
  <si>
    <t>SUBMITTING THE QUESTIONNAIRE RESPONSE</t>
  </si>
  <si>
    <t>Provide a brief history of your firm, with particular emphasis on activities regarding the goods.</t>
  </si>
  <si>
    <t>Donnez un bref historique de votre entreprise, en insistant plus particulièrement sur les activités entourant les marchandises.</t>
  </si>
  <si>
    <t>Firm Name</t>
  </si>
  <si>
    <t>Role in the Industry</t>
  </si>
  <si>
    <t xml:space="preserve">Dénomination sociale de l'entreprise </t>
  </si>
  <si>
    <t>Rôle dans l'industrie</t>
  </si>
  <si>
    <t>Facility Name and Location</t>
  </si>
  <si>
    <t xml:space="preserve">Dénomination sociale et emplacement de l'établissement </t>
  </si>
  <si>
    <t>PUBLIC COMMENTS</t>
  </si>
  <si>
    <t>COMMENTAIRES PUBLICS</t>
  </si>
  <si>
    <t>Should your firm wish to add any comments related to its responses, submit them here. Be sure to indicate the question number being commented on.</t>
  </si>
  <si>
    <t xml:space="preserve">Explain in detail how your firm determines practical plant capacity. </t>
  </si>
  <si>
    <t xml:space="preserve">Fournissez des détails sur la façon dont votre entreprise détermine la capacité pratique des usines. </t>
  </si>
  <si>
    <t>Provide the following estimated percentages:</t>
  </si>
  <si>
    <t>Fournissez les estimations suivantes en pourcentage:</t>
  </si>
  <si>
    <t>PROTECTED COMMENTS</t>
  </si>
  <si>
    <t>Confirm that all information is reported on a calendar-year basis.</t>
  </si>
  <si>
    <t>Confirmez que tous les renseignements déclarés le sont selon l’année civile.</t>
  </si>
  <si>
    <t>English</t>
  </si>
  <si>
    <t>French</t>
  </si>
  <si>
    <t>Data Validation comments</t>
  </si>
  <si>
    <t>Case Number</t>
  </si>
  <si>
    <t>The Goods</t>
  </si>
  <si>
    <t>Due Date</t>
  </si>
  <si>
    <t>Note: Public/non-confidential information in this table is automatically generated from the information provided in the "Pro 1" and "Pro 2" tabs. Any changes to this public summary must therefore be made in the "Pro 1" and "Pro 2" tabs.</t>
  </si>
  <si>
    <t>Note : L’information publique/non confidentielle dans ce tableau est générée automatiquement à partir de l’information fournie sous les onglets « Pro 1 » et « Pro 2 ». Par conséquent, toute modification à apporter à ce résumé public/non confidentiel doit être faite sous les onglets « Pro 1 » et « Pro 2 ».</t>
  </si>
  <si>
    <t>Product Defn</t>
  </si>
  <si>
    <t>HS Code defn change date</t>
  </si>
  <si>
    <t>HS Codes before change</t>
  </si>
  <si>
    <t>HS Codes after change</t>
  </si>
  <si>
    <t>Français</t>
  </si>
  <si>
    <t>In which language would you prefer to complete this questionnaire?</t>
  </si>
  <si>
    <t>Provide the names and addresses of other locations, facilities, and outlets in Canada on behalf of which your company is responding.</t>
  </si>
  <si>
    <t>Fournissez les noms et adresses des autres emplacements, installations et points de vente au Canada au nom de laquelle votre entreprise répond. </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</si>
  <si>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</si>
  <si>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</si>
  <si>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</si>
  <si>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</si>
  <si>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</si>
  <si>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</si>
  <si>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</si>
  <si>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Des informations sur le produit et un glossaire de termes sont disponibles dans l'onglet Info.</t>
  </si>
  <si>
    <t>Utilisez l'onglet AddPub si vous avez besoin de plus d'espace.</t>
  </si>
  <si>
    <t>%</t>
  </si>
  <si>
    <t>Comments</t>
  </si>
  <si>
    <t>Commentaires</t>
  </si>
  <si>
    <t>Comment 1</t>
  </si>
  <si>
    <t>Commentaire 1</t>
  </si>
  <si>
    <t>Comment 2</t>
  </si>
  <si>
    <t>Commentaire 2</t>
  </si>
  <si>
    <t>Comment 3</t>
  </si>
  <si>
    <t>Commentaire 3</t>
  </si>
  <si>
    <t>Comment 4</t>
  </si>
  <si>
    <t>Commentaire 4</t>
  </si>
  <si>
    <t>Comment 5</t>
  </si>
  <si>
    <t>Commentaire 5</t>
  </si>
  <si>
    <t xml:space="preserve">Use the AddPro tab if more space is needed.
</t>
  </si>
  <si>
    <t>Capacité pratique des usines</t>
  </si>
  <si>
    <t>Capacity utilization rate of the goods</t>
  </si>
  <si>
    <t>Taux d'utilisation des capacités des marchandises</t>
  </si>
  <si>
    <t>Total capacity utilization rate</t>
  </si>
  <si>
    <t>Taux d'utilisation total des capacités</t>
  </si>
  <si>
    <t xml:space="preserve">If any of the calculated capacity utilization rates are higher than 100%, explain why this has occurred.
</t>
  </si>
  <si>
    <t>Décrivez les plans de votre entreprise pour augmenter ou diminuer la capacité pratique de son usine de marchandises au cours des deux prochaines années, y compris les dates cibles, la capacité pratique cible de l'usine, les usines concernées et les raisons du changement.</t>
  </si>
  <si>
    <t>Décrivez les plans de votre entreprise pour accroître, réduire ou cesser sa production des marchandises d'ici les deux prochaines années, soit dans ses installations où sont fabriquées actuellement des marchandises, soit dans ses installations où sont fabriqués d’autres produits. Fournissez les motifs et les hypothèses sous-tendant ces objectifs et ces stratégies.</t>
  </si>
  <si>
    <t>Décrivez les plans de votre entreprise visant à modifier la gamme de produits fabriqués sur le même équipement au cours des deux prochaines années. Fournissez les motifs et les hypothèses sous-tendant ces objectifs et ces stratégies.</t>
  </si>
  <si>
    <t>For the questions in this tab, note the following:</t>
  </si>
  <si>
    <t>Pour les questions de cet onglet, notez ce qui suit :</t>
  </si>
  <si>
    <t>Décrivez les plans de votre entreprise pour gérer les niveaux de stocks au cours des deux prochaines années. Fournissez les motifs et les hypothèses sous-tendant ces objectifs et ces stratégies.</t>
  </si>
  <si>
    <t>Fournissez les stratégies et les objectifs de votre entreprise pour les deux prochaines années en ce qui concerne les prix des marchandises. Fournir la justification et les hypothèses qui sous-tendent ces stratégies et objectifs.</t>
  </si>
  <si>
    <t>Provide your firm’s strategies and objectives for the next two years with respect to the export sales of the goods. Provide the rationale and assumptions underlying these strategies and objectives.</t>
  </si>
  <si>
    <t>Fournissez les stratégies et les objectifs de votre entreprise pour les deux prochaines années en ce qui concerne les ventes à l'exportation des marchandises. Fournir la justification et les hypothèses qui sous-tendent ces stratégies et objectifs.</t>
  </si>
  <si>
    <t>References to "the goods" in this questionnaire refer to:</t>
  </si>
  <si>
    <t>Les références aux « marchandises » dans ce questionnaire font référence à :</t>
  </si>
  <si>
    <t xml:space="preserve">Description and specifications of the goods produced </t>
  </si>
  <si>
    <t>Description et spécifications des marchandises produites</t>
  </si>
  <si>
    <t>Si cette installation ne produit pas les marchandises, quelles modifications seraient nécessaires pour pouvoir produire les marchandises?</t>
  </si>
  <si>
    <t>If this facility does not produce the goods, what modifications would be needed to be able to produce the goods?</t>
  </si>
  <si>
    <t>Provide your firm’s strategies and objectives for the next two years with respect to the pricing of the goods. Provide the rationale and assumptions underlying these strategies and objectives.</t>
  </si>
  <si>
    <t>Type</t>
  </si>
  <si>
    <t>Finished ending inventory for the Canadian market</t>
  </si>
  <si>
    <t>Using data provided in Question 1 on the Pro 1 tab with the data provided in Question 2 above, the questionnaire calculates ending inventory as follows:</t>
  </si>
  <si>
    <t>Select Yes or No</t>
  </si>
  <si>
    <t xml:space="preserve">If your firm has more than one location, facility or outlet, submit a consolidated response to the questionnaire.
</t>
  </si>
  <si>
    <t xml:space="preserve">Si votre entreprise a plus d’un emplacement, d’une installation ou d’un point de vente, transmettez une réponse consolidée au questionnaire.
</t>
  </si>
  <si>
    <t>Practical plant capacity</t>
  </si>
  <si>
    <t xml:space="preserve">La capacité pratique des usines
</t>
  </si>
  <si>
    <t>Variable</t>
  </si>
  <si>
    <t>Describe your firm's production processes for the goods and provide flow charts illustrating the processes.</t>
  </si>
  <si>
    <t>Décrivez les processus de production de votre entreprise pour les marchandises et fournissez des organigrammes illustrant les processus.</t>
  </si>
  <si>
    <t>GLOSSAIRE</t>
  </si>
  <si>
    <t>Firm Name (In English and French, if applicable)</t>
  </si>
  <si>
    <t>Dénomination sociale (en français et en anglais, le cas échéant)</t>
  </si>
  <si>
    <t>Dans quelle langue préférez-vous remplir ce questionnaire?</t>
  </si>
  <si>
    <t>Nature of association</t>
  </si>
  <si>
    <t>Explain whether this facility produces the goods for the Canadian market and other export markets.</t>
  </si>
  <si>
    <t>Expliquez si cette installation produit les marchandises destinées au marché canadien et/ou à d'autres marchés d'exportation.</t>
  </si>
  <si>
    <t>Si votre entreprise désire ajouter des commentaires concernant vos réponses, vous les inscrivez ici. Indiquez à quelle question se rapportent vos commentaires.</t>
  </si>
  <si>
    <t>Describe your firm’s plans to increase or decrease its practical plant capacity of the goods in the next two years, including target dates, target practical plant capacity, the plants involved and the reasons for the change.</t>
  </si>
  <si>
    <t>Describe your firm’s plans to increase, decrease or shut down its production of the goods, either at facilities currently producing the goods or currently being used to produce other products, in the next two years. Provide the rationale and assumptions underlying these strategies and objectives.</t>
  </si>
  <si>
    <t>Describe your firm’s plans to change the product mix of the goods produced on the same equipment, in the next two years. Provide the rationale and assumptions underlying these strategies and objectives.</t>
  </si>
  <si>
    <t>Si l'un ou l'autre des taux d'utilisation de la capacité, telle que calculée, est supérieur à 100 %, expliquez.</t>
  </si>
  <si>
    <t>COMMENTAIRES PROTÉGÉS</t>
  </si>
  <si>
    <t>Confirm that all values reported in this questionnaire are in Canadian dollars.</t>
  </si>
  <si>
    <t>Confirmez que toutes les valeurs déclarées dans ce questionnaire sont en dollars canadiens.</t>
  </si>
  <si>
    <t>Maximum length reached. Please use the AddPub tab to add further info. | La limite maximale de caractères est atteinte. SVP utiliser l'onglet AddPub pour ajouter plus d'information.</t>
  </si>
  <si>
    <t>Maximum length reached. Please use the AddPro tab to add further info. | La limite maximale de caractères est atteinte. SVP utiliser l'onglet AddPro pour ajouter plus d'information.</t>
  </si>
  <si>
    <t>1000 character limit | limite de 1000 caractères</t>
  </si>
  <si>
    <t>AA</t>
  </si>
  <si>
    <t>Int period 1</t>
  </si>
  <si>
    <t>Int period 2</t>
  </si>
  <si>
    <t>Sales in country of production</t>
  </si>
  <si>
    <t>If the volume of ending inventory in Question 2 above differs from the calculated ending inventory, explain why.</t>
  </si>
  <si>
    <t>Describe your firm’s plans to manage inventory levels in the next two years. Provide the rationale and assumptions underlying these strategies and objectives.</t>
  </si>
  <si>
    <t>Date of change</t>
  </si>
  <si>
    <t>• Report only sales of your firm’s production.</t>
  </si>
  <si>
    <t>• Report all sales to Canadian and foreign associated firms.</t>
  </si>
  <si>
    <t>• Report all sales as of the date of shipment to the customer or the customer’s warehouse.</t>
  </si>
  <si>
    <t>• Report all values in Canadian dollars.</t>
  </si>
  <si>
    <t>• Indiquez seulement les ventes effectuées à partir de la production de votre entreprise.</t>
  </si>
  <si>
    <t>• Déclarez toutes les ventes aux entreprises associées canadiennes et étrangères.</t>
  </si>
  <si>
    <t>• Déclarez toutes les ventes à compter de la date de l’expédition au client ou à son entrepôt.</t>
  </si>
  <si>
    <t>• Déclarez toutes les valeurs en dollars canadiens.</t>
  </si>
  <si>
    <t>Si le volume du stock de clôture à la question 2 ci-dessus diffère du stock de clôture calculé, donnez la raison.</t>
  </si>
  <si>
    <t>The undersigned certifies that the information supplied herein is complete and correct to the best of his/her knowledge and belief.</t>
  </si>
  <si>
    <t>Le ou la soussignée déclare que, pour autant qu'il ou elle sache, les renseignements fournis aux présentes sont complets et exacts.</t>
  </si>
  <si>
    <t>2. Par courriel à l'adresse tcce-citt@tribunal.gc.ca si vous acceptez les risques connexes et vous transmettez des renseignements qui sont ceux de votre entreprise seulement.</t>
  </si>
  <si>
    <t>2. E-mail to citt-tcce@tribunal.gc.ca should you accept the associated risks and you are filing information that belongs to your firm only.</t>
  </si>
  <si>
    <t>When submitting the completed questionnaire using the secure E-filing service, designate the questionnaire as confidential. Note that the information in the public (blue) tabs in your questionnaire will be treated as public information.</t>
  </si>
  <si>
    <t>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t>
  </si>
  <si>
    <t>Toutes les questions relatives au présent questionnaire doivent être adressées à :</t>
  </si>
  <si>
    <t>Questions relating to this questionnaire should be directed to:</t>
  </si>
  <si>
    <t>For additional details, view the "Info" tab.</t>
  </si>
  <si>
    <t>Pour plus de détails, consultez l’onglet « Info ».</t>
  </si>
  <si>
    <t>Product information and a glossary of terms can be found in the Info tab.</t>
  </si>
  <si>
    <t>Use the AddPub tab if more space is needed.</t>
  </si>
  <si>
    <t>Explain any changes you expect to see in your home market, in the Canadian market and in other markets globally for the goods over the next two years with respect to demand, prices, capacity utilization, import volumes or any other factor. Explain any impacts on these outlooks should the finding or order be continued or rescinded. Provide documents, or the names of documents, such as studies or articles in trade journals, that support your firm's statement.</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</si>
  <si>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</si>
  <si>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</si>
  <si>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The greatest level of output from the machinery and equipment used in the production of the goods and all other products (using the same equipment) that your plants can achieve on a continuous basis within the framework of a realistic work pattern. Consideration should be given to the typical product mix, number of shifts per day, annual operating days, etc., over the past five years.</t>
  </si>
  <si>
    <t>Related firms</t>
  </si>
  <si>
    <t>Entreprises affiliées</t>
  </si>
  <si>
    <t>List the names and addresses of any foreign or Canadian firms related to your firm (see definition in Info tab) that are involved in the production, export, import, sale, purchase of the goods or supply of direct materials used to produce the goods. For each firm, indicate the nature of your association and its role in the industry.</t>
  </si>
  <si>
    <t>Dressez la liste des dénominations et adresses de toutes les entreprises canadiennes ou étrangères auxquelles votre entreprise est reliée (voir définition dans l'onglet Info) et qui participent à la production, à l’exportation, à l’importation, à la vente, à l’achat de marchandises ou à l’approvisionnement de matières premières pour la production des marchandises. Pour chaque entreprise, veuillez indiquer le type d’affiliation et son rôle dans l'industrie.</t>
  </si>
  <si>
    <t>First Year of POR</t>
  </si>
  <si>
    <t>Last Day of POR</t>
  </si>
  <si>
    <t>Last Year of POR</t>
  </si>
  <si>
    <t>Analyst 1</t>
  </si>
  <si>
    <t>Analyst 2</t>
  </si>
  <si>
    <t>Unit of measure (plural)</t>
  </si>
  <si>
    <t>tonnes</t>
  </si>
  <si>
    <t>Unit of measure (singular)</t>
  </si>
  <si>
    <t>tonne</t>
  </si>
  <si>
    <t>FOREIGN PRODUCERS' QUESTIONNAIRE | QUESTIONNAIRE À L'INTENTION DES PRODUCTEURS ÉTRANGERS</t>
  </si>
  <si>
    <t>INTRODUCTION</t>
  </si>
  <si>
    <t>LANGUAGE PREFERENCE | PRÉFÉRENCE LINGUISTIQUE</t>
  </si>
  <si>
    <t>DEFINITION OF "THE GOODS"</t>
  </si>
  <si>
    <t>LA DÉFINITION "DES MARCHANDISES"</t>
  </si>
  <si>
    <t>DO YOU NEED TO COMPLETE THIS QUESTIONNAIRE?</t>
  </si>
  <si>
    <t>QUESTIONS</t>
  </si>
  <si>
    <t>QUESTIONNAIRE OUTLINE</t>
  </si>
  <si>
    <t>APERÇU DU QUESTIONNAIRE</t>
  </si>
  <si>
    <t>ADDITIONAL PRODUCT INFORMATION</t>
  </si>
  <si>
    <t>RENSEIGNEMENTS ADDITIONNELS SUR LE PRODUIT</t>
  </si>
  <si>
    <t>Les marchandises sont généralement classées dans le Tarif des douanes sous les numéros suivants du Système harmonisé de désignation et de codification des marchandises (SH) :</t>
  </si>
  <si>
    <t>GLOSSARY</t>
  </si>
  <si>
    <t>GENERAL FIRM INFORMATION</t>
  </si>
  <si>
    <t>INFORMATIONS GÉNÉRALES SUR L'ENTREPRISE</t>
  </si>
  <si>
    <t>PRODUCTION</t>
  </si>
  <si>
    <t>SALES</t>
  </si>
  <si>
    <t>VENTES</t>
  </si>
  <si>
    <t>MARKETS</t>
  </si>
  <si>
    <t>MARCHÉS</t>
  </si>
  <si>
    <t>PROTECTED</t>
  </si>
  <si>
    <t>PROTÉGÉ</t>
  </si>
  <si>
    <t>PRODUCTION AND CAPACITY</t>
  </si>
  <si>
    <t>PRODUCTION ET CAPACITÉ</t>
  </si>
  <si>
    <t>SALES AND INVENTORIES</t>
  </si>
  <si>
    <t>VENTES ET STOCKS</t>
  </si>
  <si>
    <t>GENERAL</t>
  </si>
  <si>
    <t>GÉNÉRAL</t>
  </si>
  <si>
    <t>PRODUCTION AND SALES</t>
  </si>
  <si>
    <t>PRODUCTION ET VENTES</t>
  </si>
  <si>
    <t>Export markets</t>
  </si>
  <si>
    <t>Marchés d'exportation</t>
  </si>
  <si>
    <t>Important notes for formatting</t>
  </si>
  <si>
    <t>Insert and merge rows where needed to expand height of text boxes.</t>
  </si>
  <si>
    <t>Drop down lists</t>
  </si>
  <si>
    <t>Yes</t>
  </si>
  <si>
    <t>No</t>
  </si>
  <si>
    <t>Oui</t>
  </si>
  <si>
    <t>Non</t>
  </si>
  <si>
    <t>Report your firm's volumes of finished inventory of the goods produced for the Canadian market.</t>
  </si>
  <si>
    <t>Indiquez le volume du stock des marchandises finies produites pour le marché canadien.</t>
  </si>
  <si>
    <t>Ex Works (CAD)</t>
  </si>
  <si>
    <t>à l'usine (CAD)</t>
  </si>
  <si>
    <t>FOB Country of Export (CAD)</t>
  </si>
  <si>
    <t>FOB pays d'exportation (CAD)</t>
  </si>
  <si>
    <t>If no, explain.</t>
  </si>
  <si>
    <t>Si non, expliquez.</t>
  </si>
  <si>
    <t>DEVEZ-VOUS REMPLIR CE QUESTIONNAIRE?</t>
  </si>
  <si>
    <t>Remplir le tableau suivant pour les ventes et les stocks des marchandises par votre entreprise.</t>
  </si>
  <si>
    <t>Type d'affiliation</t>
  </si>
  <si>
    <t>Sélectionnez oui ou non</t>
  </si>
  <si>
    <t>Correspond au niveau de rendement le plus élevé du matériel et de l’outillage utilisés dans la production des marchandises et de tous les autres produits (utilisant le même équipement) que vos usines peuvent atteindre en continu, tout en appliquant un régime de travail réaliste. Il convient de tenir compte de la gamme de produits fabriqués, du nombre de périodes de travail par jour, du nombre de jours d’exploitation par année, etc., au cours des cinq dernières années.</t>
  </si>
  <si>
    <t>SVP accorder ces mots : "défini/définis/définie/définies"; "originaire/originaires"; "exporté/exportés/exportée/exportées" selon le(s) mot(s) utilisé(s) pour décrire les biens couverts par ce RR (soit avec "les marchandises" (féminin pluriel) ou avec la définition de ces marchandises)</t>
  </si>
  <si>
    <t>En utilisant les données fournies à la question 1 sur l'onglet Pro 1 avec les données fournies à la question 2 ci-dessus, le questionnaire calcule le stock de clôture comme suit :</t>
  </si>
  <si>
    <t>Expliquez les changements que vous prévoyez voir sur votre marché intérieur, sur le marché canadien et sur d’autres marchés mondiaux pour les marchandises au cours des deux prochaines années en ce qui concerne la demande, les prix, l’utilisation des capacités, les volumes d’importations ou tout autre facteur. Expliquez les effets possibles sur ces perspectives si les conclusions ou l'ordonnance étai(en)t maintenue(s) ou annulée(s). Fournissez des documents, ou les noms de documents, tels que des études ou des articles dans des revues spécialisées, qui appuient la déclaration de votre entreprise.</t>
  </si>
  <si>
    <t>Tab and Question</t>
  </si>
  <si>
    <t>Onglet et question</t>
  </si>
  <si>
    <t>les pays sujets</t>
  </si>
  <si>
    <t>When adding or modifying columns, please ensure the total of all column widths in a tab equals 1760 pixels to allow for consistent scaling when exported to PDF.</t>
  </si>
  <si>
    <t>i.e. columns B-L should be 160 pixels each.</t>
  </si>
  <si>
    <t>hiddenc</t>
  </si>
  <si>
    <t>Subject Countries (incl. French pronouns: de la, du, des)</t>
  </si>
  <si>
    <t>Production of the goods</t>
  </si>
  <si>
    <t>Production des marchandises</t>
  </si>
  <si>
    <t>Complete the following table for your firm's production of the goods and other products made with the same equipment.</t>
  </si>
  <si>
    <t>Remplir le tableau suivant pour la production des marchandises par votre entreprise et d'autres produits fabriqués avec le même équipement.</t>
  </si>
  <si>
    <t>dumping</t>
  </si>
  <si>
    <t>Additional Product Info</t>
  </si>
  <si>
    <t>Your firm's sales volume of the goods divided by your firm's total sales volume</t>
  </si>
  <si>
    <t>Your firm's sales value of the goods divided by your firm's total sales value</t>
  </si>
  <si>
    <t>La valeur des ventes des marchandises de votre entreprise divisée par la valeur des ventes totales de votre entreprise</t>
  </si>
  <si>
    <t>Your firm's production volume of the goods divided by your home country's total production volume of the goods</t>
  </si>
  <si>
    <t xml:space="preserve">Your firm's volume of exports of the goods to Canada divided by your home country's total volume of exports of the goods to Canada </t>
  </si>
  <si>
    <t>Le volume des ventes des marchandises de votre entreprise divisé par le volume des ventes totales de votre entreprise</t>
  </si>
  <si>
    <t>Le volume de production des marchandises par votre entreprise divisé par le volume total de production des marchandises de votre pays</t>
  </si>
  <si>
    <t>Le volume total des exportations des marchandises au Canada par votre entreprise divisé par le volume total des exportations des marchandises au Canada par votre pays</t>
  </si>
  <si>
    <t>List all other countries:</t>
  </si>
  <si>
    <t>Précisez tous les autres pays:</t>
  </si>
  <si>
    <t>The goods are commonly classified in the Customs Tariff under the following Harmonized Commodity Description and Coding System (HS) numbers:</t>
  </si>
  <si>
    <t>Complete the following table for your firm's sales and inventories of the goods.</t>
  </si>
  <si>
    <t>RR-2025-007</t>
  </si>
  <si>
    <t>Chinese Taipei and Germany</t>
  </si>
  <si>
    <t>du Taipei chinois et de l’Allemagne</t>
  </si>
  <si>
    <t>Jan-Mar 2025</t>
  </si>
  <si>
    <t>janv-mars 2025</t>
  </si>
  <si>
    <t>Jan-Mar 2026</t>
  </si>
  <si>
    <t>janv-mars 2026</t>
  </si>
  <si>
    <t>June 26, 2026</t>
  </si>
  <si>
    <t>26 juin 2026</t>
  </si>
  <si>
    <t>Rhonda Heintzman</t>
  </si>
  <si>
    <t>rhonda.heintzman@tribunal.gc.ca</t>
  </si>
  <si>
    <t>William Phan</t>
  </si>
  <si>
    <t>william.phan@tribunal.gc.ca</t>
  </si>
  <si>
    <t>7208.51.00.11, 7208.51.00.12, 7208.51.00.19, 7208.51.00.22, 7208.51.00.23, 7208.51.00.24, 7208.51.00.25, 7208.51.00.32, 7208.51.00.33, 7208.51.00.34, 7208.51.00.35, 7208.51.00.42, 7208.51.00.43, 7208.51.00.44, 7208.51.00.45, 7208.51.00.52, 7208.51.00.53, 7208.51.00.54, 7208.51.00.55, 7208.51.00.62, 7208.51.00.63, 7208.51.00.64, 7208.51.00.65, 7208.51.00.72, 7208.51.00.73, 7208.51.00.74, 7208.51.00.75, 7208.52.00.11, 7208.52.00.12, 7208.52.00.19, 7208.52.00.82, 7208.52.00.83, 7208.52.00.84, 7208.52.00.85</t>
  </si>
  <si>
    <t>HS Codes</t>
  </si>
  <si>
    <t>613-558-5983</t>
  </si>
  <si>
    <t>le dumping</t>
  </si>
  <si>
    <t>Plate is produced to specific grades and standardizations. These grades and standardizations are used for specific end-uses. Common standardizations include American Society for Mechanical Engineers (ASME), and American Society for Testing and Materials (ASTM). For example, ASTM/ASME A36, A283, A573 or A709 may be used for structural plate, which is used in a variety of construction applications. Plate meeting A515 and A516M/A516, grade 70 is used for the construction of pressure vessels, which hold gasses or liquids at high pressure.</t>
  </si>
  <si>
    <t>Les tôles sont produites selon des nuances et des normes spécifiques. Ces nuances et normes sont destinées à des utilisations finales spécifiques. Les normes communes comprennent celles de l’American Society for Mechanical Engineers (ASME) et de l’American Society for Testing and Materials (ASTM). Par exemple, les normes ASTM/ASME A36, A283, A573 ou A709 peuvent être destinées aux tôles de construction, qui sont utilisées dans diverses applications de construction. Les tôles répondant aux normes A515 et A516M/A516, nuance 70, servent à la construction d’appareils sous pression, qui contiennent des gaz ou des liquides sous haute pression.</t>
  </si>
  <si>
    <t>Pressure vessel quality (PVQ) plate may be vacuum degassed to achieve desired characteristics, in particular low sulfur, low carbon, low gaseous levels (H2, N2, 02), improved cleanliness and improved ferro alloy recovery. Such characteristics may be used in sour service applications and applications requiring hydrogen-induced cracking (HIC) resistance low temperature fracture toughness.</t>
  </si>
  <si>
    <t>Les tôles de qualité pour appareils sous pression peuvent être dégazées sous vide pour obtenir les caractéristiques souhaitées, en particulier une faible teneur en soufre, en carbone et en gaz (H2, N2, 02), une meilleure propreté et une meilleure récupération des ferro‑alliages. Ces caractéristiques peuvent être utilisées dans des applications de transport des fluides acides et des applications nécessitant une résistance à la fissuration par l’hydrogène (HIC) et à la fracture à basse température.</t>
  </si>
  <si>
    <t>Some of these gauges and specifications, as well as specific lengths and widths, command a price premium.</t>
  </si>
  <si>
    <t>Certaines de ces jauges et spécifications, ainsi que des longueurs et largeurs spécifiques, commandent un supplément de prix.</t>
  </si>
  <si>
    <t>Product Use</t>
  </si>
  <si>
    <t>Utilisation</t>
  </si>
  <si>
    <t>ADDITIONAL PRODUCT EXCLUSIONS</t>
  </si>
  <si>
    <t>The following products are excluded from the Tribunal’s findings in NQ-2020-001.</t>
  </si>
  <si>
    <t xml:space="preserve">1. Hot-rolled carbon steel plate manufactured to the following specifications and grades:
• ASME SA-285/SA-285M or ASTM A-285/A-285M,
• ASME SA-299/SA-299M or ASTM A-299/A-299M,
• ASME SA-515/SA-515M or ASTM A-515/A-515M,
• ASME SA-516/SA-516M or ASTM A-516/A-516M (including, but not limited to, SA/A516 Grade 70),
• ASME SA-537/SA-537M or ASTM A-537/A-537M, or
• ASME SA-841/SA-841M or ASTM A-841/A-841M,
which is normalized (heat treated) and vacuum degassed (including while molten) with a sulphur content less than or equal to 0.003 percent and a phosphorus content less than or equal to 0.017 percent, imported exclusively for use in the manufacture of pressure vessels for the oil and gas sector for use in sour service and hydrogen-induced cracking applications.
2. Hot-rolled carbon steel plate in grade ASME SA‑516 Grade 70 or ASTM A‑516 Grade 70 normalized (heat treated) with a thickness greater than 3.28 inches.
3. Hot-rolled carbon steel plate produced to the following specifications and grades:
• ASME SA-516/SA-516M or ASTM A-516/A-516M, normalized,
• ASME SA-299/SA-299M or ASTM A-299/A-299M, normalized, and
• ASME SA-537/SA-537M or ASTM A-537/A-537M, normalized,
in the following dimensions:
• 2.5 inches thick, greater than or equal to 151 inches wide and of any length,
• greater than or equal to 3 inches thick, greater than or equal to 121 inches wide and of any length,
• greater than 3.28 inches thick of any width and length.
4. Heavy plate imported by Irving Shipbuilding Inc. for use in the Arctic and Offshore Patrols Ships shipbuilding project.
</t>
  </si>
  <si>
    <t>1. Tôles d’acier au carbone laminées à chaud fabriquées conformément aux spécifications et dans les nuances suivantes :
• ASME SA-285/SA-285M ou ASTM A-285/A-285M,
• ASME SA-299/SA-299M ou ASTM A-299/A-299M,
• ASME SA-515/SA-515M ou ASTM A-515/A-515M,
• ASME SA-516/SA-516M ou ASTM A-516/A-516M (y compris, mais sans s’y limiter, SA/A516 nuance 70),
• ASME SA-537/SA-537M ou ASTM A-537/A-537M, ou
• ASME SA-841/SA-841M ou ASTM A-841/A-841M,
qui sont normalisées (traitées thermiquement) et dégazées sous vide (y compris en fusion), dont la teneur en soufre est inférieure à 0,003 p. 100 et la teneur en phosphore est inférieure ou égale à 0,017 p. 100, importées exclusivement pour utilisation dans la fabrication d’appareils à pression destinés au secteur pétrolier et gazier pour utilisation en milieu corrosif et dans des applications relatives à la fissuration par l’hydrogène.
2. Tôles d’acier au carbone laminées à chaud de nuance ASME SA‑516 nuance 70 ou ASTM A‑516 nuance 70 normalisées (traitées thermiquement), dont l’épaisseur est supérieure à 3,28 pouces.
3. Tôles d’acier au carbone laminées à chaud produites conformément aux spécifications et dans les nuances suivantes :
• ASME SA-516/SA-516M ou ASTM A-516/A-516M, normalisées,
• ASME SA-299/SA-299M ou ASTM A-299/A-299M, normalisées, et
• ASME SA-537/SA-537M ou ASTM A-537/A-537M, normalisées,
dans les dimensions suivantes :
• Épaisseur de 2,5 pouces, largeur égale ou supérieure à 151 pouces, toutes longueurs,
• Épaisseur égale ou supérieure à 3 pouces, largeur égale ou supérieure à 121 pouces, toutes longueurs,
• Épaisseur supérieure à 3,28 pouces, toutes largeurs, toutes longueurs.
4. Tôles fortes importées par Irving Shipbuilding Inc. en vue de leur utilisation dans le cadre du projet de construction de navires de patrouille extracôtiers et de l’Arctique.</t>
  </si>
  <si>
    <t>Net delivered selling value</t>
  </si>
  <si>
    <t>Valeur de vente nette rendue</t>
  </si>
  <si>
    <t>La valeur de vos ventes après déduction des escomptes au comptant, des remises sur quantité et des escomptes reportés, des rabais, des taxes, des ristournes et des primes, qu’ils soient indiqués ou non sur la facture. Incluez le coût de livraison.</t>
  </si>
  <si>
    <t>The value of your sales net of all discounts (cash, quantity or deferred), allowances, taxes, rebates and incentives, whether or not shown on the invoice. It includes all delivery costs (freight, handling, and insurance), incurred by your firm from the point of direct shipment in Canada and included in the selling price or an estimate of such delivery costs incurred by your customers.</t>
  </si>
  <si>
    <t>343-543-7269</t>
  </si>
  <si>
    <t>FOREIGN PRODUCERS' QUESTIONNAIRE</t>
  </si>
  <si>
    <t>QUESTIONNAIRE À L'INTENTION DES PRODUCTEURS ÉTRANGERS</t>
  </si>
  <si>
    <t>March 31</t>
  </si>
  <si>
    <t>31 mars</t>
  </si>
  <si>
    <t>FAILURE TO COMPLETE QUESTIONNAIRE</t>
  </si>
  <si>
    <t>QUESTIONNAIRE NON REMPLI</t>
  </si>
  <si>
    <t>Failure to complete the questionnaire by the due date may result in the Tribunal issuing a production order, pursuant to section 17 of the Canadian International Trade Tribunal Act, to compel the production of a questionnaire response.</t>
  </si>
  <si>
    <t>Si le questionnaire n’est pas rempli dans les délais impartis, le Tribunal peut rendre une ordonnance de production, aux termes de l’article  17 de la Loi sur le Tribunal canadien du commerce extérieur, afin d’exiger la production d’une réponse au questionnaire.</t>
  </si>
  <si>
    <t>These tariff classification numbers may include other products than the goods, and the goods may also fall under additional tariff classification numbers.</t>
  </si>
  <si>
    <t>The list of additional products that were excluded from the Tribunal’s finding can be found on the Tribunal’s website.</t>
  </si>
  <si>
    <t>La liste des produits additionnels qui ont été exclus de la portée des conclusions du Tribunal peut être consultée sur le site Web du Tribunal.</t>
  </si>
  <si>
    <t>Les marchandises en cause et les marchandises similaires sont utilisées dans de nombreuses applications et plus communément pour la fabrication de voitures de chemin de fer, de réservoirs de stockage de pétrole et de gaz, de machinerie lourde, d’équipement agricole, de ponts, de bâtiments industriels, de tours de bureaux, de navires et de barges, ainsi que de réservoirs sous pression.</t>
  </si>
  <si>
    <t>Heavy plate is used in a number of applications, the most common of which are the production of rail cars, oil and gas storage tanks, heavy machinery, agricultural equipment, bridges, industrial buildings, high-rise office towers, ships and barges, and pressure vessels.</t>
  </si>
  <si>
    <t>heavy plate</t>
  </si>
  <si>
    <t>tôles fortes</t>
  </si>
  <si>
    <t>CONFIRMATION OF REPORTED DATA IN THIS QUESTIONNAIRE</t>
  </si>
  <si>
    <t>CONFIRMATION DES DONNÉES DÉCLARÉES DANS CE QUESTIONNAIRE</t>
  </si>
  <si>
    <t>Difference between ending inventory in Question 2 above and the calculated ending inventory in Question 4.</t>
  </si>
  <si>
    <t>Différence entre le stock de clôture à la question 2 ci-dessus et le stock de clôture calculé à la question 4</t>
  </si>
  <si>
    <t>Total - production</t>
  </si>
  <si>
    <t>Confirmez que toutes les données déclarées dans ce questionnaire concernent les marchandises telles que définies dans l’onglet « Intro » et excluent les marchandises telles que définies dans l’onglet « Exclusions ».</t>
  </si>
  <si>
    <t>Hot-rolled carbon steel plate and high-strength low-alloy steel plate not further manufactured than hot-rolled, heat-treated or not, in cut lengths, in widths greater than 72 inches (+/‑ 1,829 mm) to 152 inches (+/‑ 3,860 mm) inclusive, and thicknesses from 0.375 inches (+/‑ 9.525 mm) up to and including 4.5 inches (+/‑ 114.3 mm) (with all dimensions being plus or minus allowable tolerances contained in the applicable standards), but excluding:
- plate in coil form, and
- plate having a rolled, raised figure at regular intervals on the surface (also known as floor plate).
For greater certainty, the subject goods include steel plate which contains alloys greater than required by recognized industry standards, provided the steel does not meet recognized industry standards for an alloy grade steel plate. 
The list of additional products that were excluded from the Tribunal’s finding can be found on the Tribunal’s website.</t>
  </si>
  <si>
    <t>Tôles d’acier au carbone et tôles d’acier allié résistant à faible teneur, laminées à chaud, n’ayant subi aucun autre complément d’ouvraison que le laminage à chaud, traitées thermiquement ou non, coupées à longueur, d’une largeur plus grande que 72 pouces (+/‑ 1 829 mm) à 152 pouces (+/‑ 3 860 mm) inclusivement, et d’une épaisseur variant de 0,375 pouce (+/‑ 9,525 mm) jusqu’à 4,5 pouces (+/‑ 114,3 mm) inclusivement (dont les dimensions sont plus ou moins exactes afin de tenir compte des tolérances admissibles incluses dans les normes applicables), à l’exclusion :
- des tôles en bobines, et
- des tôles dont la surface présente par intervalle un motif laminé en relief (aussi appelées « tôles de plancher »).
Il demeure entendu que les marchandises en cause incluent des tôles d’acier qui contiennent de l’acier allié en plus grande quantité que ce qui est toléré selon les normes de l’industrie à condition que l’acier ne réponde pas aux exigences des normes de l’industrie en matière de nuance d’alliage de tôle d’acier.
La liste des produits additionnels qui ont été exclus de la portée des conclusions du Tribunal peut être consultée sur le site Web du Tribunal.</t>
  </si>
  <si>
    <t>For additional product exclusions, view the "Exclusions" tab.</t>
  </si>
  <si>
    <t>Pour d'autres produits exclus, consultez l’onglet « Exclusions ».</t>
  </si>
  <si>
    <t>Stock de clôture finies pour le marché canadien</t>
  </si>
  <si>
    <t>Production of products produced using the same equipment other than the goods</t>
  </si>
  <si>
    <t>Production de produits fabriqués avec le même équipement autre que les marchandises</t>
  </si>
  <si>
    <t>Production of Discrete Plate</t>
  </si>
  <si>
    <t>Production de tôles en feuilles</t>
  </si>
  <si>
    <t xml:space="preserve">Production of Cut-to-length Plate from Coil </t>
  </si>
  <si>
    <t>Production de tôles coupées à longueur à partir de bobines</t>
  </si>
  <si>
    <t>Beginning inventory of finished heavy plates</t>
  </si>
  <si>
    <t>Stock d'ouverture de tôles fortes finies</t>
  </si>
  <si>
    <t>Ending inventory of finished heavy plates</t>
  </si>
  <si>
    <t>Stock de clôture de tôles fortes finies</t>
  </si>
  <si>
    <t xml:space="preserve">Export sales to Canada </t>
  </si>
  <si>
    <t xml:space="preserve">Ventes à l'exportation au Canada </t>
  </si>
  <si>
    <t xml:space="preserve">Export sales to the United States of America </t>
  </si>
  <si>
    <t xml:space="preserve">Ventes à l'exportation aux États-Unis d'Amérique </t>
  </si>
  <si>
    <t>Export sales to all other countries</t>
  </si>
  <si>
    <t>Ventes à l'exportation vers tous les autres pays</t>
  </si>
  <si>
    <t>Calculated Ending inventory</t>
  </si>
  <si>
    <t>Stock de clôture calculé</t>
  </si>
  <si>
    <t>Confirm that all data reported in this questionnaire pertain to the goods as defined in the "Intro" tab and exclude goods as defined in the tab "Exclusions".</t>
  </si>
  <si>
    <t>Les produits suivants sont exclus des conclusions du Tribunal dans l'enquête NQ-2020-001.</t>
  </si>
  <si>
    <t>AUTRES PRODUITS EXCLUS</t>
  </si>
  <si>
    <t>Ces numéros de classement tarifaire peuvent inclure des produits autres que les marchandises, et les marchandises peuvent également relever d'autres numéros de classement tarifaire.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</si>
</sst>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23"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sz val="10.5"/>
      <color theme="0"/>
      <name val="Calibri"/>
      <family val="2"/>
      <scheme val="minor"/>
    </font>
    <font>
      <b/>
      <sz val="10.5"/>
      <color theme="0"/>
      <name val="Calibri"/>
      <family val="2"/>
      <scheme val="minor"/>
    </font>
    <font>
      <sz val="10.5"/>
      <name val="Calibri"/>
      <family val="2"/>
      <scheme val="minor"/>
    </font>
    <font>
      <b/>
      <sz val="10.5"/>
      <color theme="1"/>
      <name val="Calibri"/>
      <family val="2"/>
      <scheme val="minor"/>
    </font>
    <font>
      <sz val="10.5"/>
      <color theme="1"/>
      <name val="Calibri"/>
      <family val="2"/>
      <scheme val="minor"/>
    </font>
    <font>
      <sz val="10.5"/>
      <color rgb="FF000000"/>
      <name val="Calibri"/>
      <family val="2"/>
      <scheme val="minor"/>
    </font>
    <font>
      <b/>
      <sz val="10.5"/>
      <name val="Calibri"/>
      <family val="2"/>
      <scheme val="minor"/>
    </font>
    <font>
      <u/>
      <sz val="10.5"/>
      <color rgb="FF0070C0"/>
      <name val="Calibri"/>
      <family val="2"/>
      <scheme val="minor"/>
    </font>
    <font>
      <b/>
      <sz val="12"/>
      <name val="Calibri"/>
      <family val="2"/>
      <scheme val="minor"/>
    </font>
    <font>
      <sz val="8"/>
      <name val="Calibri"/>
      <family val="2"/>
      <scheme val="minor"/>
    </font>
    <font>
      <sz val="16"/>
      <color rgb="FF000000"/>
      <name val="Calibri"/>
      <family val="2"/>
      <scheme val="minor"/>
    </font>
    <font>
      <sz val="10.5"/>
      <color rgb="FF000000"/>
      <name val="Calibri"/>
      <family val="2"/>
    </font>
    <font>
      <b/>
      <u/>
      <sz val="10.5"/>
      <color theme="1"/>
      <name val="Calibri"/>
      <family val="2"/>
      <scheme val="minor"/>
    </font>
    <font>
      <sz val="10.5"/>
      <color rgb="FFFF0000"/>
      <name val="Calibri"/>
      <family val="2"/>
      <scheme val="minor"/>
    </font>
    <font>
      <b/>
      <sz val="9"/>
      <color indexed="81"/>
      <name val="Tahoma"/>
      <family val="2"/>
    </font>
    <font>
      <b/>
      <u/>
      <sz val="10.5"/>
      <name val="Calibri"/>
      <family val="2"/>
      <scheme val="minor"/>
    </font>
    <font>
      <u/>
      <sz val="11"/>
      <color theme="1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FF"/>
        <bgColor indexed="64"/>
      </patternFill>
    </fill>
  </fills>
  <borders count="5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auto="1"/>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diagonal/>
    </border>
    <border>
      <left style="thin">
        <color theme="0" tint="-0.499984740745262"/>
      </left>
      <right style="thin">
        <color indexed="64"/>
      </right>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style="thin">
        <color auto="1"/>
      </left>
      <right/>
      <top style="thin">
        <color theme="0" tint="-0.499984740745262"/>
      </top>
      <bottom/>
      <diagonal/>
    </border>
    <border>
      <left/>
      <right style="thin">
        <color auto="1"/>
      </right>
      <top style="thin">
        <color theme="0" tint="-0.499984740745262"/>
      </top>
      <bottom/>
      <diagonal/>
    </border>
    <border>
      <left style="thin">
        <color indexed="64"/>
      </left>
      <right/>
      <top/>
      <bottom style="thin">
        <color theme="0" tint="-0.499984740745262"/>
      </bottom>
      <diagonal/>
    </border>
    <border>
      <left/>
      <right style="thin">
        <color indexed="64"/>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right style="thin">
        <color theme="0" tint="-0.499984740745262"/>
      </right>
      <top style="medium">
        <color theme="0" tint="-0.499984740745262"/>
      </top>
      <bottom style="thin">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auto="1"/>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auto="1"/>
      </left>
      <right style="thin">
        <color theme="0" tint="-0.499984740745262"/>
      </right>
      <top style="medium">
        <color theme="0" tint="-0.499984740745262"/>
      </top>
      <bottom style="thin">
        <color theme="0" tint="-0.499984740745262"/>
      </bottom>
      <diagonal/>
    </border>
    <border>
      <left style="thin">
        <color theme="0" tint="-0.499984740745262"/>
      </left>
      <right style="thin">
        <color auto="1"/>
      </right>
      <top style="medium">
        <color theme="0" tint="-0.499984740745262"/>
      </top>
      <bottom style="thin">
        <color theme="0" tint="-0.499984740745262"/>
      </bottom>
      <diagonal/>
    </border>
    <border>
      <left style="thin">
        <color auto="1"/>
      </left>
      <right style="thin">
        <color theme="0" tint="-0.499984740745262"/>
      </right>
      <top style="thin">
        <color theme="0" tint="-0.499984740745262"/>
      </top>
      <bottom style="medium">
        <color theme="0" tint="-0.499984740745262"/>
      </bottom>
      <diagonal/>
    </border>
    <border>
      <left style="thin">
        <color theme="0" tint="-0.499984740745262"/>
      </left>
      <right style="thin">
        <color auto="1"/>
      </right>
      <top style="thin">
        <color theme="0" tint="-0.499984740745262"/>
      </top>
      <bottom style="medium">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499984740745262"/>
      </top>
      <bottom style="medium">
        <color theme="0" tint="-0.499984740745262"/>
      </bottom>
      <diagonal/>
    </border>
    <border>
      <left style="thin">
        <color theme="0" tint="-0.499984740745262"/>
      </left>
      <right/>
      <top style="medium">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style="thin">
        <color theme="0" tint="-0.499984740745262"/>
      </right>
      <top/>
      <bottom style="thin">
        <color indexed="64"/>
      </bottom>
      <diagonal/>
    </border>
  </borders>
  <cellStyleXfs count="4">
    <xf numFmtId="0" fontId="0" fillId="0" borderId="0"/>
    <xf numFmtId="164" fontId="1" fillId="0" borderId="0" applyFont="0" applyFill="0" applyBorder="0" applyAlignment="0" applyProtection="0"/>
    <xf numFmtId="164" fontId="1" fillId="0" borderId="0" applyFont="0" applyFill="0" applyBorder="0" applyAlignment="0" applyProtection="0"/>
    <xf numFmtId="0" fontId="22" fillId="0" borderId="0" applyNumberFormat="0" applyFill="0" applyBorder="0" applyAlignment="0" applyProtection="0"/>
  </cellStyleXfs>
  <cellXfs count="450">
    <xf numFmtId="0" fontId="0" fillId="0" borderId="0" xfId="0"/>
    <xf numFmtId="0" fontId="9" fillId="2" borderId="0" xfId="0" applyFont="1" applyFill="1" applyAlignment="1">
      <alignment vertical="top" wrapText="1"/>
    </xf>
    <xf numFmtId="0" fontId="3"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left" vertical="top"/>
    </xf>
    <xf numFmtId="0" fontId="4" fillId="2" borderId="0" xfId="0" applyFont="1" applyFill="1" applyAlignment="1">
      <alignment vertical="top"/>
    </xf>
    <xf numFmtId="0" fontId="3" fillId="2" borderId="0" xfId="0" applyFont="1" applyFill="1" applyAlignment="1">
      <alignment vertical="top"/>
    </xf>
    <xf numFmtId="0" fontId="6" fillId="2" borderId="0" xfId="0" applyFont="1" applyFill="1" applyAlignment="1">
      <alignment vertical="top" wrapText="1"/>
    </xf>
    <xf numFmtId="0" fontId="9" fillId="2" borderId="0" xfId="0" applyFont="1" applyFill="1" applyAlignment="1">
      <alignment vertical="top"/>
    </xf>
    <xf numFmtId="0" fontId="12" fillId="2" borderId="0" xfId="0" applyFont="1" applyFill="1" applyAlignment="1">
      <alignment horizontal="left" vertical="top" wrapText="1"/>
    </xf>
    <xf numFmtId="0" fontId="2" fillId="2" borderId="0" xfId="0" applyFont="1" applyFill="1" applyAlignment="1">
      <alignment vertical="top" wrapText="1"/>
    </xf>
    <xf numFmtId="0" fontId="5" fillId="2" borderId="0" xfId="0" applyFont="1" applyFill="1" applyAlignment="1">
      <alignment vertical="top"/>
    </xf>
    <xf numFmtId="0" fontId="7" fillId="2" borderId="0" xfId="0" applyFont="1" applyFill="1" applyAlignment="1">
      <alignment horizontal="left" vertical="top" wrapText="1"/>
    </xf>
    <xf numFmtId="0" fontId="4" fillId="2" borderId="0" xfId="0" applyFont="1" applyFill="1" applyAlignment="1">
      <alignment vertical="top" wrapText="1"/>
    </xf>
    <xf numFmtId="0" fontId="12" fillId="2" borderId="6" xfId="0" applyFont="1" applyFill="1" applyBorder="1" applyAlignment="1">
      <alignment horizontal="centerContinuous" vertical="top" wrapText="1"/>
    </xf>
    <xf numFmtId="0" fontId="12" fillId="2" borderId="0" xfId="0" applyFont="1" applyFill="1" applyBorder="1" applyAlignment="1">
      <alignment horizontal="centerContinuous" vertical="top" wrapText="1"/>
    </xf>
    <xf numFmtId="0" fontId="10" fillId="2" borderId="0" xfId="0" applyFont="1" applyFill="1" applyBorder="1" applyAlignment="1">
      <alignment horizontal="centerContinuous" vertical="top" wrapText="1"/>
    </xf>
    <xf numFmtId="0" fontId="10" fillId="2" borderId="4" xfId="0" applyFont="1" applyFill="1" applyBorder="1" applyAlignment="1">
      <alignment horizontal="centerContinuous" vertical="top" wrapText="1"/>
    </xf>
    <xf numFmtId="0" fontId="12" fillId="2" borderId="6" xfId="0" applyFont="1" applyFill="1" applyBorder="1" applyAlignment="1">
      <alignment horizontal="center" vertical="top" wrapText="1"/>
    </xf>
    <xf numFmtId="0" fontId="12" fillId="2" borderId="0" xfId="0" applyFont="1" applyFill="1" applyBorder="1" applyAlignment="1">
      <alignment horizontal="center" vertical="top" wrapText="1"/>
    </xf>
    <xf numFmtId="0" fontId="10" fillId="2" borderId="0" xfId="0" applyFont="1" applyFill="1" applyBorder="1" applyAlignment="1">
      <alignment horizontal="center" vertical="top" wrapText="1"/>
    </xf>
    <xf numFmtId="0" fontId="10" fillId="2" borderId="4" xfId="0" applyFont="1" applyFill="1" applyBorder="1" applyAlignment="1">
      <alignment horizontal="center" vertical="top" wrapText="1"/>
    </xf>
    <xf numFmtId="0" fontId="2" fillId="2" borderId="0" xfId="0" applyFont="1" applyFill="1" applyAlignment="1">
      <alignment vertical="top"/>
    </xf>
    <xf numFmtId="0" fontId="8" fillId="2" borderId="0" xfId="0" applyFont="1" applyFill="1" applyAlignment="1">
      <alignment vertical="top"/>
    </xf>
    <xf numFmtId="0" fontId="10" fillId="2" borderId="0" xfId="0" applyFont="1" applyFill="1"/>
    <xf numFmtId="49" fontId="10" fillId="2" borderId="0" xfId="0" applyNumberFormat="1" applyFont="1" applyFill="1" applyAlignment="1">
      <alignment vertical="top"/>
    </xf>
    <xf numFmtId="49" fontId="10" fillId="2" borderId="0" xfId="0" applyNumberFormat="1" applyFont="1" applyFill="1" applyAlignment="1">
      <alignment vertical="top" wrapText="1"/>
    </xf>
    <xf numFmtId="0" fontId="11" fillId="2" borderId="0" xfId="1" applyNumberFormat="1" applyFont="1" applyFill="1" applyBorder="1" applyAlignment="1" applyProtection="1">
      <alignment vertical="center" wrapText="1"/>
    </xf>
    <xf numFmtId="0" fontId="11" fillId="2" borderId="4" xfId="1" applyNumberFormat="1" applyFont="1" applyFill="1" applyBorder="1" applyAlignment="1" applyProtection="1">
      <alignment vertical="center" wrapText="1"/>
    </xf>
    <xf numFmtId="0" fontId="4" fillId="3" borderId="12" xfId="0" applyFont="1" applyFill="1" applyBorder="1" applyAlignment="1">
      <alignment vertical="top" wrapText="1"/>
    </xf>
    <xf numFmtId="0" fontId="10" fillId="2" borderId="0" xfId="0" applyFont="1" applyFill="1" applyBorder="1" applyAlignment="1">
      <alignment vertical="top" wrapText="1"/>
    </xf>
    <xf numFmtId="15" fontId="10" fillId="2" borderId="0" xfId="0" applyNumberFormat="1" applyFont="1" applyFill="1" applyAlignment="1">
      <alignment vertical="top"/>
    </xf>
    <xf numFmtId="0" fontId="9" fillId="2" borderId="0" xfId="0" applyFont="1" applyFill="1"/>
    <xf numFmtId="0" fontId="8" fillId="2" borderId="6" xfId="0" applyFont="1" applyFill="1" applyBorder="1" applyAlignment="1">
      <alignment vertical="top"/>
    </xf>
    <xf numFmtId="0" fontId="12" fillId="2" borderId="6" xfId="0" applyFont="1" applyFill="1" applyBorder="1" applyAlignment="1">
      <alignment vertical="top" wrapText="1"/>
    </xf>
    <xf numFmtId="0" fontId="5" fillId="2" borderId="0" xfId="0" applyFont="1" applyFill="1" applyAlignment="1">
      <alignment horizontal="left" vertical="top"/>
    </xf>
    <xf numFmtId="0" fontId="4" fillId="0" borderId="0" xfId="0" applyFont="1" applyAlignment="1">
      <alignment vertical="top" wrapText="1"/>
    </xf>
    <xf numFmtId="0" fontId="10" fillId="0" borderId="0" xfId="0" applyFont="1" applyAlignment="1">
      <alignment vertical="top"/>
    </xf>
    <xf numFmtId="0" fontId="10" fillId="2" borderId="0" xfId="0" applyFont="1" applyFill="1" applyAlignment="1"/>
    <xf numFmtId="0" fontId="9" fillId="7" borderId="13" xfId="0" applyFont="1" applyFill="1" applyBorder="1" applyAlignment="1">
      <alignment horizontal="center" vertical="top" wrapText="1"/>
    </xf>
    <xf numFmtId="165" fontId="11" fillId="4" borderId="13" xfId="2" applyNumberFormat="1" applyFont="1" applyFill="1" applyBorder="1" applyAlignment="1" applyProtection="1">
      <alignment horizontal="right" vertical="top" wrapText="1"/>
      <protection locked="0"/>
    </xf>
    <xf numFmtId="165" fontId="11" fillId="5" borderId="13" xfId="2" applyNumberFormat="1" applyFont="1" applyFill="1" applyBorder="1" applyAlignment="1" applyProtection="1">
      <alignment horizontal="right" vertical="top" wrapText="1"/>
    </xf>
    <xf numFmtId="165" fontId="11" fillId="4" borderId="38" xfId="2" applyNumberFormat="1" applyFont="1" applyFill="1" applyBorder="1" applyAlignment="1" applyProtection="1">
      <alignment horizontal="right" vertical="top" wrapText="1"/>
      <protection locked="0"/>
    </xf>
    <xf numFmtId="165" fontId="11" fillId="5" borderId="38" xfId="2" applyNumberFormat="1" applyFont="1" applyFill="1" applyBorder="1" applyAlignment="1" applyProtection="1">
      <alignment vertical="top" wrapText="1"/>
    </xf>
    <xf numFmtId="165" fontId="11" fillId="5" borderId="38" xfId="2" applyNumberFormat="1" applyFont="1" applyFill="1" applyBorder="1" applyAlignment="1" applyProtection="1">
      <alignment horizontal="right" vertical="top" wrapText="1"/>
    </xf>
    <xf numFmtId="0" fontId="8" fillId="2" borderId="13" xfId="0" applyFont="1" applyFill="1" applyBorder="1" applyAlignment="1">
      <alignment horizontal="center" vertical="top" wrapText="1"/>
    </xf>
    <xf numFmtId="0" fontId="12" fillId="2" borderId="13" xfId="0" applyFont="1" applyFill="1" applyBorder="1" applyAlignment="1">
      <alignment horizontal="center" vertical="top" wrapText="1"/>
    </xf>
    <xf numFmtId="0" fontId="10" fillId="2" borderId="6" xfId="0" applyFont="1" applyFill="1" applyBorder="1" applyAlignment="1">
      <alignment vertical="top"/>
    </xf>
    <xf numFmtId="1" fontId="11" fillId="5" borderId="13" xfId="1" applyNumberFormat="1" applyFont="1" applyFill="1" applyBorder="1" applyAlignment="1" applyProtection="1">
      <alignment horizontal="center" vertical="top" wrapText="1"/>
    </xf>
    <xf numFmtId="0" fontId="8" fillId="2" borderId="0" xfId="0" applyFont="1" applyFill="1" applyBorder="1" applyAlignment="1">
      <alignment vertical="center" wrapText="1"/>
    </xf>
    <xf numFmtId="0" fontId="10" fillId="0" borderId="0" xfId="0" applyFont="1"/>
    <xf numFmtId="0" fontId="8" fillId="2" borderId="6" xfId="0" applyFont="1" applyFill="1" applyBorder="1" applyAlignment="1">
      <alignment horizontal="left" vertical="top" wrapText="1"/>
    </xf>
    <xf numFmtId="0" fontId="8" fillId="2" borderId="0" xfId="0" applyFont="1" applyFill="1" applyBorder="1" applyAlignment="1">
      <alignment horizontal="left" vertical="top" wrapText="1"/>
    </xf>
    <xf numFmtId="0" fontId="8" fillId="2" borderId="4" xfId="0" applyFont="1" applyFill="1" applyBorder="1" applyAlignment="1">
      <alignment horizontal="left" vertical="top" wrapText="1"/>
    </xf>
    <xf numFmtId="0" fontId="10" fillId="2" borderId="0" xfId="0" applyFont="1" applyFill="1" applyAlignment="1">
      <alignment vertical="top" wrapText="1"/>
    </xf>
    <xf numFmtId="0" fontId="8" fillId="2" borderId="0" xfId="0" applyFont="1" applyFill="1" applyAlignment="1">
      <alignment horizontal="left" vertical="top"/>
    </xf>
    <xf numFmtId="0" fontId="8" fillId="2" borderId="0" xfId="0" applyFont="1" applyFill="1" applyBorder="1" applyAlignment="1">
      <alignment vertical="top" wrapText="1"/>
    </xf>
    <xf numFmtId="0" fontId="8" fillId="2" borderId="4" xfId="0" applyFont="1" applyFill="1" applyBorder="1" applyAlignment="1">
      <alignment vertical="top" wrapText="1"/>
    </xf>
    <xf numFmtId="0" fontId="10" fillId="2" borderId="0" xfId="0" applyFont="1" applyFill="1" applyAlignment="1">
      <alignment vertical="top"/>
    </xf>
    <xf numFmtId="0" fontId="10" fillId="6" borderId="0" xfId="0" applyFont="1" applyFill="1"/>
    <xf numFmtId="0" fontId="10" fillId="6" borderId="0" xfId="0" applyFont="1" applyFill="1" applyAlignment="1">
      <alignment vertical="top"/>
    </xf>
    <xf numFmtId="0" fontId="10" fillId="0" borderId="0" xfId="0" applyFont="1" applyAlignment="1">
      <alignment horizontal="left" vertical="top"/>
    </xf>
    <xf numFmtId="0" fontId="10" fillId="2" borderId="6" xfId="0" applyFont="1" applyFill="1" applyBorder="1" applyAlignment="1">
      <alignment vertical="top" wrapText="1"/>
    </xf>
    <xf numFmtId="0" fontId="10" fillId="2" borderId="4" xfId="0" applyFont="1" applyFill="1" applyBorder="1" applyAlignment="1">
      <alignment vertical="top" wrapText="1"/>
    </xf>
    <xf numFmtId="0" fontId="6" fillId="2" borderId="0" xfId="0" applyFont="1" applyFill="1" applyAlignment="1">
      <alignment wrapText="1"/>
    </xf>
    <xf numFmtId="0" fontId="10" fillId="2" borderId="0" xfId="0" applyFont="1" applyFill="1" applyBorder="1" applyAlignment="1">
      <alignment wrapText="1"/>
    </xf>
    <xf numFmtId="0" fontId="10" fillId="2" borderId="4" xfId="0" applyFont="1" applyFill="1" applyBorder="1" applyAlignment="1">
      <alignment wrapText="1"/>
    </xf>
    <xf numFmtId="0" fontId="10" fillId="2" borderId="0" xfId="0" applyFont="1" applyFill="1" applyBorder="1"/>
    <xf numFmtId="0" fontId="10" fillId="2" borderId="4" xfId="0" applyFont="1" applyFill="1" applyBorder="1"/>
    <xf numFmtId="0" fontId="10" fillId="2" borderId="7" xfId="0" applyFont="1" applyFill="1" applyBorder="1" applyAlignment="1">
      <alignment vertical="top" wrapText="1"/>
    </xf>
    <xf numFmtId="0" fontId="10" fillId="2" borderId="10" xfId="0" applyFont="1" applyFill="1" applyBorder="1" applyAlignment="1">
      <alignment vertical="top" wrapText="1"/>
    </xf>
    <xf numFmtId="0" fontId="10" fillId="2" borderId="8" xfId="0" applyFont="1" applyFill="1" applyBorder="1" applyAlignment="1">
      <alignment vertical="top" wrapText="1"/>
    </xf>
    <xf numFmtId="0" fontId="6" fillId="2" borderId="0" xfId="0" applyFont="1" applyFill="1" applyAlignment="1">
      <alignment horizontal="left" vertical="top" wrapText="1"/>
    </xf>
    <xf numFmtId="0" fontId="10" fillId="2" borderId="0" xfId="0" applyFont="1" applyFill="1" applyAlignment="1">
      <alignment horizontal="left" vertical="top"/>
    </xf>
    <xf numFmtId="0" fontId="10" fillId="2" borderId="6" xfId="0" applyFont="1" applyFill="1" applyBorder="1" applyAlignment="1">
      <alignment wrapText="1"/>
    </xf>
    <xf numFmtId="0" fontId="10" fillId="2" borderId="7" xfId="0" applyFont="1" applyFill="1" applyBorder="1" applyAlignment="1">
      <alignment wrapText="1"/>
    </xf>
    <xf numFmtId="0" fontId="10" fillId="2" borderId="10" xfId="0" applyFont="1" applyFill="1" applyBorder="1" applyAlignment="1">
      <alignment wrapText="1"/>
    </xf>
    <xf numFmtId="0" fontId="10" fillId="2" borderId="8" xfId="0" applyFont="1" applyFill="1" applyBorder="1" applyAlignment="1">
      <alignment wrapText="1"/>
    </xf>
    <xf numFmtId="0" fontId="7" fillId="2" borderId="0" xfId="0" applyFont="1" applyFill="1" applyAlignment="1">
      <alignment wrapText="1"/>
    </xf>
    <xf numFmtId="15" fontId="10" fillId="0" borderId="0" xfId="0" quotePrefix="1" applyNumberFormat="1" applyFont="1" applyAlignment="1">
      <alignment vertical="top"/>
    </xf>
    <xf numFmtId="49" fontId="10" fillId="0" borderId="0" xfId="0" quotePrefix="1" applyNumberFormat="1" applyFont="1" applyAlignment="1">
      <alignment vertical="top"/>
    </xf>
    <xf numFmtId="0" fontId="16" fillId="4" borderId="13" xfId="1" applyNumberFormat="1" applyFont="1" applyFill="1" applyBorder="1" applyAlignment="1" applyProtection="1">
      <alignment horizontal="center" vertical="center" wrapText="1"/>
      <protection locked="0"/>
    </xf>
    <xf numFmtId="0" fontId="17" fillId="8" borderId="0" xfId="0" applyFont="1" applyFill="1" applyAlignment="1">
      <alignment vertical="center"/>
    </xf>
    <xf numFmtId="0" fontId="17" fillId="0" borderId="0" xfId="0" applyFont="1" applyAlignment="1">
      <alignment vertical="center"/>
    </xf>
    <xf numFmtId="0" fontId="11" fillId="0" borderId="0" xfId="0" applyFont="1"/>
    <xf numFmtId="0" fontId="18" fillId="6" borderId="0" xfId="0" applyFont="1" applyFill="1"/>
    <xf numFmtId="0" fontId="18" fillId="0" borderId="0" xfId="0" applyFont="1"/>
    <xf numFmtId="0" fontId="10" fillId="0" borderId="0" xfId="0" applyFont="1" applyAlignment="1">
      <alignment horizontal="left"/>
    </xf>
    <xf numFmtId="0" fontId="10" fillId="2" borderId="0" xfId="0" applyFont="1" applyFill="1" applyAlignment="1">
      <alignment vertical="top"/>
    </xf>
    <xf numFmtId="0" fontId="10" fillId="2" borderId="0" xfId="0" applyFont="1" applyFill="1" applyAlignment="1">
      <alignment vertical="top"/>
    </xf>
    <xf numFmtId="0" fontId="8" fillId="2" borderId="0" xfId="0" applyFont="1" applyFill="1" applyAlignment="1">
      <alignment horizontal="left" vertical="top"/>
    </xf>
    <xf numFmtId="0" fontId="10" fillId="2" borderId="0" xfId="0" applyFont="1" applyFill="1" applyAlignment="1">
      <alignment vertical="top"/>
    </xf>
    <xf numFmtId="0" fontId="8" fillId="2" borderId="0" xfId="0" applyFont="1" applyFill="1" applyAlignment="1">
      <alignment horizontal="left" vertical="top"/>
    </xf>
    <xf numFmtId="0" fontId="10" fillId="2" borderId="0" xfId="0" applyFont="1" applyFill="1" applyAlignment="1">
      <alignment vertical="top"/>
    </xf>
    <xf numFmtId="0" fontId="17" fillId="2" borderId="0" xfId="0" applyFont="1" applyFill="1" applyAlignment="1">
      <alignment vertical="center"/>
    </xf>
    <xf numFmtId="0" fontId="10" fillId="2" borderId="0" xfId="0" applyFont="1" applyFill="1" applyAlignment="1">
      <alignment vertical="top"/>
    </xf>
    <xf numFmtId="0" fontId="10" fillId="2" borderId="0" xfId="0" applyFont="1" applyFill="1" applyAlignment="1">
      <alignment vertical="top"/>
    </xf>
    <xf numFmtId="0" fontId="8" fillId="2" borderId="0" xfId="0" applyFont="1" applyFill="1" applyAlignment="1">
      <alignment horizontal="left" vertical="top"/>
    </xf>
    <xf numFmtId="0" fontId="10" fillId="2" borderId="0" xfId="0" applyFont="1" applyFill="1" applyAlignment="1">
      <alignment wrapText="1"/>
    </xf>
    <xf numFmtId="0" fontId="10" fillId="2" borderId="0" xfId="0" applyFont="1" applyFill="1" applyAlignment="1">
      <alignment vertical="top"/>
    </xf>
    <xf numFmtId="0" fontId="10" fillId="0" borderId="0" xfId="0" applyFont="1" applyFill="1" applyAlignment="1">
      <alignment vertical="top"/>
    </xf>
    <xf numFmtId="0" fontId="10" fillId="0" borderId="0" xfId="0" quotePrefix="1" applyFont="1" applyAlignment="1">
      <alignment vertical="top"/>
    </xf>
    <xf numFmtId="0" fontId="19" fillId="2" borderId="0" xfId="0" applyFont="1" applyFill="1" applyAlignment="1">
      <alignment vertical="top"/>
    </xf>
    <xf numFmtId="0" fontId="8" fillId="2" borderId="0" xfId="0" applyFont="1" applyFill="1" applyAlignment="1">
      <alignment horizontal="left" vertical="top"/>
    </xf>
    <xf numFmtId="0" fontId="6" fillId="0" borderId="0" xfId="0" applyFont="1" applyAlignment="1">
      <alignment vertical="top" wrapText="1"/>
    </xf>
    <xf numFmtId="0" fontId="8" fillId="0" borderId="0" xfId="0" applyFont="1" applyAlignment="1">
      <alignment vertical="top" wrapText="1"/>
    </xf>
    <xf numFmtId="0" fontId="8" fillId="0" borderId="4" xfId="0" applyFont="1" applyBorder="1" applyAlignment="1">
      <alignment vertical="top" wrapText="1"/>
    </xf>
    <xf numFmtId="15" fontId="10" fillId="0" borderId="0" xfId="0" applyNumberFormat="1" applyFont="1" applyAlignment="1">
      <alignment vertical="top"/>
    </xf>
    <xf numFmtId="0" fontId="4" fillId="3" borderId="6" xfId="0" applyFont="1" applyFill="1" applyBorder="1" applyAlignment="1">
      <alignment vertical="top" wrapText="1"/>
    </xf>
    <xf numFmtId="0" fontId="4" fillId="3" borderId="0" xfId="0" applyFont="1" applyFill="1" applyBorder="1" applyAlignment="1">
      <alignment vertical="top" wrapText="1"/>
    </xf>
    <xf numFmtId="0" fontId="4" fillId="3" borderId="4" xfId="0" applyFont="1" applyFill="1" applyBorder="1" applyAlignment="1">
      <alignment vertical="top" wrapText="1"/>
    </xf>
    <xf numFmtId="0" fontId="7" fillId="3" borderId="6" xfId="0" applyFont="1" applyFill="1" applyBorder="1" applyAlignment="1">
      <alignment horizontal="left" vertical="top" wrapText="1"/>
    </xf>
    <xf numFmtId="0" fontId="7" fillId="3" borderId="0" xfId="0" applyFont="1" applyFill="1" applyBorder="1" applyAlignment="1">
      <alignment horizontal="left" vertical="top" wrapText="1"/>
    </xf>
    <xf numFmtId="165" fontId="11" fillId="4" borderId="15" xfId="2" applyNumberFormat="1" applyFont="1" applyFill="1" applyBorder="1" applyAlignment="1" applyProtection="1">
      <alignment vertical="center" wrapText="1"/>
      <protection locked="0"/>
    </xf>
    <xf numFmtId="0" fontId="10" fillId="2" borderId="0" xfId="0" applyFont="1" applyFill="1" applyAlignment="1">
      <alignment vertical="top"/>
    </xf>
    <xf numFmtId="0" fontId="10" fillId="6" borderId="0" xfId="0" applyFont="1" applyFill="1" applyAlignment="1">
      <alignment vertical="top" wrapText="1"/>
    </xf>
    <xf numFmtId="0" fontId="10" fillId="2" borderId="0" xfId="0" applyFont="1" applyFill="1" applyAlignment="1">
      <alignment vertical="top"/>
    </xf>
    <xf numFmtId="0" fontId="8" fillId="2" borderId="13" xfId="0" applyFont="1" applyFill="1" applyBorder="1" applyAlignment="1">
      <alignment horizontal="center" vertical="center" wrapText="1"/>
    </xf>
    <xf numFmtId="0" fontId="10" fillId="2" borderId="4" xfId="0" applyFont="1" applyFill="1" applyBorder="1" applyAlignment="1">
      <alignment vertical="top"/>
    </xf>
    <xf numFmtId="165" fontId="11" fillId="4" borderId="42" xfId="2" applyNumberFormat="1" applyFont="1" applyFill="1" applyBorder="1" applyAlignment="1" applyProtection="1">
      <alignment horizontal="right" vertical="center"/>
      <protection locked="0"/>
    </xf>
    <xf numFmtId="165" fontId="11" fillId="5" borderId="40" xfId="2" applyNumberFormat="1" applyFont="1" applyFill="1" applyBorder="1" applyAlignment="1" applyProtection="1">
      <alignment horizontal="right" vertical="center"/>
    </xf>
    <xf numFmtId="165" fontId="11" fillId="5" borderId="48" xfId="2" applyNumberFormat="1" applyFont="1" applyFill="1" applyBorder="1" applyAlignment="1" applyProtection="1">
      <alignment horizontal="right" vertical="center"/>
    </xf>
    <xf numFmtId="165" fontId="11" fillId="4" borderId="41" xfId="2" applyNumberFormat="1" applyFont="1" applyFill="1" applyBorder="1" applyAlignment="1" applyProtection="1">
      <alignment horizontal="right" vertical="center"/>
      <protection locked="0"/>
    </xf>
    <xf numFmtId="165" fontId="11" fillId="4" borderId="39" xfId="2" applyNumberFormat="1" applyFont="1" applyFill="1" applyBorder="1" applyAlignment="1" applyProtection="1">
      <alignment horizontal="right" vertical="center"/>
      <protection locked="0"/>
    </xf>
    <xf numFmtId="165" fontId="11" fillId="4" borderId="46" xfId="2" applyNumberFormat="1" applyFont="1" applyFill="1" applyBorder="1" applyAlignment="1" applyProtection="1">
      <alignment horizontal="right" vertical="center"/>
      <protection locked="0"/>
    </xf>
    <xf numFmtId="165" fontId="11" fillId="4" borderId="38" xfId="2" applyNumberFormat="1" applyFont="1" applyFill="1" applyBorder="1" applyAlignment="1" applyProtection="1">
      <alignment horizontal="right" vertical="center"/>
      <protection locked="0"/>
    </xf>
    <xf numFmtId="165" fontId="11" fillId="4" borderId="13" xfId="2" applyNumberFormat="1" applyFont="1" applyFill="1" applyBorder="1" applyAlignment="1" applyProtection="1">
      <alignment horizontal="right" vertical="center"/>
      <protection locked="0"/>
    </xf>
    <xf numFmtId="165" fontId="11" fillId="4" borderId="24" xfId="2" applyNumberFormat="1" applyFont="1" applyFill="1" applyBorder="1" applyAlignment="1" applyProtection="1">
      <alignment horizontal="right" vertical="center"/>
      <protection locked="0"/>
    </xf>
    <xf numFmtId="165" fontId="11" fillId="5" borderId="42" xfId="2" applyNumberFormat="1" applyFont="1" applyFill="1" applyBorder="1" applyAlignment="1" applyProtection="1">
      <alignment horizontal="right" vertical="center"/>
    </xf>
    <xf numFmtId="0" fontId="10" fillId="2" borderId="0" xfId="0" applyFont="1" applyFill="1" applyAlignment="1">
      <alignment vertical="top"/>
    </xf>
    <xf numFmtId="165" fontId="11" fillId="5" borderId="13" xfId="2" applyNumberFormat="1" applyFont="1" applyFill="1" applyBorder="1" applyAlignment="1" applyProtection="1">
      <alignment horizontal="right" vertical="center"/>
    </xf>
    <xf numFmtId="0" fontId="10" fillId="2" borderId="0" xfId="0" applyFont="1" applyFill="1" applyAlignment="1">
      <alignment vertical="top"/>
    </xf>
    <xf numFmtId="0" fontId="8" fillId="2" borderId="6" xfId="0" applyFont="1" applyFill="1" applyBorder="1" applyAlignment="1">
      <alignment horizontal="left" vertical="center" wrapText="1" indent="1"/>
    </xf>
    <xf numFmtId="0" fontId="8" fillId="2" borderId="0" xfId="0" applyFont="1" applyFill="1" applyBorder="1" applyAlignment="1">
      <alignment horizontal="left" vertical="center" wrapText="1" indent="1"/>
    </xf>
    <xf numFmtId="0" fontId="8" fillId="2" borderId="0" xfId="0" applyFont="1" applyFill="1" applyBorder="1" applyAlignment="1">
      <alignment horizontal="right" vertical="center" indent="1"/>
    </xf>
    <xf numFmtId="0" fontId="9" fillId="2" borderId="0" xfId="0" applyFont="1" applyFill="1" applyBorder="1" applyAlignment="1">
      <alignment horizontal="center" vertical="top" wrapText="1"/>
    </xf>
    <xf numFmtId="0" fontId="8" fillId="2" borderId="6" xfId="0" applyFont="1" applyFill="1" applyBorder="1" applyAlignment="1">
      <alignment horizontal="left" vertical="top" wrapText="1"/>
    </xf>
    <xf numFmtId="0" fontId="9" fillId="7" borderId="13" xfId="0" applyFont="1" applyFill="1" applyBorder="1" applyAlignment="1">
      <alignment horizontal="center" vertical="center" wrapText="1"/>
    </xf>
    <xf numFmtId="0" fontId="10" fillId="2" borderId="0" xfId="0" applyFont="1" applyFill="1" applyAlignment="1">
      <alignment vertical="top"/>
    </xf>
    <xf numFmtId="0" fontId="10" fillId="0" borderId="0" xfId="0" applyFont="1" applyAlignment="1">
      <alignment vertical="top" wrapText="1"/>
    </xf>
    <xf numFmtId="15" fontId="10" fillId="0" borderId="0" xfId="0" applyNumberFormat="1" applyFont="1" applyAlignment="1">
      <alignment vertical="top" wrapText="1"/>
    </xf>
    <xf numFmtId="15" fontId="10" fillId="0" borderId="0" xfId="0" quotePrefix="1" applyNumberFormat="1" applyFont="1" applyAlignment="1">
      <alignment vertical="top" wrapText="1"/>
    </xf>
    <xf numFmtId="0" fontId="18" fillId="6" borderId="0" xfId="0" applyFont="1" applyFill="1" applyAlignment="1">
      <alignment vertical="top" wrapText="1"/>
    </xf>
    <xf numFmtId="0" fontId="18" fillId="6" borderId="0" xfId="0" applyFont="1" applyFill="1" applyAlignment="1">
      <alignment vertical="top"/>
    </xf>
    <xf numFmtId="0" fontId="8" fillId="0" borderId="6" xfId="0" applyFont="1" applyBorder="1" applyAlignment="1">
      <alignment vertical="top" wrapText="1"/>
    </xf>
    <xf numFmtId="0" fontId="8" fillId="0" borderId="0" xfId="0" applyFont="1" applyAlignment="1">
      <alignment horizontal="left" vertical="center" wrapText="1"/>
    </xf>
    <xf numFmtId="0" fontId="4" fillId="0" borderId="0" xfId="0" applyFont="1" applyAlignment="1">
      <alignment vertical="top"/>
    </xf>
    <xf numFmtId="0" fontId="5" fillId="0" borderId="0" xfId="0" applyFont="1" applyAlignment="1">
      <alignment vertical="top"/>
    </xf>
    <xf numFmtId="0" fontId="8" fillId="0" borderId="0" xfId="0" applyFont="1" applyAlignment="1">
      <alignment vertical="top"/>
    </xf>
    <xf numFmtId="0" fontId="10" fillId="0" borderId="7" xfId="0" applyFont="1" applyBorder="1" applyAlignment="1">
      <alignment vertical="top" wrapText="1"/>
    </xf>
    <xf numFmtId="0" fontId="10" fillId="0" borderId="10" xfId="0" applyFont="1" applyBorder="1" applyAlignment="1">
      <alignment vertical="top" wrapText="1"/>
    </xf>
    <xf numFmtId="0" fontId="10" fillId="0" borderId="8" xfId="0" applyFont="1" applyBorder="1" applyAlignment="1">
      <alignment vertical="top" wrapText="1"/>
    </xf>
    <xf numFmtId="0" fontId="9" fillId="0" borderId="0" xfId="0" applyFont="1" applyAlignment="1">
      <alignment vertical="top"/>
    </xf>
    <xf numFmtId="0" fontId="12" fillId="0" borderId="0" xfId="0" applyFont="1" applyAlignment="1">
      <alignment horizontal="left" vertical="top" wrapText="1"/>
    </xf>
    <xf numFmtId="0" fontId="2" fillId="0" borderId="0" xfId="0" applyFont="1" applyAlignment="1">
      <alignment vertical="top" wrapText="1"/>
    </xf>
    <xf numFmtId="0" fontId="7" fillId="0" borderId="0" xfId="0" applyFont="1" applyAlignment="1">
      <alignment horizontal="left" vertical="top" wrapText="1"/>
    </xf>
    <xf numFmtId="0" fontId="8" fillId="0" borderId="6" xfId="0" applyFont="1" applyBorder="1" applyAlignment="1">
      <alignment horizontal="left" vertical="top" wrapText="1"/>
    </xf>
    <xf numFmtId="0" fontId="8" fillId="0" borderId="0" xfId="0" applyFont="1" applyAlignment="1">
      <alignment horizontal="left" vertical="top" wrapText="1"/>
    </xf>
    <xf numFmtId="0" fontId="8" fillId="0" borderId="4" xfId="0" applyFont="1" applyBorder="1" applyAlignment="1">
      <alignment horizontal="left" vertical="top" wrapText="1"/>
    </xf>
    <xf numFmtId="0" fontId="10" fillId="0" borderId="6" xfId="0" applyFont="1" applyBorder="1" applyAlignment="1">
      <alignment vertical="top"/>
    </xf>
    <xf numFmtId="0" fontId="10" fillId="0" borderId="6" xfId="0" applyFont="1" applyBorder="1" applyAlignment="1">
      <alignment horizontal="left" vertical="center"/>
    </xf>
    <xf numFmtId="0" fontId="12" fillId="0" borderId="6" xfId="0" applyFont="1" applyBorder="1" applyAlignment="1">
      <alignment horizontal="centerContinuous" vertical="top" wrapText="1"/>
    </xf>
    <xf numFmtId="0" fontId="12" fillId="0" borderId="0" xfId="0" applyFont="1" applyAlignment="1">
      <alignment horizontal="centerContinuous" vertical="top" wrapText="1"/>
    </xf>
    <xf numFmtId="0" fontId="10" fillId="0" borderId="0" xfId="0" applyFont="1" applyAlignment="1">
      <alignment horizontal="centerContinuous" vertical="top" wrapText="1"/>
    </xf>
    <xf numFmtId="0" fontId="10" fillId="0" borderId="4" xfId="0" applyFont="1" applyBorder="1" applyAlignment="1">
      <alignment horizontal="centerContinuous" vertical="top" wrapText="1"/>
    </xf>
    <xf numFmtId="0" fontId="10" fillId="2" borderId="0" xfId="0" applyFont="1" applyFill="1" applyAlignment="1">
      <alignment vertical="top"/>
    </xf>
    <xf numFmtId="0" fontId="10" fillId="2" borderId="0" xfId="0" applyFont="1" applyFill="1" applyAlignment="1">
      <alignment vertical="top"/>
    </xf>
    <xf numFmtId="0" fontId="8" fillId="2" borderId="6" xfId="0" applyFont="1" applyFill="1" applyBorder="1" applyAlignment="1">
      <alignment horizontal="left" vertical="top" wrapText="1"/>
    </xf>
    <xf numFmtId="0" fontId="8" fillId="2" borderId="0" xfId="0" applyFont="1" applyFill="1" applyBorder="1" applyAlignment="1">
      <alignment horizontal="left" vertical="top" wrapText="1"/>
    </xf>
    <xf numFmtId="0" fontId="8" fillId="2" borderId="4" xfId="0" applyFont="1" applyFill="1" applyBorder="1" applyAlignment="1">
      <alignment horizontal="left" vertical="top" wrapText="1"/>
    </xf>
    <xf numFmtId="0" fontId="6" fillId="0" borderId="0" xfId="0" applyFont="1" applyAlignment="1">
      <alignment wrapText="1"/>
    </xf>
    <xf numFmtId="0" fontId="8" fillId="0" borderId="0" xfId="0" applyFont="1" applyAlignment="1">
      <alignment vertical="center" wrapText="1"/>
    </xf>
    <xf numFmtId="0" fontId="8" fillId="0" borderId="4" xfId="0" applyFont="1" applyBorder="1" applyAlignment="1">
      <alignment vertical="center" wrapText="1"/>
    </xf>
    <xf numFmtId="0" fontId="10" fillId="0" borderId="7" xfId="0" applyFont="1" applyBorder="1" applyAlignment="1">
      <alignment wrapText="1"/>
    </xf>
    <xf numFmtId="0" fontId="10" fillId="0" borderId="10" xfId="0" applyFont="1" applyBorder="1" applyAlignment="1">
      <alignment wrapText="1"/>
    </xf>
    <xf numFmtId="0" fontId="10" fillId="0" borderId="8" xfId="0" applyFont="1" applyBorder="1" applyAlignment="1">
      <alignment wrapText="1"/>
    </xf>
    <xf numFmtId="165" fontId="11" fillId="4" borderId="18" xfId="2" applyNumberFormat="1" applyFont="1" applyFill="1" applyBorder="1" applyAlignment="1" applyProtection="1">
      <alignment horizontal="right" vertical="top" wrapText="1"/>
      <protection locked="0"/>
    </xf>
    <xf numFmtId="165" fontId="11" fillId="4" borderId="15" xfId="2" applyNumberFormat="1" applyFont="1" applyFill="1" applyBorder="1" applyAlignment="1" applyProtection="1">
      <alignment horizontal="right" vertical="top" wrapText="1"/>
      <protection locked="0"/>
    </xf>
    <xf numFmtId="0" fontId="11" fillId="4" borderId="13" xfId="1" applyNumberFormat="1" applyFont="1" applyFill="1" applyBorder="1" applyAlignment="1" applyProtection="1">
      <alignment horizontal="center" vertical="center" wrapText="1"/>
      <protection locked="0"/>
    </xf>
    <xf numFmtId="0" fontId="8" fillId="2" borderId="0" xfId="0" applyFont="1" applyFill="1" applyAlignment="1">
      <alignment horizontal="left" vertical="top"/>
    </xf>
    <xf numFmtId="0" fontId="10" fillId="2" borderId="0" xfId="0" applyFont="1" applyFill="1" applyAlignment="1">
      <alignment vertical="top"/>
    </xf>
    <xf numFmtId="0" fontId="8" fillId="2" borderId="4" xfId="0" applyFont="1" applyFill="1" applyBorder="1" applyAlignment="1">
      <alignment vertical="top" wrapText="1"/>
    </xf>
    <xf numFmtId="0" fontId="8" fillId="2" borderId="6" xfId="0" applyFont="1" applyFill="1" applyBorder="1" applyAlignment="1">
      <alignment horizontal="left" vertical="center" wrapText="1"/>
    </xf>
    <xf numFmtId="0" fontId="10" fillId="2" borderId="0" xfId="0" applyFont="1" applyFill="1" applyAlignment="1">
      <alignment vertical="top"/>
    </xf>
    <xf numFmtId="0" fontId="8" fillId="0" borderId="6" xfId="0" applyFont="1" applyBorder="1" applyAlignment="1">
      <alignment horizontal="left" vertical="center" wrapText="1"/>
    </xf>
    <xf numFmtId="0" fontId="8" fillId="0" borderId="0" xfId="0" applyFont="1" applyAlignment="1">
      <alignment horizontal="left" vertical="center" wrapText="1"/>
    </xf>
    <xf numFmtId="0" fontId="8" fillId="0" borderId="4" xfId="0" applyFont="1" applyBorder="1" applyAlignment="1">
      <alignment horizontal="left" vertical="center" wrapText="1"/>
    </xf>
    <xf numFmtId="0" fontId="8" fillId="2" borderId="0" xfId="0" applyFont="1" applyFill="1" applyAlignment="1">
      <alignment horizontal="left" vertical="center" wrapText="1"/>
    </xf>
    <xf numFmtId="0" fontId="8" fillId="0" borderId="0" xfId="0" applyFont="1" applyAlignment="1">
      <alignment horizontal="left" vertical="center" wrapText="1"/>
    </xf>
    <xf numFmtId="0" fontId="8" fillId="0" borderId="4" xfId="0" applyFont="1" applyBorder="1" applyAlignment="1">
      <alignment horizontal="left" vertical="center" wrapText="1"/>
    </xf>
    <xf numFmtId="0" fontId="8" fillId="2" borderId="0" xfId="0" applyFont="1" applyFill="1" applyAlignment="1">
      <alignment horizontal="left" vertical="top"/>
    </xf>
    <xf numFmtId="0" fontId="10" fillId="2" borderId="0" xfId="0" applyFont="1" applyFill="1" applyAlignment="1">
      <alignment vertical="top"/>
    </xf>
    <xf numFmtId="0" fontId="8" fillId="7" borderId="13" xfId="0" applyFont="1" applyFill="1" applyBorder="1" applyAlignment="1">
      <alignment horizontal="center" vertical="top" wrapText="1"/>
    </xf>
    <xf numFmtId="0" fontId="12" fillId="2" borderId="6" xfId="0" applyFont="1" applyFill="1" applyBorder="1" applyAlignment="1">
      <alignment horizontal="right" vertical="center" wrapText="1" indent="1"/>
    </xf>
    <xf numFmtId="0" fontId="12" fillId="2" borderId="0" xfId="0" applyFont="1" applyFill="1" applyBorder="1" applyAlignment="1">
      <alignment horizontal="right" vertical="center" wrapText="1" indent="1"/>
    </xf>
    <xf numFmtId="0" fontId="12" fillId="2" borderId="20" xfId="0" applyFont="1" applyFill="1" applyBorder="1" applyAlignment="1">
      <alignment horizontal="right" vertical="center" wrapText="1" indent="1"/>
    </xf>
    <xf numFmtId="0" fontId="7" fillId="3" borderId="1" xfId="0" applyFont="1" applyFill="1" applyBorder="1" applyAlignment="1">
      <alignment horizontal="center" vertical="top" wrapText="1"/>
    </xf>
    <xf numFmtId="0" fontId="7" fillId="3" borderId="9" xfId="0" applyFont="1" applyFill="1" applyBorder="1" applyAlignment="1">
      <alignment horizontal="center" vertical="top" wrapText="1"/>
    </xf>
    <xf numFmtId="0" fontId="7" fillId="3" borderId="2" xfId="0" applyFont="1" applyFill="1" applyBorder="1" applyAlignment="1">
      <alignment horizontal="center" vertical="top" wrapText="1"/>
    </xf>
    <xf numFmtId="0" fontId="8" fillId="2" borderId="6" xfId="0" applyFont="1" applyFill="1" applyBorder="1" applyAlignment="1">
      <alignment horizontal="left" vertical="top" wrapText="1"/>
    </xf>
    <xf numFmtId="0" fontId="8" fillId="2" borderId="0" xfId="0" applyFont="1" applyFill="1" applyBorder="1" applyAlignment="1">
      <alignment horizontal="left" vertical="top" wrapText="1"/>
    </xf>
    <xf numFmtId="0" fontId="8" fillId="2" borderId="4" xfId="0" applyFont="1" applyFill="1" applyBorder="1" applyAlignment="1">
      <alignment horizontal="left" vertical="top" wrapText="1"/>
    </xf>
    <xf numFmtId="0" fontId="8" fillId="2" borderId="27" xfId="0" applyFont="1" applyFill="1" applyBorder="1" applyAlignment="1">
      <alignment horizontal="left" vertical="center" wrapText="1"/>
    </xf>
    <xf numFmtId="0" fontId="8" fillId="2" borderId="15" xfId="0" applyFont="1" applyFill="1" applyBorder="1" applyAlignment="1">
      <alignment horizontal="left" vertical="center" wrapText="1"/>
    </xf>
    <xf numFmtId="0" fontId="8" fillId="2" borderId="28" xfId="0" applyFont="1" applyFill="1" applyBorder="1" applyAlignment="1">
      <alignment horizontal="left" vertical="center" wrapText="1"/>
    </xf>
    <xf numFmtId="0" fontId="8" fillId="2" borderId="29" xfId="0" applyFont="1" applyFill="1" applyBorder="1" applyAlignment="1">
      <alignment horizontal="left" vertical="center" wrapText="1"/>
    </xf>
    <xf numFmtId="0" fontId="8" fillId="2" borderId="31" xfId="0" applyFont="1" applyFill="1" applyBorder="1" applyAlignment="1">
      <alignment horizontal="left" vertical="center" wrapText="1"/>
    </xf>
    <xf numFmtId="0" fontId="8" fillId="2" borderId="16" xfId="0" applyFont="1" applyFill="1" applyBorder="1" applyAlignment="1">
      <alignment horizontal="left" vertical="center" wrapText="1"/>
    </xf>
    <xf numFmtId="0" fontId="11" fillId="4" borderId="15" xfId="1" applyNumberFormat="1" applyFont="1" applyFill="1" applyBorder="1" applyAlignment="1" applyProtection="1">
      <alignment horizontal="left" vertical="center" wrapText="1"/>
      <protection locked="0"/>
    </xf>
    <xf numFmtId="0" fontId="11" fillId="4" borderId="25" xfId="1" applyNumberFormat="1" applyFont="1" applyFill="1" applyBorder="1" applyAlignment="1" applyProtection="1">
      <alignment horizontal="left" vertical="center" wrapText="1"/>
      <protection locked="0"/>
    </xf>
    <xf numFmtId="0" fontId="11" fillId="4" borderId="29" xfId="1" applyNumberFormat="1" applyFont="1" applyFill="1" applyBorder="1" applyAlignment="1" applyProtection="1">
      <alignment horizontal="left" vertical="center" wrapText="1"/>
      <protection locked="0"/>
    </xf>
    <xf numFmtId="0" fontId="11" fillId="4" borderId="30" xfId="1" applyNumberFormat="1" applyFont="1" applyFill="1" applyBorder="1" applyAlignment="1" applyProtection="1">
      <alignment horizontal="left" vertical="center" wrapText="1"/>
      <protection locked="0"/>
    </xf>
    <xf numFmtId="0" fontId="11" fillId="4" borderId="16" xfId="1" applyNumberFormat="1" applyFont="1" applyFill="1" applyBorder="1" applyAlignment="1" applyProtection="1">
      <alignment horizontal="left" vertical="center" wrapText="1"/>
      <protection locked="0"/>
    </xf>
    <xf numFmtId="0" fontId="11" fillId="4" borderId="26" xfId="1" applyNumberFormat="1" applyFont="1" applyFill="1" applyBorder="1" applyAlignment="1" applyProtection="1">
      <alignment horizontal="left" vertical="center" wrapText="1"/>
      <protection locked="0"/>
    </xf>
    <xf numFmtId="0" fontId="13" fillId="2" borderId="6" xfId="0" applyFont="1" applyFill="1" applyBorder="1" applyAlignment="1" applyProtection="1">
      <alignment horizontal="left" vertical="top" wrapText="1"/>
      <protection locked="0"/>
    </xf>
    <xf numFmtId="0" fontId="13" fillId="2" borderId="0" xfId="0" applyFont="1" applyFill="1" applyBorder="1" applyAlignment="1" applyProtection="1">
      <alignment horizontal="left" vertical="top" wrapText="1"/>
      <protection locked="0"/>
    </xf>
    <xf numFmtId="0" fontId="13" fillId="2" borderId="4" xfId="0" applyFont="1" applyFill="1" applyBorder="1" applyAlignment="1" applyProtection="1">
      <alignment horizontal="left" vertical="top" wrapText="1"/>
      <protection locked="0"/>
    </xf>
    <xf numFmtId="0" fontId="11" fillId="4" borderId="13" xfId="1" applyNumberFormat="1" applyFont="1" applyFill="1" applyBorder="1" applyAlignment="1" applyProtection="1">
      <alignment horizontal="left" vertical="center" wrapText="1"/>
      <protection locked="0"/>
    </xf>
    <xf numFmtId="0" fontId="11" fillId="4" borderId="24" xfId="1" applyNumberFormat="1" applyFont="1" applyFill="1" applyBorder="1" applyAlignment="1" applyProtection="1">
      <alignment horizontal="left" vertical="center" wrapText="1"/>
      <protection locked="0"/>
    </xf>
    <xf numFmtId="0" fontId="8" fillId="2" borderId="32"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22" fillId="2" borderId="6" xfId="3" applyFill="1" applyBorder="1" applyAlignment="1" applyProtection="1">
      <alignment horizontal="left" vertical="top" wrapText="1"/>
      <protection locked="0"/>
    </xf>
    <xf numFmtId="0" fontId="22" fillId="2" borderId="0" xfId="3" applyFill="1" applyBorder="1" applyAlignment="1" applyProtection="1">
      <alignment horizontal="left" vertical="top" wrapText="1"/>
      <protection locked="0"/>
    </xf>
    <xf numFmtId="0" fontId="22" fillId="2" borderId="4" xfId="3" applyFill="1" applyBorder="1" applyAlignment="1" applyProtection="1">
      <alignment horizontal="left" vertical="top" wrapText="1"/>
      <protection locked="0"/>
    </xf>
    <xf numFmtId="0" fontId="14" fillId="7" borderId="17" xfId="0" applyFont="1" applyFill="1" applyBorder="1" applyAlignment="1">
      <alignment horizontal="center" vertical="center" wrapText="1"/>
    </xf>
    <xf numFmtId="0" fontId="14" fillId="7" borderId="14" xfId="0" applyFont="1" applyFill="1" applyBorder="1" applyAlignment="1">
      <alignment horizontal="center" vertical="center" wrapText="1"/>
    </xf>
    <xf numFmtId="0" fontId="14" fillId="7" borderId="18" xfId="0" applyFont="1" applyFill="1" applyBorder="1" applyAlignment="1">
      <alignment horizontal="center" vertical="center" wrapText="1"/>
    </xf>
    <xf numFmtId="0" fontId="14" fillId="7" borderId="21" xfId="0" applyFont="1" applyFill="1" applyBorder="1" applyAlignment="1">
      <alignment horizontal="center" vertical="center" wrapText="1"/>
    </xf>
    <xf numFmtId="0" fontId="14" fillId="7" borderId="22" xfId="0" applyFont="1" applyFill="1" applyBorder="1" applyAlignment="1">
      <alignment horizontal="center" vertical="center" wrapText="1"/>
    </xf>
    <xf numFmtId="0" fontId="14" fillId="7" borderId="23" xfId="0" applyFont="1" applyFill="1" applyBorder="1" applyAlignment="1">
      <alignment horizontal="center" vertical="center" wrapText="1"/>
    </xf>
    <xf numFmtId="0" fontId="10" fillId="0" borderId="6" xfId="0" applyFont="1" applyBorder="1" applyAlignment="1">
      <alignment horizontal="right" vertical="center" wrapText="1" indent="1"/>
    </xf>
    <xf numFmtId="0" fontId="10" fillId="0" borderId="0" xfId="0" applyFont="1" applyBorder="1" applyAlignment="1">
      <alignment horizontal="right" vertical="center" wrapText="1" indent="1"/>
    </xf>
    <xf numFmtId="0" fontId="7" fillId="3" borderId="3" xfId="0" applyFont="1" applyFill="1" applyBorder="1" applyAlignment="1">
      <alignment horizontal="center" vertical="top" wrapText="1"/>
    </xf>
    <xf numFmtId="0" fontId="7" fillId="3" borderId="11" xfId="0" applyFont="1" applyFill="1" applyBorder="1" applyAlignment="1">
      <alignment horizontal="center" vertical="top" wrapText="1"/>
    </xf>
    <xf numFmtId="0" fontId="7" fillId="3" borderId="5" xfId="0" applyFont="1" applyFill="1" applyBorder="1" applyAlignment="1">
      <alignment horizontal="center" vertical="top" wrapText="1"/>
    </xf>
    <xf numFmtId="0" fontId="8" fillId="0" borderId="6" xfId="0" applyFont="1" applyBorder="1" applyAlignment="1">
      <alignment horizontal="left" vertical="top" wrapText="1"/>
    </xf>
    <xf numFmtId="0" fontId="8" fillId="0" borderId="0" xfId="0" applyFont="1" applyAlignment="1">
      <alignment horizontal="left" vertical="top" wrapText="1"/>
    </xf>
    <xf numFmtId="0" fontId="8" fillId="0" borderId="4" xfId="0" applyFont="1" applyBorder="1" applyAlignment="1">
      <alignment horizontal="left" vertical="top" wrapText="1"/>
    </xf>
    <xf numFmtId="0" fontId="11" fillId="7" borderId="17" xfId="1" applyNumberFormat="1" applyFont="1" applyFill="1" applyBorder="1" applyAlignment="1" applyProtection="1">
      <alignment horizontal="left" vertical="center" wrapText="1" indent="2"/>
    </xf>
    <xf numFmtId="0" fontId="11" fillId="7" borderId="14" xfId="1" applyNumberFormat="1" applyFont="1" applyFill="1" applyBorder="1" applyAlignment="1" applyProtection="1">
      <alignment horizontal="left" vertical="center" wrapText="1" indent="2"/>
    </xf>
    <xf numFmtId="0" fontId="11" fillId="7" borderId="18" xfId="1" applyNumberFormat="1" applyFont="1" applyFill="1" applyBorder="1" applyAlignment="1" applyProtection="1">
      <alignment horizontal="left" vertical="center" wrapText="1" indent="2"/>
    </xf>
    <xf numFmtId="0" fontId="11" fillId="7" borderId="21" xfId="1" applyNumberFormat="1" applyFont="1" applyFill="1" applyBorder="1" applyAlignment="1" applyProtection="1">
      <alignment horizontal="left" vertical="center" wrapText="1" indent="2"/>
    </xf>
    <xf numFmtId="0" fontId="11" fillId="7" borderId="22" xfId="1" applyNumberFormat="1" applyFont="1" applyFill="1" applyBorder="1" applyAlignment="1" applyProtection="1">
      <alignment horizontal="left" vertical="center" wrapText="1" indent="2"/>
    </xf>
    <xf numFmtId="0" fontId="11" fillId="7" borderId="23" xfId="1" applyNumberFormat="1" applyFont="1" applyFill="1" applyBorder="1" applyAlignment="1" applyProtection="1">
      <alignment horizontal="left" vertical="center" wrapText="1" indent="2"/>
    </xf>
    <xf numFmtId="0" fontId="11" fillId="4" borderId="15" xfId="1" applyNumberFormat="1" applyFont="1" applyFill="1" applyBorder="1" applyAlignment="1" applyProtection="1">
      <alignment horizontal="center" vertical="center" wrapText="1"/>
      <protection locked="0"/>
    </xf>
    <xf numFmtId="0" fontId="11" fillId="4" borderId="16" xfId="1" applyNumberFormat="1" applyFont="1" applyFill="1" applyBorder="1" applyAlignment="1" applyProtection="1">
      <alignment horizontal="center" vertical="center" wrapText="1"/>
      <protection locked="0"/>
    </xf>
    <xf numFmtId="0" fontId="7" fillId="3" borderId="1" xfId="0" applyFont="1" applyFill="1" applyBorder="1" applyAlignment="1">
      <alignment horizontal="center" vertical="top"/>
    </xf>
    <xf numFmtId="0" fontId="7" fillId="3" borderId="9" xfId="0" applyFont="1" applyFill="1" applyBorder="1" applyAlignment="1">
      <alignment horizontal="center" vertical="top"/>
    </xf>
    <xf numFmtId="0" fontId="7" fillId="3" borderId="2" xfId="0" applyFont="1" applyFill="1" applyBorder="1" applyAlignment="1">
      <alignment horizontal="center" vertical="top"/>
    </xf>
    <xf numFmtId="0" fontId="8" fillId="2" borderId="6" xfId="0" applyFont="1" applyFill="1" applyBorder="1" applyAlignment="1">
      <alignment horizontal="right" vertical="center" wrapText="1" indent="1"/>
    </xf>
    <xf numFmtId="0" fontId="8" fillId="2" borderId="0" xfId="0" applyFont="1" applyFill="1" applyBorder="1" applyAlignment="1">
      <alignment horizontal="right" vertical="center" wrapText="1" indent="1"/>
    </xf>
    <xf numFmtId="0" fontId="10" fillId="4" borderId="15" xfId="0" applyFont="1" applyFill="1" applyBorder="1" applyAlignment="1" applyProtection="1">
      <alignment horizontal="center" vertical="center" wrapText="1"/>
      <protection locked="0"/>
    </xf>
    <xf numFmtId="0" fontId="10" fillId="4" borderId="16" xfId="0" applyFont="1" applyFill="1" applyBorder="1" applyAlignment="1" applyProtection="1">
      <alignment horizontal="center" vertical="center" wrapText="1"/>
      <protection locked="0"/>
    </xf>
    <xf numFmtId="0" fontId="10" fillId="2" borderId="0" xfId="0" applyFont="1" applyFill="1" applyBorder="1" applyAlignment="1">
      <alignment horizontal="left" vertical="center" wrapText="1" indent="1"/>
    </xf>
    <xf numFmtId="0" fontId="10" fillId="2" borderId="4" xfId="0" applyFont="1" applyFill="1" applyBorder="1" applyAlignment="1">
      <alignment horizontal="left" vertical="center" wrapText="1" indent="1"/>
    </xf>
    <xf numFmtId="0" fontId="8" fillId="7" borderId="17" xfId="0" applyFont="1" applyFill="1" applyBorder="1" applyAlignment="1">
      <alignment horizontal="left" vertical="center" wrapText="1"/>
    </xf>
    <xf numFmtId="0" fontId="8" fillId="7" borderId="14" xfId="0" applyFont="1" applyFill="1" applyBorder="1" applyAlignment="1">
      <alignment horizontal="left" vertical="center" wrapText="1"/>
    </xf>
    <xf numFmtId="0" fontId="8" fillId="7" borderId="18" xfId="0" applyFont="1" applyFill="1" applyBorder="1" applyAlignment="1">
      <alignment horizontal="left" vertical="center" wrapText="1"/>
    </xf>
    <xf numFmtId="0" fontId="8" fillId="7" borderId="19" xfId="0" applyFont="1" applyFill="1" applyBorder="1" applyAlignment="1">
      <alignment horizontal="left" vertical="center" wrapText="1"/>
    </xf>
    <xf numFmtId="0" fontId="8" fillId="7" borderId="0" xfId="0" applyFont="1" applyFill="1" applyBorder="1" applyAlignment="1">
      <alignment horizontal="left" vertical="center" wrapText="1"/>
    </xf>
    <xf numFmtId="0" fontId="8" fillId="7" borderId="20" xfId="0" applyFont="1" applyFill="1" applyBorder="1" applyAlignment="1">
      <alignment horizontal="left" vertical="center" wrapText="1"/>
    </xf>
    <xf numFmtId="0" fontId="8" fillId="7" borderId="21" xfId="0" applyFont="1" applyFill="1" applyBorder="1" applyAlignment="1">
      <alignment horizontal="left" vertical="center" wrapText="1"/>
    </xf>
    <xf numFmtId="0" fontId="8" fillId="7" borderId="22" xfId="0" applyFont="1" applyFill="1" applyBorder="1" applyAlignment="1">
      <alignment horizontal="left" vertical="center" wrapText="1"/>
    </xf>
    <xf numFmtId="0" fontId="8" fillId="7" borderId="23" xfId="0" applyFont="1" applyFill="1" applyBorder="1" applyAlignment="1">
      <alignment horizontal="left" vertical="center" wrapText="1"/>
    </xf>
    <xf numFmtId="0" fontId="8" fillId="7" borderId="24" xfId="0" applyFont="1" applyFill="1" applyBorder="1" applyAlignment="1">
      <alignment horizontal="center" vertical="top" wrapText="1"/>
    </xf>
    <xf numFmtId="0" fontId="8" fillId="7" borderId="32" xfId="0" applyFont="1" applyFill="1" applyBorder="1" applyAlignment="1">
      <alignment horizontal="center" vertical="top" wrapText="1"/>
    </xf>
    <xf numFmtId="0" fontId="8" fillId="2" borderId="6" xfId="0" applyFont="1" applyFill="1" applyBorder="1" applyAlignment="1">
      <alignment horizontal="left" vertical="center" wrapText="1"/>
    </xf>
    <xf numFmtId="0" fontId="8" fillId="2" borderId="0"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6" xfId="0" applyFont="1" applyFill="1" applyBorder="1" applyAlignment="1">
      <alignment horizontal="left" vertical="top" wrapText="1" indent="1"/>
    </xf>
    <xf numFmtId="0" fontId="8" fillId="2" borderId="0" xfId="0" applyFont="1" applyFill="1" applyBorder="1" applyAlignment="1">
      <alignment horizontal="left" vertical="top" wrapText="1" indent="1"/>
    </xf>
    <xf numFmtId="0" fontId="8" fillId="2" borderId="4" xfId="0" applyFont="1" applyFill="1" applyBorder="1" applyAlignment="1">
      <alignment horizontal="left" vertical="top" wrapText="1" indent="1"/>
    </xf>
    <xf numFmtId="0" fontId="19" fillId="2" borderId="0" xfId="0" applyFont="1" applyFill="1" applyAlignment="1">
      <alignment horizontal="left" vertical="top" wrapText="1"/>
    </xf>
    <xf numFmtId="0" fontId="7" fillId="3" borderId="6" xfId="0" applyFont="1" applyFill="1" applyBorder="1" applyAlignment="1">
      <alignment horizontal="center" vertical="top" wrapText="1"/>
    </xf>
    <xf numFmtId="0" fontId="7" fillId="3" borderId="0" xfId="0" applyFont="1" applyFill="1" applyBorder="1" applyAlignment="1">
      <alignment horizontal="center" vertical="top" wrapText="1"/>
    </xf>
    <xf numFmtId="0" fontId="7" fillId="3" borderId="4" xfId="0" applyFont="1" applyFill="1" applyBorder="1" applyAlignment="1">
      <alignment horizontal="center" vertical="top" wrapText="1"/>
    </xf>
    <xf numFmtId="0" fontId="7" fillId="3" borderId="7" xfId="0" applyFont="1" applyFill="1" applyBorder="1" applyAlignment="1">
      <alignment horizontal="center" vertical="top" wrapText="1"/>
    </xf>
    <xf numFmtId="0" fontId="7" fillId="3" borderId="10" xfId="0" applyFont="1" applyFill="1" applyBorder="1" applyAlignment="1">
      <alignment horizontal="center" vertical="top" wrapText="1"/>
    </xf>
    <xf numFmtId="0" fontId="7" fillId="3" borderId="8" xfId="0" applyFont="1" applyFill="1" applyBorder="1" applyAlignment="1">
      <alignment horizontal="center" vertical="top" wrapText="1"/>
    </xf>
    <xf numFmtId="0" fontId="10" fillId="2" borderId="0"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22" fillId="0" borderId="6" xfId="3" applyBorder="1" applyAlignment="1" applyProtection="1">
      <alignment horizontal="left" vertical="top"/>
      <protection locked="0"/>
    </xf>
    <xf numFmtId="0" fontId="22" fillId="0" borderId="0" xfId="3" applyBorder="1" applyAlignment="1" applyProtection="1">
      <alignment horizontal="left" vertical="top"/>
      <protection locked="0"/>
    </xf>
    <xf numFmtId="0" fontId="8" fillId="0" borderId="6" xfId="0" applyFont="1" applyBorder="1" applyAlignment="1">
      <alignment horizontal="left" vertical="center" wrapText="1"/>
    </xf>
    <xf numFmtId="0" fontId="8" fillId="0" borderId="0" xfId="0" applyFont="1" applyAlignment="1">
      <alignment horizontal="left" vertical="center" wrapText="1"/>
    </xf>
    <xf numFmtId="0" fontId="8" fillId="0" borderId="4" xfId="0" applyFont="1" applyBorder="1" applyAlignment="1">
      <alignment horizontal="left" vertical="center" wrapText="1"/>
    </xf>
    <xf numFmtId="0" fontId="7" fillId="3" borderId="0" xfId="0" applyFont="1" applyFill="1" applyAlignment="1">
      <alignment horizontal="center" vertical="top"/>
    </xf>
    <xf numFmtId="0" fontId="7" fillId="3" borderId="3" xfId="0" applyFont="1" applyFill="1" applyBorder="1" applyAlignment="1">
      <alignment horizontal="center" vertical="top"/>
    </xf>
    <xf numFmtId="0" fontId="7" fillId="3" borderId="11" xfId="0" applyFont="1" applyFill="1" applyBorder="1" applyAlignment="1">
      <alignment horizontal="center" vertical="top"/>
    </xf>
    <xf numFmtId="0" fontId="7" fillId="3" borderId="5" xfId="0" applyFont="1" applyFill="1" applyBorder="1" applyAlignment="1">
      <alignment horizontal="center" vertical="top"/>
    </xf>
    <xf numFmtId="0" fontId="12" fillId="0" borderId="34" xfId="0" applyFont="1" applyBorder="1" applyAlignment="1">
      <alignment horizontal="left" vertical="center" wrapText="1"/>
    </xf>
    <xf numFmtId="0" fontId="12" fillId="0" borderId="18" xfId="0" applyFont="1" applyBorder="1" applyAlignment="1">
      <alignment horizontal="left" vertical="center" wrapText="1"/>
    </xf>
    <xf numFmtId="0" fontId="12" fillId="0" borderId="6" xfId="0" applyFont="1" applyBorder="1" applyAlignment="1">
      <alignment horizontal="left" vertical="center" wrapText="1"/>
    </xf>
    <xf numFmtId="0" fontId="12" fillId="0" borderId="20" xfId="0" applyFont="1" applyBorder="1" applyAlignment="1">
      <alignment horizontal="left" vertical="center" wrapText="1"/>
    </xf>
    <xf numFmtId="0" fontId="12" fillId="0" borderId="36" xfId="0" applyFont="1" applyBorder="1" applyAlignment="1">
      <alignment horizontal="left" vertical="center" wrapText="1"/>
    </xf>
    <xf numFmtId="0" fontId="12" fillId="0" borderId="23" xfId="0" applyFont="1" applyBorder="1" applyAlignment="1">
      <alignment horizontal="left" vertical="center" wrapText="1"/>
    </xf>
    <xf numFmtId="0" fontId="8" fillId="0" borderId="17" xfId="0" applyFont="1" applyBorder="1" applyAlignment="1">
      <alignment horizontal="left" vertical="center" wrapText="1"/>
    </xf>
    <xf numFmtId="0" fontId="8" fillId="0" borderId="14" xfId="0" applyFont="1" applyBorder="1" applyAlignment="1">
      <alignment horizontal="left" vertical="center" wrapText="1"/>
    </xf>
    <xf numFmtId="0" fontId="8" fillId="0" borderId="35" xfId="0" applyFont="1" applyBorder="1" applyAlignment="1">
      <alignment horizontal="left" vertical="center" wrapText="1"/>
    </xf>
    <xf numFmtId="0" fontId="8" fillId="0" borderId="19" xfId="0" applyFont="1" applyBorder="1" applyAlignment="1">
      <alignment horizontal="left" vertical="center" wrapText="1"/>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37" xfId="0" applyFont="1" applyBorder="1" applyAlignment="1">
      <alignment horizontal="left" vertical="center" wrapText="1"/>
    </xf>
    <xf numFmtId="0" fontId="8" fillId="0" borderId="20" xfId="0" applyFont="1" applyBorder="1" applyAlignment="1">
      <alignment horizontal="left" vertical="center" wrapText="1"/>
    </xf>
    <xf numFmtId="15" fontId="12" fillId="7" borderId="17" xfId="0" applyNumberFormat="1" applyFont="1" applyFill="1" applyBorder="1" applyAlignment="1">
      <alignment horizontal="center" vertical="center" wrapText="1"/>
    </xf>
    <xf numFmtId="0" fontId="12" fillId="7" borderId="14" xfId="0" applyFont="1" applyFill="1" applyBorder="1" applyAlignment="1">
      <alignment horizontal="center" vertical="center" wrapText="1"/>
    </xf>
    <xf numFmtId="0" fontId="12" fillId="7" borderId="1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2" fillId="7" borderId="0" xfId="0" applyFont="1" applyFill="1" applyAlignment="1">
      <alignment horizontal="center" vertical="center" wrapText="1"/>
    </xf>
    <xf numFmtId="0" fontId="12" fillId="7" borderId="20" xfId="0" applyFont="1" applyFill="1" applyBorder="1" applyAlignment="1">
      <alignment horizontal="center" vertical="center" wrapText="1"/>
    </xf>
    <xf numFmtId="0" fontId="12" fillId="7" borderId="21" xfId="0" applyFont="1" applyFill="1" applyBorder="1" applyAlignment="1">
      <alignment horizontal="center" vertical="center" wrapText="1"/>
    </xf>
    <xf numFmtId="0" fontId="12" fillId="7" borderId="22" xfId="0" applyFont="1" applyFill="1" applyBorder="1" applyAlignment="1">
      <alignment horizontal="center" vertical="center" wrapText="1"/>
    </xf>
    <xf numFmtId="0" fontId="12" fillId="7" borderId="23" xfId="0" applyFont="1" applyFill="1" applyBorder="1" applyAlignment="1">
      <alignment horizontal="center" vertical="center" wrapText="1"/>
    </xf>
    <xf numFmtId="0" fontId="21" fillId="0" borderId="6" xfId="0" applyFont="1" applyBorder="1" applyAlignment="1">
      <alignment horizontal="left" vertical="center" wrapText="1"/>
    </xf>
    <xf numFmtId="0" fontId="21" fillId="0" borderId="0" xfId="0" applyFont="1" applyAlignment="1">
      <alignment horizontal="left" vertical="center" wrapText="1"/>
    </xf>
    <xf numFmtId="0" fontId="21" fillId="0" borderId="4" xfId="0" applyFont="1" applyBorder="1" applyAlignment="1">
      <alignment horizontal="left" vertical="center" wrapText="1"/>
    </xf>
    <xf numFmtId="0" fontId="10" fillId="4" borderId="6" xfId="0" applyFont="1" applyFill="1" applyBorder="1" applyAlignment="1" applyProtection="1">
      <alignment horizontal="left" vertical="top" wrapText="1"/>
      <protection locked="0"/>
    </xf>
    <xf numFmtId="0" fontId="10" fillId="4" borderId="0" xfId="0" applyFont="1" applyFill="1" applyBorder="1" applyAlignment="1" applyProtection="1">
      <alignment horizontal="left" vertical="top" wrapText="1"/>
      <protection locked="0"/>
    </xf>
    <xf numFmtId="0" fontId="10" fillId="4" borderId="4" xfId="0" applyFont="1" applyFill="1" applyBorder="1" applyAlignment="1" applyProtection="1">
      <alignment horizontal="left" vertical="top" wrapText="1"/>
      <protection locked="0"/>
    </xf>
    <xf numFmtId="0" fontId="9" fillId="2" borderId="32" xfId="0" applyFont="1" applyFill="1" applyBorder="1" applyAlignment="1">
      <alignment horizontal="center" vertical="center"/>
    </xf>
    <xf numFmtId="0" fontId="11" fillId="4" borderId="13" xfId="1" applyNumberFormat="1" applyFont="1" applyFill="1" applyBorder="1" applyAlignment="1" applyProtection="1">
      <alignment horizontal="center" vertical="center" wrapText="1"/>
      <protection locked="0"/>
    </xf>
    <xf numFmtId="0" fontId="12" fillId="6" borderId="3" xfId="0" applyFont="1" applyFill="1" applyBorder="1" applyAlignment="1">
      <alignment horizontal="center" vertical="top"/>
    </xf>
    <xf numFmtId="0" fontId="12" fillId="6" borderId="11" xfId="0" applyFont="1" applyFill="1" applyBorder="1" applyAlignment="1">
      <alignment horizontal="center" vertical="top"/>
    </xf>
    <xf numFmtId="0" fontId="12" fillId="6" borderId="5" xfId="0" applyFont="1" applyFill="1" applyBorder="1" applyAlignment="1">
      <alignment horizontal="center" vertical="top"/>
    </xf>
    <xf numFmtId="0" fontId="8" fillId="2" borderId="6" xfId="0" applyFont="1" applyFill="1" applyBorder="1" applyAlignment="1">
      <alignment vertical="center" wrapText="1"/>
    </xf>
    <xf numFmtId="0" fontId="8" fillId="2" borderId="0" xfId="0" applyFont="1" applyFill="1" applyBorder="1" applyAlignment="1">
      <alignment vertical="center" wrapText="1"/>
    </xf>
    <xf numFmtId="0" fontId="8" fillId="2" borderId="4" xfId="0" applyFont="1" applyFill="1" applyBorder="1" applyAlignment="1">
      <alignment vertical="center" wrapText="1"/>
    </xf>
    <xf numFmtId="0" fontId="8" fillId="7" borderId="15" xfId="0" applyFont="1" applyFill="1" applyBorder="1" applyAlignment="1">
      <alignment horizontal="left" vertical="top" wrapText="1"/>
    </xf>
    <xf numFmtId="0" fontId="8" fillId="7" borderId="29" xfId="0" applyFont="1" applyFill="1" applyBorder="1" applyAlignment="1">
      <alignment horizontal="left" vertical="top" wrapText="1"/>
    </xf>
    <xf numFmtId="0" fontId="8" fillId="7" borderId="16" xfId="0" applyFont="1" applyFill="1" applyBorder="1" applyAlignment="1">
      <alignment horizontal="left" vertical="top" wrapText="1"/>
    </xf>
    <xf numFmtId="0" fontId="8" fillId="2" borderId="6" xfId="0" applyFont="1" applyFill="1" applyBorder="1" applyAlignment="1">
      <alignment vertical="top" wrapText="1"/>
    </xf>
    <xf numFmtId="0" fontId="8" fillId="2" borderId="0" xfId="0" applyFont="1" applyFill="1" applyBorder="1" applyAlignment="1">
      <alignment vertical="top" wrapText="1"/>
    </xf>
    <xf numFmtId="0" fontId="8" fillId="2" borderId="4" xfId="0" applyFont="1" applyFill="1" applyBorder="1" applyAlignment="1">
      <alignment vertical="top" wrapText="1"/>
    </xf>
    <xf numFmtId="0" fontId="12" fillId="6" borderId="6" xfId="0" applyFont="1" applyFill="1" applyBorder="1" applyAlignment="1">
      <alignment horizontal="center" vertical="top"/>
    </xf>
    <xf numFmtId="0" fontId="12" fillId="6" borderId="0" xfId="0" applyFont="1" applyFill="1" applyBorder="1" applyAlignment="1">
      <alignment horizontal="center" vertical="top"/>
    </xf>
    <xf numFmtId="0" fontId="12" fillId="6" borderId="4" xfId="0" applyFont="1" applyFill="1" applyBorder="1" applyAlignment="1">
      <alignment horizontal="center" vertical="top"/>
    </xf>
    <xf numFmtId="0" fontId="7" fillId="3" borderId="6" xfId="0" applyFont="1" applyFill="1" applyBorder="1" applyAlignment="1">
      <alignment horizontal="left" vertical="top" wrapText="1"/>
    </xf>
    <xf numFmtId="0" fontId="7" fillId="3" borderId="0"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7"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8" xfId="0" applyFont="1" applyFill="1" applyBorder="1" applyAlignment="1">
      <alignment horizontal="left" vertical="top" wrapText="1"/>
    </xf>
    <xf numFmtId="0" fontId="4" fillId="3" borderId="6" xfId="0" applyFont="1" applyFill="1" applyBorder="1" applyAlignment="1">
      <alignment horizontal="center" vertical="top" wrapText="1"/>
    </xf>
    <xf numFmtId="0" fontId="4" fillId="3" borderId="0" xfId="0" applyFont="1" applyFill="1" applyBorder="1" applyAlignment="1">
      <alignment horizontal="center" vertical="top" wrapText="1"/>
    </xf>
    <xf numFmtId="0" fontId="4" fillId="3" borderId="4" xfId="0" applyFont="1" applyFill="1" applyBorder="1" applyAlignment="1">
      <alignment horizontal="center" vertical="top" wrapText="1"/>
    </xf>
    <xf numFmtId="0" fontId="12" fillId="6" borderId="3" xfId="0" applyFont="1" applyFill="1" applyBorder="1" applyAlignment="1">
      <alignment horizontal="center" vertical="top" wrapText="1"/>
    </xf>
    <xf numFmtId="0" fontId="12" fillId="6" borderId="11" xfId="0" applyFont="1" applyFill="1" applyBorder="1" applyAlignment="1">
      <alignment horizontal="center" vertical="top" wrapText="1"/>
    </xf>
    <xf numFmtId="0" fontId="12" fillId="6" borderId="5" xfId="0" applyFont="1" applyFill="1" applyBorder="1" applyAlignment="1">
      <alignment horizontal="center" vertical="top" wrapText="1"/>
    </xf>
    <xf numFmtId="0" fontId="12" fillId="6" borderId="6" xfId="0" applyFont="1" applyFill="1" applyBorder="1" applyAlignment="1">
      <alignment horizontal="center" vertical="top" wrapText="1"/>
    </xf>
    <xf numFmtId="0" fontId="12" fillId="6" borderId="0" xfId="0" applyFont="1" applyFill="1" applyBorder="1" applyAlignment="1">
      <alignment horizontal="center" vertical="top" wrapText="1"/>
    </xf>
    <xf numFmtId="0" fontId="12" fillId="6" borderId="4" xfId="0" applyFont="1" applyFill="1" applyBorder="1" applyAlignment="1">
      <alignment horizontal="center" vertical="top" wrapText="1"/>
    </xf>
    <xf numFmtId="0" fontId="7" fillId="3" borderId="6" xfId="0" applyFont="1" applyFill="1" applyBorder="1" applyAlignment="1">
      <alignment horizontal="left" wrapText="1"/>
    </xf>
    <xf numFmtId="0" fontId="7" fillId="3" borderId="0" xfId="0" applyFont="1" applyFill="1" applyBorder="1" applyAlignment="1">
      <alignment horizontal="left" wrapText="1"/>
    </xf>
    <xf numFmtId="0" fontId="7" fillId="3" borderId="4" xfId="0" applyFont="1" applyFill="1" applyBorder="1" applyAlignment="1">
      <alignment horizontal="left" wrapText="1"/>
    </xf>
    <xf numFmtId="0" fontId="12" fillId="7" borderId="17" xfId="0" applyFont="1" applyFill="1" applyBorder="1" applyAlignment="1">
      <alignment horizontal="center" vertical="center" wrapText="1"/>
    </xf>
    <xf numFmtId="0" fontId="12" fillId="7" borderId="35" xfId="0" applyFont="1" applyFill="1" applyBorder="1" applyAlignment="1">
      <alignment horizontal="center" vertical="center" wrapText="1"/>
    </xf>
    <xf numFmtId="0" fontId="12" fillId="7" borderId="37" xfId="0" applyFont="1" applyFill="1" applyBorder="1" applyAlignment="1">
      <alignment horizontal="center" vertical="center" wrapText="1"/>
    </xf>
    <xf numFmtId="0" fontId="11" fillId="4" borderId="13" xfId="1" applyNumberFormat="1" applyFont="1" applyFill="1" applyBorder="1" applyAlignment="1" applyProtection="1">
      <alignment horizontal="left" vertical="top" wrapText="1"/>
      <protection locked="0"/>
    </xf>
    <xf numFmtId="0" fontId="8" fillId="2" borderId="27" xfId="0" applyFont="1" applyFill="1" applyBorder="1" applyAlignment="1">
      <alignment horizontal="left" vertical="top" wrapText="1"/>
    </xf>
    <xf numFmtId="0" fontId="8" fillId="2" borderId="28" xfId="0" applyFont="1" applyFill="1" applyBorder="1" applyAlignment="1">
      <alignment horizontal="left" vertical="top" wrapText="1"/>
    </xf>
    <xf numFmtId="0" fontId="8" fillId="2" borderId="31" xfId="0" applyFont="1" applyFill="1" applyBorder="1" applyAlignment="1">
      <alignment horizontal="left" vertical="top" wrapText="1"/>
    </xf>
    <xf numFmtId="0" fontId="7" fillId="3" borderId="7" xfId="0" applyFont="1" applyFill="1" applyBorder="1" applyAlignment="1">
      <alignment horizontal="center" vertical="top"/>
    </xf>
    <xf numFmtId="0" fontId="7" fillId="3" borderId="10" xfId="0" applyFont="1" applyFill="1" applyBorder="1" applyAlignment="1">
      <alignment horizontal="center" vertical="top"/>
    </xf>
    <xf numFmtId="0" fontId="7" fillId="3" borderId="8" xfId="0" applyFont="1" applyFill="1" applyBorder="1" applyAlignment="1">
      <alignment horizontal="center" vertical="top"/>
    </xf>
    <xf numFmtId="0" fontId="7" fillId="3" borderId="6" xfId="0" applyFont="1" applyFill="1" applyBorder="1" applyAlignment="1">
      <alignment horizontal="center" vertical="top"/>
    </xf>
    <xf numFmtId="0" fontId="7" fillId="3" borderId="0" xfId="0" applyFont="1" applyFill="1" applyBorder="1" applyAlignment="1">
      <alignment horizontal="center" vertical="top"/>
    </xf>
    <xf numFmtId="0" fontId="7" fillId="3" borderId="4" xfId="0" applyFont="1" applyFill="1" applyBorder="1" applyAlignment="1">
      <alignment horizontal="center" vertical="top"/>
    </xf>
    <xf numFmtId="0" fontId="9" fillId="7" borderId="49" xfId="0" applyFont="1" applyFill="1" applyBorder="1" applyAlignment="1">
      <alignment horizontal="center" vertical="center" wrapText="1"/>
    </xf>
    <xf numFmtId="0" fontId="9" fillId="7" borderId="44" xfId="0" applyFont="1" applyFill="1" applyBorder="1" applyAlignment="1">
      <alignment horizontal="center" vertical="center" wrapText="1"/>
    </xf>
    <xf numFmtId="0" fontId="9" fillId="7" borderId="52" xfId="0" applyFont="1" applyFill="1" applyBorder="1" applyAlignment="1">
      <alignment horizontal="center" vertical="center" wrapText="1"/>
    </xf>
    <xf numFmtId="0" fontId="11" fillId="4" borderId="17" xfId="1" applyNumberFormat="1" applyFont="1" applyFill="1" applyBorder="1" applyAlignment="1" applyProtection="1">
      <alignment horizontal="left" vertical="top" wrapText="1"/>
      <protection locked="0"/>
    </xf>
    <xf numFmtId="0" fontId="11" fillId="4" borderId="14" xfId="1" applyNumberFormat="1" applyFont="1" applyFill="1" applyBorder="1" applyAlignment="1" applyProtection="1">
      <alignment horizontal="left" vertical="top" wrapText="1"/>
      <protection locked="0"/>
    </xf>
    <xf numFmtId="0" fontId="11" fillId="4" borderId="35" xfId="1" applyNumberFormat="1" applyFont="1" applyFill="1" applyBorder="1" applyAlignment="1" applyProtection="1">
      <alignment horizontal="left" vertical="top" wrapText="1"/>
      <protection locked="0"/>
    </xf>
    <xf numFmtId="0" fontId="11" fillId="4" borderId="19" xfId="1" applyNumberFormat="1" applyFont="1" applyFill="1" applyBorder="1" applyAlignment="1" applyProtection="1">
      <alignment horizontal="left" vertical="top" wrapText="1"/>
      <protection locked="0"/>
    </xf>
    <xf numFmtId="0" fontId="11" fillId="4" borderId="0" xfId="1" applyNumberFormat="1" applyFont="1" applyFill="1" applyBorder="1" applyAlignment="1" applyProtection="1">
      <alignment horizontal="left" vertical="top" wrapText="1"/>
      <protection locked="0"/>
    </xf>
    <xf numFmtId="0" fontId="11" fillId="4" borderId="4" xfId="1" applyNumberFormat="1" applyFont="1" applyFill="1" applyBorder="1" applyAlignment="1" applyProtection="1">
      <alignment horizontal="left" vertical="top" wrapText="1"/>
      <protection locked="0"/>
    </xf>
    <xf numFmtId="0" fontId="11" fillId="4" borderId="21" xfId="1" applyNumberFormat="1" applyFont="1" applyFill="1" applyBorder="1" applyAlignment="1" applyProtection="1">
      <alignment horizontal="left" vertical="top" wrapText="1"/>
      <protection locked="0"/>
    </xf>
    <xf numFmtId="0" fontId="11" fillId="4" borderId="22" xfId="1" applyNumberFormat="1" applyFont="1" applyFill="1" applyBorder="1" applyAlignment="1" applyProtection="1">
      <alignment horizontal="left" vertical="top" wrapText="1"/>
      <protection locked="0"/>
    </xf>
    <xf numFmtId="0" fontId="11" fillId="4" borderId="37" xfId="1" applyNumberFormat="1" applyFont="1" applyFill="1" applyBorder="1" applyAlignment="1" applyProtection="1">
      <alignment horizontal="left" vertical="top" wrapText="1"/>
      <protection locked="0"/>
    </xf>
    <xf numFmtId="0" fontId="11" fillId="4" borderId="33" xfId="1" applyNumberFormat="1" applyFont="1" applyFill="1" applyBorder="1" applyAlignment="1" applyProtection="1">
      <alignment horizontal="left" vertical="top" wrapText="1"/>
      <protection locked="0"/>
    </xf>
    <xf numFmtId="0" fontId="8" fillId="2" borderId="53" xfId="0" applyFont="1" applyFill="1" applyBorder="1" applyAlignment="1">
      <alignment horizontal="left" vertical="top" wrapText="1"/>
    </xf>
    <xf numFmtId="0" fontId="9" fillId="7" borderId="15" xfId="0" applyFont="1" applyFill="1" applyBorder="1" applyAlignment="1">
      <alignment horizontal="center" vertical="center" wrapText="1"/>
    </xf>
    <xf numFmtId="0" fontId="9" fillId="7" borderId="16" xfId="0" applyFont="1" applyFill="1" applyBorder="1" applyAlignment="1">
      <alignment horizontal="center" vertical="center" wrapText="1"/>
    </xf>
    <xf numFmtId="0" fontId="8" fillId="2" borderId="32" xfId="0" applyFont="1" applyFill="1" applyBorder="1" applyAlignment="1">
      <alignment horizontal="left" vertical="top" wrapText="1"/>
    </xf>
    <xf numFmtId="0" fontId="8" fillId="2" borderId="13" xfId="0" applyFont="1" applyFill="1" applyBorder="1" applyAlignment="1">
      <alignment horizontal="left" vertical="top" wrapText="1"/>
    </xf>
    <xf numFmtId="0" fontId="12" fillId="2" borderId="32" xfId="0" applyFont="1" applyFill="1" applyBorder="1" applyAlignment="1">
      <alignment horizontal="left" vertical="top" wrapText="1"/>
    </xf>
    <xf numFmtId="0" fontId="12" fillId="2" borderId="13" xfId="0" applyFont="1" applyFill="1" applyBorder="1" applyAlignment="1">
      <alignment horizontal="left" vertical="top" wrapText="1"/>
    </xf>
    <xf numFmtId="0" fontId="10" fillId="0" borderId="13" xfId="0" applyFont="1" applyBorder="1" applyAlignment="1">
      <alignment horizontal="left" vertical="top" wrapText="1"/>
    </xf>
    <xf numFmtId="0" fontId="7" fillId="3" borderId="12" xfId="0" applyFont="1" applyFill="1" applyBorder="1" applyAlignment="1">
      <alignment horizontal="center" vertical="top" wrapText="1"/>
    </xf>
    <xf numFmtId="0" fontId="7" fillId="3" borderId="12" xfId="0" applyFont="1" applyFill="1" applyBorder="1" applyAlignment="1">
      <alignment horizontal="left" vertical="top" wrapText="1"/>
    </xf>
    <xf numFmtId="0" fontId="7" fillId="3" borderId="3" xfId="0" applyFont="1" applyFill="1" applyBorder="1" applyAlignment="1">
      <alignment horizontal="left" wrapText="1"/>
    </xf>
    <xf numFmtId="0" fontId="7" fillId="3" borderId="11" xfId="0" applyFont="1" applyFill="1" applyBorder="1" applyAlignment="1">
      <alignment horizontal="left" wrapText="1"/>
    </xf>
    <xf numFmtId="0" fontId="7" fillId="3" borderId="5" xfId="0" applyFont="1" applyFill="1" applyBorder="1" applyAlignment="1">
      <alignment horizontal="left" wrapText="1"/>
    </xf>
    <xf numFmtId="0" fontId="12" fillId="7" borderId="13" xfId="0" applyFont="1" applyFill="1" applyBorder="1" applyAlignment="1">
      <alignment horizontal="center" vertical="top" wrapText="1"/>
    </xf>
    <xf numFmtId="165" fontId="11" fillId="5" borderId="15" xfId="2" applyNumberFormat="1" applyFont="1" applyFill="1" applyBorder="1" applyAlignment="1" applyProtection="1">
      <alignment horizontal="center" vertical="center"/>
    </xf>
    <xf numFmtId="165" fontId="11" fillId="5" borderId="16" xfId="2" applyNumberFormat="1" applyFont="1" applyFill="1" applyBorder="1" applyAlignment="1" applyProtection="1">
      <alignment horizontal="center" vertical="center"/>
    </xf>
    <xf numFmtId="0" fontId="8" fillId="2" borderId="15" xfId="0" applyFont="1" applyFill="1" applyBorder="1" applyAlignment="1">
      <alignment horizontal="center" vertical="center" wrapText="1"/>
    </xf>
    <xf numFmtId="0" fontId="8" fillId="2" borderId="16" xfId="0" applyFont="1" applyFill="1" applyBorder="1" applyAlignment="1">
      <alignment horizontal="center" vertical="center" wrapText="1"/>
    </xf>
    <xf numFmtId="1" fontId="11" fillId="4" borderId="15" xfId="2" applyNumberFormat="1" applyFont="1" applyFill="1" applyBorder="1" applyAlignment="1" applyProtection="1">
      <alignment horizontal="right" vertical="center"/>
      <protection locked="0"/>
    </xf>
    <xf numFmtId="1" fontId="11" fillId="4" borderId="16" xfId="2" applyNumberFormat="1" applyFont="1" applyFill="1" applyBorder="1" applyAlignment="1" applyProtection="1">
      <alignment horizontal="right" vertical="center"/>
      <protection locked="0"/>
    </xf>
    <xf numFmtId="0" fontId="8" fillId="2" borderId="45" xfId="0" applyFont="1" applyFill="1" applyBorder="1" applyAlignment="1">
      <alignment horizontal="left" vertical="center" wrapText="1" indent="1"/>
    </xf>
    <xf numFmtId="0" fontId="8" fillId="2" borderId="39" xfId="0" applyFont="1" applyFill="1" applyBorder="1" applyAlignment="1">
      <alignment horizontal="left" vertical="center" wrapText="1" indent="1"/>
    </xf>
    <xf numFmtId="0" fontId="8" fillId="2" borderId="32" xfId="0" applyFont="1" applyFill="1" applyBorder="1" applyAlignment="1">
      <alignment horizontal="left" vertical="center" wrapText="1" indent="1"/>
    </xf>
    <xf numFmtId="0" fontId="8" fillId="2" borderId="13" xfId="0" applyFont="1" applyFill="1" applyBorder="1" applyAlignment="1">
      <alignment horizontal="left" vertical="center" wrapText="1" indent="1"/>
    </xf>
    <xf numFmtId="0" fontId="8" fillId="2" borderId="47" xfId="0" applyFont="1" applyFill="1" applyBorder="1" applyAlignment="1">
      <alignment horizontal="left" vertical="center" wrapText="1" indent="1"/>
    </xf>
    <xf numFmtId="0" fontId="8" fillId="2" borderId="40" xfId="0" applyFont="1" applyFill="1" applyBorder="1" applyAlignment="1">
      <alignment horizontal="left" vertical="center" wrapText="1" indent="1"/>
    </xf>
    <xf numFmtId="0" fontId="8" fillId="2" borderId="34"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8" fillId="2" borderId="18"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22" xfId="0" applyFont="1" applyFill="1" applyBorder="1" applyAlignment="1">
      <alignment horizontal="left" vertical="center" wrapText="1"/>
    </xf>
    <xf numFmtId="0" fontId="8" fillId="2" borderId="23" xfId="0" applyFont="1" applyFill="1" applyBorder="1" applyAlignment="1">
      <alignment horizontal="left" vertical="center" wrapText="1"/>
    </xf>
    <xf numFmtId="0" fontId="9" fillId="7" borderId="25" xfId="0" applyFont="1" applyFill="1" applyBorder="1" applyAlignment="1">
      <alignment horizontal="center" vertical="center" wrapText="1"/>
    </xf>
    <xf numFmtId="0" fontId="9" fillId="7" borderId="30" xfId="0" applyFont="1" applyFill="1" applyBorder="1" applyAlignment="1">
      <alignment horizontal="center" vertical="center" wrapText="1"/>
    </xf>
    <xf numFmtId="0" fontId="9" fillId="7" borderId="26" xfId="0" applyFont="1" applyFill="1" applyBorder="1" applyAlignment="1">
      <alignment horizontal="center" vertical="center" wrapText="1"/>
    </xf>
    <xf numFmtId="0" fontId="8" fillId="2" borderId="43" xfId="0" applyFont="1" applyFill="1" applyBorder="1" applyAlignment="1">
      <alignment horizontal="left" vertical="center" wrapText="1"/>
    </xf>
    <xf numFmtId="0" fontId="8" fillId="2" borderId="44" xfId="0" applyFont="1" applyFill="1" applyBorder="1" applyAlignment="1">
      <alignment horizontal="left" vertical="center" wrapText="1"/>
    </xf>
    <xf numFmtId="0" fontId="8" fillId="2" borderId="38" xfId="0" applyFont="1" applyFill="1" applyBorder="1" applyAlignment="1">
      <alignment horizontal="left" vertical="center" wrapText="1"/>
    </xf>
    <xf numFmtId="0" fontId="8" fillId="2" borderId="51" xfId="0" applyFont="1" applyFill="1" applyBorder="1" applyAlignment="1">
      <alignment horizontal="right" vertical="center" indent="1"/>
    </xf>
    <xf numFmtId="0" fontId="8" fillId="2" borderId="41" xfId="0" applyFont="1" applyFill="1" applyBorder="1" applyAlignment="1">
      <alignment horizontal="right" vertical="center" indent="1"/>
    </xf>
    <xf numFmtId="0" fontId="8" fillId="2" borderId="49" xfId="0" applyFont="1" applyFill="1" applyBorder="1" applyAlignment="1">
      <alignment horizontal="right" vertical="center" indent="1"/>
    </xf>
    <xf numFmtId="0" fontId="8" fillId="2" borderId="38" xfId="0" applyFont="1" applyFill="1" applyBorder="1" applyAlignment="1">
      <alignment horizontal="right" vertical="center" indent="1"/>
    </xf>
    <xf numFmtId="0" fontId="8" fillId="2" borderId="50" xfId="0" applyFont="1" applyFill="1" applyBorder="1" applyAlignment="1">
      <alignment horizontal="right" vertical="center" indent="1"/>
    </xf>
    <xf numFmtId="0" fontId="8" fillId="2" borderId="42" xfId="0" applyFont="1" applyFill="1" applyBorder="1" applyAlignment="1">
      <alignment horizontal="right" vertical="center" indent="1"/>
    </xf>
    <xf numFmtId="165" fontId="11" fillId="5" borderId="24" xfId="2" applyNumberFormat="1" applyFont="1" applyFill="1" applyBorder="1" applyAlignment="1" applyProtection="1">
      <alignment horizontal="right" vertical="center"/>
    </xf>
    <xf numFmtId="165" fontId="11" fillId="4" borderId="15" xfId="2" applyNumberFormat="1" applyFont="1" applyFill="1" applyBorder="1" applyAlignment="1" applyProtection="1">
      <alignment horizontal="center" vertical="center"/>
      <protection locked="0"/>
    </xf>
    <xf numFmtId="165" fontId="11" fillId="4" borderId="16" xfId="2" applyNumberFormat="1" applyFont="1" applyFill="1" applyBorder="1" applyAlignment="1" applyProtection="1">
      <alignment horizontal="center" vertical="center"/>
      <protection locked="0"/>
    </xf>
    <xf numFmtId="0" fontId="8" fillId="2" borderId="34" xfId="0" applyFont="1" applyFill="1" applyBorder="1" applyAlignment="1">
      <alignment horizontal="left" vertical="center" wrapText="1" indent="1"/>
    </xf>
    <xf numFmtId="0" fontId="8" fillId="2" borderId="14" xfId="0" applyFont="1" applyFill="1" applyBorder="1" applyAlignment="1">
      <alignment horizontal="left" vertical="center" wrapText="1" indent="1"/>
    </xf>
    <xf numFmtId="0" fontId="8" fillId="2" borderId="18" xfId="0" applyFont="1" applyFill="1" applyBorder="1" applyAlignment="1">
      <alignment horizontal="left" vertical="center" wrapText="1" indent="1"/>
    </xf>
    <xf numFmtId="0" fontId="8" fillId="2" borderId="36" xfId="0" applyFont="1" applyFill="1" applyBorder="1" applyAlignment="1">
      <alignment horizontal="left" vertical="center" wrapText="1" indent="1"/>
    </xf>
    <xf numFmtId="0" fontId="8" fillId="2" borderId="22" xfId="0" applyFont="1" applyFill="1" applyBorder="1" applyAlignment="1">
      <alignment horizontal="left" vertical="center" wrapText="1" indent="1"/>
    </xf>
    <xf numFmtId="0" fontId="8" fillId="2" borderId="23" xfId="0" applyFont="1" applyFill="1" applyBorder="1" applyAlignment="1">
      <alignment horizontal="left" vertical="center" wrapText="1" indent="1"/>
    </xf>
    <xf numFmtId="49" fontId="8" fillId="4" borderId="3" xfId="0" applyNumberFormat="1" applyFont="1" applyFill="1" applyBorder="1" applyAlignment="1" applyProtection="1">
      <alignment horizontal="left" vertical="top" wrapText="1"/>
      <protection locked="0"/>
    </xf>
    <xf numFmtId="49" fontId="8" fillId="4" borderId="11" xfId="0" applyNumberFormat="1" applyFont="1" applyFill="1" applyBorder="1" applyAlignment="1" applyProtection="1">
      <alignment horizontal="left" vertical="top" wrapText="1"/>
      <protection locked="0"/>
    </xf>
    <xf numFmtId="49" fontId="8" fillId="4" borderId="5" xfId="0" applyNumberFormat="1" applyFont="1" applyFill="1" applyBorder="1" applyAlignment="1" applyProtection="1">
      <alignment horizontal="left" vertical="top" wrapText="1"/>
      <protection locked="0"/>
    </xf>
    <xf numFmtId="49" fontId="8" fillId="4" borderId="7" xfId="0" applyNumberFormat="1" applyFont="1" applyFill="1" applyBorder="1" applyAlignment="1" applyProtection="1">
      <alignment horizontal="left" vertical="top" wrapText="1"/>
      <protection locked="0"/>
    </xf>
    <xf numFmtId="49" fontId="8" fillId="4" borderId="10" xfId="0" applyNumberFormat="1" applyFont="1" applyFill="1" applyBorder="1" applyAlignment="1" applyProtection="1">
      <alignment horizontal="left" vertical="top" wrapText="1"/>
      <protection locked="0"/>
    </xf>
    <xf numFmtId="49" fontId="8" fillId="4" borderId="8" xfId="0" applyNumberFormat="1" applyFont="1" applyFill="1" applyBorder="1" applyAlignment="1" applyProtection="1">
      <alignment horizontal="left" vertical="top" wrapText="1"/>
      <protection locked="0"/>
    </xf>
    <xf numFmtId="0" fontId="8" fillId="2" borderId="0" xfId="0" applyFont="1" applyFill="1" applyAlignment="1">
      <alignment horizontal="left" vertical="center" wrapText="1"/>
    </xf>
    <xf numFmtId="0" fontId="8" fillId="2" borderId="43" xfId="0" applyFont="1" applyFill="1" applyBorder="1" applyAlignment="1">
      <alignment horizontal="left" vertical="top" wrapText="1"/>
    </xf>
    <xf numFmtId="0" fontId="8" fillId="2" borderId="44" xfId="0" applyFont="1" applyFill="1" applyBorder="1" applyAlignment="1">
      <alignment horizontal="left" vertical="top" wrapText="1"/>
    </xf>
    <xf numFmtId="0" fontId="8" fillId="2" borderId="38" xfId="0" applyFont="1" applyFill="1" applyBorder="1" applyAlignment="1">
      <alignment horizontal="left" vertical="top" wrapText="1"/>
    </xf>
    <xf numFmtId="1" fontId="11" fillId="5" borderId="17" xfId="1" applyNumberFormat="1" applyFont="1" applyFill="1" applyBorder="1" applyAlignment="1" applyProtection="1">
      <alignment vertical="center" wrapText="1"/>
    </xf>
    <xf numFmtId="1" fontId="11" fillId="5" borderId="14" xfId="1" applyNumberFormat="1" applyFont="1" applyFill="1" applyBorder="1" applyAlignment="1" applyProtection="1">
      <alignment vertical="center" wrapText="1"/>
    </xf>
    <xf numFmtId="1" fontId="11" fillId="5" borderId="18" xfId="1" applyNumberFormat="1" applyFont="1" applyFill="1" applyBorder="1" applyAlignment="1" applyProtection="1">
      <alignment vertical="center" wrapText="1"/>
    </xf>
    <xf numFmtId="1" fontId="11" fillId="5" borderId="21" xfId="1" applyNumberFormat="1" applyFont="1" applyFill="1" applyBorder="1" applyAlignment="1" applyProtection="1">
      <alignment vertical="center" wrapText="1"/>
    </xf>
    <xf numFmtId="1" fontId="11" fillId="5" borderId="22" xfId="1" applyNumberFormat="1" applyFont="1" applyFill="1" applyBorder="1" applyAlignment="1" applyProtection="1">
      <alignment vertical="center" wrapText="1"/>
    </xf>
    <xf numFmtId="1" fontId="11" fillId="5" borderId="23" xfId="1" applyNumberFormat="1" applyFont="1" applyFill="1" applyBorder="1" applyAlignment="1" applyProtection="1">
      <alignment vertical="center" wrapText="1"/>
    </xf>
    <xf numFmtId="0" fontId="10" fillId="4" borderId="0" xfId="0" applyFont="1" applyFill="1" applyAlignment="1" applyProtection="1">
      <alignment horizontal="left" vertical="top" wrapText="1"/>
      <protection locked="0"/>
    </xf>
  </cellXfs>
  <cellStyles count="4">
    <cellStyle name="Comma" xfId="2" builtinId="3"/>
    <cellStyle name="Comma 15 10" xfId="1" xr:uid="{144EF839-2C7D-414D-AA0E-B046310C202D}"/>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374650</xdr:colOff>
      <xdr:row>0</xdr:row>
      <xdr:rowOff>0</xdr:rowOff>
    </xdr:from>
    <xdr:to>
      <xdr:col>12</xdr:col>
      <xdr:colOff>3175</xdr:colOff>
      <xdr:row>2</xdr:row>
      <xdr:rowOff>111126</xdr:rowOff>
    </xdr:to>
    <xdr:pic>
      <xdr:nvPicPr>
        <xdr:cNvPr id="4" name="Picture 3">
          <a:extLst>
            <a:ext uri="{FF2B5EF4-FFF2-40B4-BE49-F238E27FC236}">
              <a16:creationId xmlns:a16="http://schemas.microsoft.com/office/drawing/2014/main" id="{CC79311C-4247-4381-80F4-894CFC4C2856}"/>
            </a:ext>
          </a:extLst>
        </xdr:cNvPr>
        <xdr:cNvPicPr>
          <a:picLocks noChangeAspect="1"/>
        </xdr:cNvPicPr>
      </xdr:nvPicPr>
      <xdr:blipFill rotWithShape="1">
        <a:blip xmlns:r="http://schemas.openxmlformats.org/officeDocument/2006/relationships" r:embed="rId1"/>
        <a:srcRect l="2122" t="11760" r="2122" b="10205"/>
        <a:stretch/>
      </xdr:blipFill>
      <xdr:spPr>
        <a:xfrm>
          <a:off x="9626600" y="0"/>
          <a:ext cx="1625600" cy="4667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30A216FA-4C79-4396-953A-693464A722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CF3FA2BE-3707-4456-BD89-CD4883374F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717965E4-7390-4ACA-8F48-B2FFFCBB46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C0729C9C-242D-4327-B9EA-4424C93007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99321CA9-8CE1-4ECF-8DFD-87501160B1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C55DFECD-162B-4A6A-8C49-FB66A85F63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C5C98D76-AACB-4E3A-9562-0B3418E6F4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19FAA794-FD8E-4E7C-B568-6001A7320B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D5F46952-43A8-4494-95B6-19ED240817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william.phan\OneDrive\Work\Heavy%20plates\Consultation%20Q%20Response\Test%20drafts%20-%20Algoma\RR-2025-007-T&#244;les%20Fortes-%20IMP%20-FR.xlsx" TargetMode="External"/><Relationship Id="rId1" Type="http://schemas.openxmlformats.org/officeDocument/2006/relationships/externalLinkPath" Target="file:///C:\Users\william.phan\OneDrive\Work\Heavy%20plates\Consultation%20Q%20Response\Test%20drafts%20-%20Algoma\RR-2025-007-T&#244;les%20Fortes-%20IMP%20-FR.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O:\CITT\Cases\SIMA\RR-2025-007\Working%20Files\Research\Questionnaires\RR-2025-007-Heavy%20Plate%20-%20PRO%20-FR%20.xlsx" TargetMode="External"/><Relationship Id="rId1" Type="http://schemas.openxmlformats.org/officeDocument/2006/relationships/externalLinkPath" Target="/CITT/Cases/SIMA/RR-2025-007/Working%20Files/Research/Questionnaires/RR-2025-007-Heavy%20Plate%20-%20PRO%20-FR%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ariables"/>
      <sheetName val="Intro"/>
      <sheetName val="Info"/>
      <sheetName val="Exclusions"/>
      <sheetName val="Public"/>
      <sheetName val="AddPub"/>
      <sheetName val="Pro"/>
      <sheetName val="Begin"/>
      <sheetName val="Imp-Chinese Taipei chinois"/>
      <sheetName val="Imp-GER | ALL"/>
      <sheetName val="Imp-US | ÉU"/>
      <sheetName val="Imp-Other | Autre"/>
      <sheetName val="End"/>
      <sheetName val="Invent | Stock"/>
      <sheetName val="AddPro"/>
      <sheetName val="Confirm"/>
    </sheetNames>
    <sheetDataSet>
      <sheetData sheetId="0" refreshError="1"/>
      <sheetData sheetId="1">
        <row r="21">
          <cell r="G21" t="str">
            <v>Français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ariables"/>
      <sheetName val="Intro"/>
      <sheetName val="Info"/>
      <sheetName val="Exclusions"/>
      <sheetName val="Public"/>
      <sheetName val="AddPub"/>
      <sheetName val="Pro 1"/>
      <sheetName val="Pro 2"/>
      <sheetName val="Pro 3"/>
      <sheetName val="Pro 4"/>
      <sheetName val="AddPro"/>
      <sheetName val="Confirm"/>
      <sheetName val="DataTab"/>
    </sheetNames>
    <sheetDataSet>
      <sheetData sheetId="0">
        <row r="19">
          <cell r="B19" t="str">
            <v>Date of change</v>
          </cell>
          <cell r="C19" t="str">
            <v>Date of change</v>
          </cell>
        </row>
      </sheetData>
      <sheetData sheetId="1">
        <row r="21">
          <cell r="G21" t="str">
            <v>Français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persons/person.xml><?xml version="1.0" encoding="utf-8"?>
<personList xmlns="http://schemas.microsoft.com/office/spreadsheetml/2018/threadedcomments" xmlns:x="http://schemas.openxmlformats.org/spreadsheetml/2006/main">
  <person displayName="Arboleda, Jameyn" id="{18905B77-159E-4B9B-8FED-740F723D0F76}" userId="S::Jameyn.Arboleda@tribunal.gc.ca::914a611a-fd6b-460a-90bd-5bd9dc82c70e" providerId="AD"/>
</personList>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1" dT="2025-12-08T19:39:24.74" personId="{18905B77-159E-4B9B-8FED-740F723D0F76}" id="{C7627019-4FBA-4EC1-BF7D-1BB9425B051F}">
    <text>Hide EN and FR columns
TRIB &gt; Hide R/C</text>
  </threadedComment>
</ThreadedComments>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decisions.citt-tcce.gc.ca/citt-tcce/a/fr/item/492057/index.do?&amp;iframe=true" TargetMode="External"/><Relationship Id="rId1" Type="http://schemas.openxmlformats.org/officeDocument/2006/relationships/hyperlink" Target="https://decisions.citt-tcce.gc.ca/citt-tcce/a/en/item/492057/index.do?&amp;iframe=tru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39F18-D88C-47AD-8AF0-F791327B66AF}">
  <sheetPr codeName="Sheet1">
    <tabColor rgb="FFFFC000"/>
  </sheetPr>
  <dimension ref="A1:F31"/>
  <sheetViews>
    <sheetView showGridLines="0" topLeftCell="A16" zoomScaleNormal="100" workbookViewId="0">
      <selection activeCell="B16" sqref="B16"/>
    </sheetView>
  </sheetViews>
  <sheetFormatPr defaultColWidth="9.33203125" defaultRowHeight="14.4" x14ac:dyDescent="0.3"/>
  <cols>
    <col min="1" max="1" width="24.44140625" style="115" bestFit="1" customWidth="1"/>
    <col min="2" max="2" width="27.44140625" style="37" bestFit="1" customWidth="1"/>
    <col min="3" max="3" width="32" style="37" bestFit="1" customWidth="1"/>
    <col min="4" max="4" width="15.44140625" style="37" customWidth="1"/>
    <col min="5" max="16384" width="9.33203125" style="50"/>
  </cols>
  <sheetData>
    <row r="1" spans="1:6" s="85" customFormat="1" x14ac:dyDescent="0.3">
      <c r="A1" s="142" t="s">
        <v>127</v>
      </c>
      <c r="B1" s="143" t="s">
        <v>58</v>
      </c>
      <c r="C1" s="143" t="s">
        <v>59</v>
      </c>
      <c r="D1" s="143"/>
      <c r="F1" s="85" t="s">
        <v>60</v>
      </c>
    </row>
    <row r="2" spans="1:6" x14ac:dyDescent="0.3">
      <c r="A2" s="115" t="s">
        <v>61</v>
      </c>
      <c r="B2" s="37" t="s">
        <v>273</v>
      </c>
      <c r="C2" s="37" t="str">
        <f>B2</f>
        <v>RR-2025-007</v>
      </c>
      <c r="F2" s="50" t="s">
        <v>147</v>
      </c>
    </row>
    <row r="3" spans="1:6" x14ac:dyDescent="0.3">
      <c r="A3" s="115" t="s">
        <v>62</v>
      </c>
      <c r="B3" s="37" t="s">
        <v>320</v>
      </c>
      <c r="C3" s="37" t="s">
        <v>321</v>
      </c>
      <c r="F3" s="50" t="s">
        <v>145</v>
      </c>
    </row>
    <row r="4" spans="1:6" x14ac:dyDescent="0.3">
      <c r="A4" s="115" t="s">
        <v>119</v>
      </c>
      <c r="B4" s="50" t="s">
        <v>259</v>
      </c>
      <c r="C4" s="50" t="s">
        <v>289</v>
      </c>
      <c r="F4" s="50" t="s">
        <v>146</v>
      </c>
    </row>
    <row r="5" spans="1:6" ht="43.2" x14ac:dyDescent="0.3">
      <c r="A5" s="115" t="s">
        <v>254</v>
      </c>
      <c r="B5" s="37" t="s">
        <v>274</v>
      </c>
      <c r="C5" s="37" t="s">
        <v>275</v>
      </c>
      <c r="D5" s="37" t="s">
        <v>250</v>
      </c>
    </row>
    <row r="6" spans="1:6" x14ac:dyDescent="0.3">
      <c r="A6" s="115" t="s">
        <v>184</v>
      </c>
      <c r="B6" s="61">
        <v>2023</v>
      </c>
      <c r="C6" s="61">
        <f>B6</f>
        <v>2023</v>
      </c>
      <c r="F6" s="86" t="s">
        <v>225</v>
      </c>
    </row>
    <row r="7" spans="1:6" x14ac:dyDescent="0.3">
      <c r="A7" s="115" t="s">
        <v>185</v>
      </c>
      <c r="B7" s="79" t="s">
        <v>309</v>
      </c>
      <c r="C7" s="101" t="s">
        <v>310</v>
      </c>
      <c r="F7" s="50" t="s">
        <v>251</v>
      </c>
    </row>
    <row r="8" spans="1:6" x14ac:dyDescent="0.3">
      <c r="A8" s="115" t="s">
        <v>186</v>
      </c>
      <c r="B8" s="61">
        <v>2026</v>
      </c>
      <c r="C8" s="61">
        <f>B8</f>
        <v>2026</v>
      </c>
      <c r="F8" s="50" t="s">
        <v>252</v>
      </c>
    </row>
    <row r="9" spans="1:6" x14ac:dyDescent="0.3">
      <c r="A9" s="115" t="s">
        <v>149</v>
      </c>
      <c r="B9" s="37" t="s">
        <v>276</v>
      </c>
      <c r="C9" s="37" t="s">
        <v>277</v>
      </c>
      <c r="F9" s="87" t="s">
        <v>226</v>
      </c>
    </row>
    <row r="10" spans="1:6" x14ac:dyDescent="0.3">
      <c r="A10" s="115" t="s">
        <v>150</v>
      </c>
      <c r="B10" s="37" t="s">
        <v>278</v>
      </c>
      <c r="C10" s="37" t="s">
        <v>279</v>
      </c>
    </row>
    <row r="11" spans="1:6" x14ac:dyDescent="0.3">
      <c r="A11" s="115" t="s">
        <v>63</v>
      </c>
      <c r="B11" s="80" t="s">
        <v>280</v>
      </c>
      <c r="C11" s="79" t="s">
        <v>281</v>
      </c>
    </row>
    <row r="12" spans="1:6" x14ac:dyDescent="0.3">
      <c r="B12" s="79"/>
      <c r="C12" s="79"/>
    </row>
    <row r="13" spans="1:6" x14ac:dyDescent="0.3">
      <c r="A13" s="59" t="s">
        <v>187</v>
      </c>
      <c r="B13" s="50" t="s">
        <v>282</v>
      </c>
      <c r="C13" s="50" t="s">
        <v>283</v>
      </c>
      <c r="D13" s="50" t="s">
        <v>288</v>
      </c>
    </row>
    <row r="14" spans="1:6" x14ac:dyDescent="0.3">
      <c r="A14" s="59" t="s">
        <v>188</v>
      </c>
      <c r="B14" s="50" t="s">
        <v>284</v>
      </c>
      <c r="C14" s="50" t="s">
        <v>285</v>
      </c>
      <c r="D14" s="50" t="s">
        <v>306</v>
      </c>
    </row>
    <row r="16" spans="1:6" ht="409.6" x14ac:dyDescent="0.3">
      <c r="A16" s="115" t="s">
        <v>66</v>
      </c>
      <c r="B16" s="139" t="s">
        <v>328</v>
      </c>
      <c r="C16" s="140" t="s">
        <v>329</v>
      </c>
    </row>
    <row r="17" spans="1:4" x14ac:dyDescent="0.3">
      <c r="A17" s="115" t="s">
        <v>260</v>
      </c>
      <c r="B17" s="139"/>
      <c r="C17" s="139"/>
    </row>
    <row r="19" spans="1:4" x14ac:dyDescent="0.3">
      <c r="A19" s="115" t="s">
        <v>67</v>
      </c>
      <c r="B19" s="139" t="s">
        <v>154</v>
      </c>
      <c r="C19" s="139" t="s">
        <v>154</v>
      </c>
    </row>
    <row r="20" spans="1:4" ht="244.8" x14ac:dyDescent="0.3">
      <c r="A20" s="115" t="s">
        <v>68</v>
      </c>
      <c r="B20" s="141" t="s">
        <v>286</v>
      </c>
      <c r="C20" s="139"/>
    </row>
    <row r="21" spans="1:4" x14ac:dyDescent="0.3">
      <c r="A21" s="115" t="s">
        <v>69</v>
      </c>
      <c r="B21" s="139" t="s">
        <v>287</v>
      </c>
      <c r="C21" s="139"/>
    </row>
    <row r="23" spans="1:4" x14ac:dyDescent="0.3">
      <c r="A23" s="59" t="s">
        <v>189</v>
      </c>
      <c r="B23" s="37" t="s">
        <v>190</v>
      </c>
      <c r="C23" s="37" t="s">
        <v>190</v>
      </c>
    </row>
    <row r="24" spans="1:4" x14ac:dyDescent="0.3">
      <c r="A24" s="59" t="s">
        <v>191</v>
      </c>
      <c r="B24" s="37" t="s">
        <v>192</v>
      </c>
      <c r="C24" s="37" t="s">
        <v>192</v>
      </c>
    </row>
    <row r="26" spans="1:4" x14ac:dyDescent="0.3">
      <c r="A26" s="59" t="s">
        <v>227</v>
      </c>
      <c r="B26" s="37" t="s">
        <v>228</v>
      </c>
      <c r="C26" s="37" t="s">
        <v>230</v>
      </c>
      <c r="D26" s="60" t="str">
        <f>IF(Intro!$G$21="English",B26,C26)</f>
        <v>Yes</v>
      </c>
    </row>
    <row r="27" spans="1:4" x14ac:dyDescent="0.3">
      <c r="B27" s="37" t="s">
        <v>229</v>
      </c>
      <c r="C27" s="37" t="s">
        <v>231</v>
      </c>
      <c r="D27" s="60" t="str">
        <f>IF(Intro!$G$21="English",B27,C27)</f>
        <v>No</v>
      </c>
    </row>
    <row r="28" spans="1:4" x14ac:dyDescent="0.3">
      <c r="D28" s="100"/>
    </row>
    <row r="29" spans="1:4" x14ac:dyDescent="0.3">
      <c r="D29" s="100"/>
    </row>
    <row r="30" spans="1:4" x14ac:dyDescent="0.3">
      <c r="D30" s="100"/>
    </row>
    <row r="31" spans="1:4" x14ac:dyDescent="0.3">
      <c r="D31" s="100"/>
    </row>
  </sheetData>
  <sheetProtection algorithmName="SHA-512" hashValue="+dR/5UUsFqTQzYeYfA3fCKqQhA+v292LCBV1byX4eIMVcbUZ6jD6BCQZya6x8MzzSjHAaaoaIW3y//j5CnHWiQ==" saltValue="39xYgjqlti/AYo+0QL2hMQ==" spinCount="100000" sheet="1" objects="1" scenarios="1" selectLockedCells="1"/>
  <phoneticPr fontId="15" type="noConversion"/>
  <dataValidations count="2">
    <dataValidation type="list" allowBlank="1" showInputMessage="1" showErrorMessage="1" sqref="B4" xr:uid="{307D7D14-25CE-4254-9F28-CFFFF6F45BD2}">
      <formula1>"dumping, dumping and the subsidizing"</formula1>
    </dataValidation>
    <dataValidation type="list" allowBlank="1" showInputMessage="1" showErrorMessage="1" sqref="C4" xr:uid="{2E75B1F1-6926-4FD2-A642-6E195D4C188A}">
      <formula1>"le dumping, le dumping et le subventionnement"</formula1>
    </dataValidation>
  </dataValidation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5EB37-991D-4F41-BEC9-E9F98CBC71D9}">
  <sheetPr codeName="Sheet10">
    <tabColor rgb="FF00B0F0"/>
    <pageSetUpPr fitToPage="1"/>
  </sheetPr>
  <dimension ref="A1:P43"/>
  <sheetViews>
    <sheetView showGridLines="0" zoomScale="85" zoomScaleNormal="85" workbookViewId="0"/>
  </sheetViews>
  <sheetFormatPr defaultColWidth="9.44140625" defaultRowHeight="14.4" x14ac:dyDescent="0.3"/>
  <cols>
    <col min="1" max="1" width="1.5546875" style="7" customWidth="1"/>
    <col min="2" max="12" width="14.5546875" style="54" customWidth="1"/>
    <col min="13" max="14" width="14.5546875" style="58" customWidth="1"/>
    <col min="15" max="16" width="14.5546875" style="91" hidden="1" customWidth="1"/>
    <col min="17" max="17" width="9.44140625" style="58" customWidth="1"/>
    <col min="18" max="16384" width="9.44140625" style="58"/>
  </cols>
  <sheetData>
    <row r="1" spans="1:16" x14ac:dyDescent="0.3">
      <c r="O1" s="114" t="s">
        <v>253</v>
      </c>
      <c r="P1" s="114" t="s">
        <v>253</v>
      </c>
    </row>
    <row r="2" spans="1:16" x14ac:dyDescent="0.3">
      <c r="B2" s="9" t="s">
        <v>0</v>
      </c>
      <c r="C2" s="9"/>
      <c r="D2" s="9"/>
      <c r="O2" s="8" t="s">
        <v>58</v>
      </c>
      <c r="P2" s="8" t="s">
        <v>70</v>
      </c>
    </row>
    <row r="3" spans="1:16" x14ac:dyDescent="0.3">
      <c r="B3" s="1"/>
      <c r="C3" s="1"/>
      <c r="D3" s="1"/>
      <c r="O3" s="4"/>
      <c r="P3" s="4"/>
    </row>
    <row r="4" spans="1:16" s="4" customFormat="1" x14ac:dyDescent="0.3">
      <c r="A4" s="10"/>
      <c r="B4" s="286" t="str">
        <f>Info!B4</f>
        <v>FOREIGN PRODUCERS' QUESTIONNAIRE</v>
      </c>
      <c r="C4" s="286"/>
      <c r="D4" s="286"/>
      <c r="E4" s="286"/>
      <c r="F4" s="286"/>
      <c r="G4" s="286"/>
      <c r="H4" s="286"/>
      <c r="I4" s="286"/>
      <c r="J4" s="286"/>
      <c r="K4" s="286"/>
      <c r="L4" s="286"/>
      <c r="M4" s="6"/>
      <c r="N4" s="6"/>
      <c r="O4" s="5"/>
      <c r="P4" s="5"/>
    </row>
    <row r="5" spans="1:16" s="4" customFormat="1" x14ac:dyDescent="0.3">
      <c r="A5" s="10"/>
      <c r="B5" s="286" t="str">
        <f>Info!B5</f>
        <v>RR-2025-007</v>
      </c>
      <c r="C5" s="286"/>
      <c r="D5" s="286"/>
      <c r="E5" s="286"/>
      <c r="F5" s="286"/>
      <c r="G5" s="286"/>
      <c r="H5" s="286"/>
      <c r="I5" s="286"/>
      <c r="J5" s="286"/>
      <c r="K5" s="286"/>
      <c r="L5" s="286"/>
      <c r="M5" s="6"/>
      <c r="N5" s="6"/>
      <c r="O5" s="5"/>
      <c r="P5" s="5"/>
    </row>
    <row r="6" spans="1:16" s="5" customFormat="1" x14ac:dyDescent="0.3">
      <c r="A6" s="10"/>
      <c r="B6" s="286" t="str">
        <f>Info!B6</f>
        <v>HEAVY PLATE</v>
      </c>
      <c r="C6" s="286"/>
      <c r="D6" s="286"/>
      <c r="E6" s="286"/>
      <c r="F6" s="286"/>
      <c r="G6" s="286"/>
      <c r="H6" s="286"/>
      <c r="I6" s="286"/>
      <c r="J6" s="286"/>
      <c r="K6" s="286"/>
      <c r="L6" s="286"/>
      <c r="O6" s="11"/>
      <c r="P6" s="11"/>
    </row>
    <row r="7" spans="1:16" s="5" customFormat="1" x14ac:dyDescent="0.3">
      <c r="A7" s="10"/>
      <c r="B7" s="12"/>
      <c r="C7" s="12"/>
      <c r="D7" s="12"/>
      <c r="E7" s="13"/>
      <c r="F7" s="13"/>
      <c r="G7" s="13"/>
      <c r="H7" s="13"/>
      <c r="I7" s="13"/>
      <c r="J7" s="13"/>
      <c r="K7" s="13"/>
      <c r="L7" s="13"/>
      <c r="O7" s="11"/>
      <c r="P7" s="11"/>
    </row>
    <row r="8" spans="1:16" x14ac:dyDescent="0.3">
      <c r="B8" s="246" t="str">
        <f>UPPER(IF(Intro!$G$21="English",O8,P8))</f>
        <v>CONFIRMATION OF REPORTED DATA IN THIS QUESTIONNAIRE</v>
      </c>
      <c r="C8" s="247"/>
      <c r="D8" s="247"/>
      <c r="E8" s="247"/>
      <c r="F8" s="247"/>
      <c r="G8" s="247"/>
      <c r="H8" s="247"/>
      <c r="I8" s="247"/>
      <c r="J8" s="247"/>
      <c r="K8" s="247"/>
      <c r="L8" s="248"/>
      <c r="O8" s="91" t="s">
        <v>322</v>
      </c>
      <c r="P8" s="91" t="s">
        <v>323</v>
      </c>
    </row>
    <row r="9" spans="1:16" x14ac:dyDescent="0.3">
      <c r="B9" s="246" t="str">
        <f>UPPER(IF(Intro!$G$21="English",O9,P9))</f>
        <v>GENERAL</v>
      </c>
      <c r="C9" s="247"/>
      <c r="D9" s="247"/>
      <c r="E9" s="247"/>
      <c r="F9" s="247"/>
      <c r="G9" s="247"/>
      <c r="H9" s="247"/>
      <c r="I9" s="247"/>
      <c r="J9" s="247"/>
      <c r="K9" s="247"/>
      <c r="L9" s="248"/>
      <c r="O9" s="91" t="s">
        <v>219</v>
      </c>
      <c r="P9" s="94" t="s">
        <v>220</v>
      </c>
    </row>
    <row r="10" spans="1:16" ht="27.75" customHeight="1" x14ac:dyDescent="0.3">
      <c r="B10" s="62"/>
      <c r="C10" s="30"/>
      <c r="D10" s="30"/>
      <c r="E10" s="30"/>
      <c r="F10" s="30"/>
      <c r="G10" s="30"/>
      <c r="H10" s="30"/>
      <c r="I10" s="30"/>
      <c r="J10" s="30"/>
      <c r="K10" s="30"/>
      <c r="L10" s="63"/>
    </row>
    <row r="11" spans="1:16" s="131" customFormat="1" x14ac:dyDescent="0.3">
      <c r="A11" s="7"/>
      <c r="B11" s="62"/>
      <c r="C11" s="30"/>
      <c r="D11" s="30"/>
      <c r="E11" s="30"/>
      <c r="F11" s="30"/>
      <c r="G11" s="30"/>
      <c r="H11" s="30"/>
      <c r="I11" s="30"/>
      <c r="J11" s="135" t="str">
        <f>IF(Intro!$G$21="English",O11,P11)</f>
        <v>Select Yes or No</v>
      </c>
      <c r="K11" s="30"/>
      <c r="L11" s="63"/>
      <c r="O11" s="131" t="s">
        <v>122</v>
      </c>
      <c r="P11" s="131" t="s">
        <v>243</v>
      </c>
    </row>
    <row r="12" spans="1:16" s="24" customFormat="1" ht="13.95" customHeight="1" x14ac:dyDescent="0.3">
      <c r="A12" s="64"/>
      <c r="B12" s="406" t="str">
        <f>IF(Intro!$G$21="English",O12,P12)</f>
        <v>Confirm that all data reported in this questionnaire pertain to the goods as defined in the "Intro" tab and exclude goods as defined in the tab "Exclusions".</v>
      </c>
      <c r="C12" s="407"/>
      <c r="D12" s="407"/>
      <c r="E12" s="407"/>
      <c r="F12" s="407"/>
      <c r="G12" s="407"/>
      <c r="H12" s="407"/>
      <c r="I12" s="408"/>
      <c r="J12" s="244"/>
      <c r="K12" s="65"/>
      <c r="L12" s="66"/>
      <c r="O12" s="50" t="s">
        <v>351</v>
      </c>
      <c r="P12" s="50" t="s">
        <v>327</v>
      </c>
    </row>
    <row r="13" spans="1:16" s="24" customFormat="1" ht="13.95" customHeight="1" x14ac:dyDescent="0.3">
      <c r="A13" s="64"/>
      <c r="B13" s="409"/>
      <c r="C13" s="410"/>
      <c r="D13" s="410"/>
      <c r="E13" s="410"/>
      <c r="F13" s="410"/>
      <c r="G13" s="410"/>
      <c r="H13" s="410"/>
      <c r="I13" s="411"/>
      <c r="J13" s="245"/>
      <c r="K13" s="65"/>
      <c r="L13" s="66"/>
      <c r="O13" s="50"/>
      <c r="P13" s="50"/>
    </row>
    <row r="14" spans="1:16" s="24" customFormat="1" ht="15" customHeight="1" x14ac:dyDescent="0.3">
      <c r="A14" s="64"/>
      <c r="B14" s="219" t="str">
        <f>IF(Intro!$G$21="English",O14,P14)</f>
        <v>Confirm that all volumes reported in this questionnaire are in tonnes.</v>
      </c>
      <c r="C14" s="220"/>
      <c r="D14" s="220"/>
      <c r="E14" s="220"/>
      <c r="F14" s="220"/>
      <c r="G14" s="220"/>
      <c r="H14" s="220"/>
      <c r="I14" s="220"/>
      <c r="J14" s="178"/>
      <c r="K14" s="67"/>
      <c r="L14" s="68"/>
      <c r="O14" s="24" t="str">
        <f>"Confirm that all volumes reported in this questionnaire are in "&amp;(Variables!B23)&amp;"."</f>
        <v>Confirm that all volumes reported in this questionnaire are in tonnes.</v>
      </c>
      <c r="P14" s="24" t="str">
        <f>"Confirmez que tous les volumes déclarés dans ce questionnaire sont en "&amp;(Variables!C23)&amp;"."</f>
        <v>Confirmez que tous les volumes déclarés dans ce questionnaire sont en tonnes.</v>
      </c>
    </row>
    <row r="15" spans="1:16" s="24" customFormat="1" x14ac:dyDescent="0.3">
      <c r="A15" s="64"/>
      <c r="B15" s="219" t="str">
        <f>IF(Intro!$G$21="English",O15,P15)</f>
        <v>Confirm that all values reported in this questionnaire are in Canadian dollars.</v>
      </c>
      <c r="C15" s="220"/>
      <c r="D15" s="220"/>
      <c r="E15" s="220" t="str">
        <f>IF(SUM('Pro 2'!E33:E34)&lt;&gt;0,"X","-")</f>
        <v>-</v>
      </c>
      <c r="F15" s="220" t="str">
        <f>IF(SUM('Pro 2'!F33:F34)&lt;&gt;0,"X","-")</f>
        <v>-</v>
      </c>
      <c r="G15" s="220" t="str">
        <f>IF(SUM('Pro 2'!G33:G34)&lt;&gt;0,"X","-")</f>
        <v>-</v>
      </c>
      <c r="H15" s="220" t="str">
        <f>IF(SUM('Pro 2'!H33:H34)&lt;&gt;0,"X","-")</f>
        <v>-</v>
      </c>
      <c r="I15" s="220" t="str">
        <f>IF(SUM('Pro 2'!I33:I34)&lt;&gt;0,"X","-")</f>
        <v>-</v>
      </c>
      <c r="J15" s="178"/>
      <c r="K15" s="67"/>
      <c r="L15" s="68"/>
      <c r="O15" s="24" t="s">
        <v>143</v>
      </c>
      <c r="P15" s="24" t="s">
        <v>144</v>
      </c>
    </row>
    <row r="16" spans="1:16" s="24" customFormat="1" x14ac:dyDescent="0.3">
      <c r="A16" s="64"/>
      <c r="B16" s="219" t="str">
        <f>IF(Intro!$G$21="English",O16,P16)</f>
        <v>Confirm that all information is reported on a calendar-year basis.</v>
      </c>
      <c r="C16" s="220"/>
      <c r="D16" s="220"/>
      <c r="E16" s="220" t="str">
        <f>IF(SUM('Pro 2'!E36:E37)&lt;&gt;0,"X","-")</f>
        <v>-</v>
      </c>
      <c r="F16" s="220" t="str">
        <f>IF(SUM('Pro 2'!F36:F37)&lt;&gt;0,"X","-")</f>
        <v>-</v>
      </c>
      <c r="G16" s="220" t="str">
        <f>IF(SUM('Pro 2'!G36:G36)&lt;&gt;0,"X","-")</f>
        <v>-</v>
      </c>
      <c r="H16" s="220" t="str">
        <f>IF(SUM('Pro 2'!H36:H37)&lt;&gt;0,"X","-")</f>
        <v>X</v>
      </c>
      <c r="I16" s="220" t="str">
        <f>IF(SUM('Pro 2'!I36:I37)&lt;&gt;0,"X","-")</f>
        <v>X</v>
      </c>
      <c r="J16" s="178"/>
      <c r="K16" s="65"/>
      <c r="L16" s="66"/>
      <c r="O16" s="24" t="s">
        <v>56</v>
      </c>
      <c r="P16" s="24" t="s">
        <v>57</v>
      </c>
    </row>
    <row r="17" spans="1:16" x14ac:dyDescent="0.3">
      <c r="B17" s="62"/>
      <c r="C17" s="30"/>
      <c r="D17" s="30"/>
      <c r="E17" s="30"/>
      <c r="F17" s="30"/>
      <c r="G17" s="30"/>
      <c r="H17" s="30"/>
      <c r="I17" s="30"/>
      <c r="J17" s="30"/>
      <c r="K17" s="30"/>
      <c r="L17" s="63"/>
    </row>
    <row r="18" spans="1:16" s="96" customFormat="1" x14ac:dyDescent="0.3">
      <c r="A18" s="7"/>
      <c r="B18" s="199" t="str">
        <f>IF(Intro!$G$21="English",O18,P18)</f>
        <v>If no, explain.</v>
      </c>
      <c r="C18" s="200"/>
      <c r="D18" s="200"/>
      <c r="E18" s="200"/>
      <c r="F18" s="200"/>
      <c r="G18" s="200"/>
      <c r="H18" s="200"/>
      <c r="I18" s="200"/>
      <c r="J18" s="200"/>
      <c r="K18" s="200"/>
      <c r="L18" s="201"/>
      <c r="O18" s="35" t="s">
        <v>238</v>
      </c>
      <c r="P18" s="5" t="s">
        <v>239</v>
      </c>
    </row>
    <row r="19" spans="1:16" s="24" customFormat="1" x14ac:dyDescent="0.3">
      <c r="A19" s="64"/>
      <c r="B19" s="74"/>
      <c r="C19" s="98"/>
      <c r="D19" s="98"/>
      <c r="E19" s="98"/>
      <c r="F19" s="98"/>
      <c r="G19" s="98"/>
      <c r="H19" s="98"/>
      <c r="I19" s="98"/>
      <c r="J19" s="98"/>
      <c r="K19" s="98"/>
      <c r="L19" s="66"/>
      <c r="O19" s="5"/>
      <c r="P19" s="5"/>
    </row>
    <row r="20" spans="1:16" s="8" customFormat="1" x14ac:dyDescent="0.3">
      <c r="A20" s="7"/>
      <c r="B20" s="316"/>
      <c r="C20" s="449"/>
      <c r="D20" s="449"/>
      <c r="E20" s="449"/>
      <c r="F20" s="449"/>
      <c r="G20" s="449"/>
      <c r="H20" s="449"/>
      <c r="I20" s="449"/>
      <c r="J20" s="449"/>
      <c r="K20" s="449"/>
      <c r="L20" s="318"/>
      <c r="M20" s="24"/>
      <c r="O20" s="6"/>
      <c r="P20" s="6"/>
    </row>
    <row r="21" spans="1:16" s="8" customFormat="1" x14ac:dyDescent="0.3">
      <c r="A21" s="7"/>
      <c r="B21" s="316"/>
      <c r="C21" s="449"/>
      <c r="D21" s="449"/>
      <c r="E21" s="449"/>
      <c r="F21" s="449"/>
      <c r="G21" s="449"/>
      <c r="H21" s="449"/>
      <c r="I21" s="449"/>
      <c r="J21" s="449"/>
      <c r="K21" s="449"/>
      <c r="L21" s="318"/>
      <c r="M21" s="24"/>
      <c r="O21" s="6"/>
      <c r="P21" s="6"/>
    </row>
    <row r="22" spans="1:16" s="8" customFormat="1" x14ac:dyDescent="0.3">
      <c r="A22" s="7"/>
      <c r="B22" s="316"/>
      <c r="C22" s="449"/>
      <c r="D22" s="449"/>
      <c r="E22" s="449"/>
      <c r="F22" s="449"/>
      <c r="G22" s="449"/>
      <c r="H22" s="449"/>
      <c r="I22" s="449"/>
      <c r="J22" s="449"/>
      <c r="K22" s="449"/>
      <c r="L22" s="318"/>
      <c r="M22" s="24"/>
      <c r="O22" s="6"/>
      <c r="P22" s="6"/>
    </row>
    <row r="23" spans="1:16" s="8" customFormat="1" x14ac:dyDescent="0.3">
      <c r="A23" s="7"/>
      <c r="B23" s="316"/>
      <c r="C23" s="449"/>
      <c r="D23" s="449"/>
      <c r="E23" s="449"/>
      <c r="F23" s="449"/>
      <c r="G23" s="449"/>
      <c r="H23" s="449"/>
      <c r="I23" s="449"/>
      <c r="J23" s="449"/>
      <c r="K23" s="449"/>
      <c r="L23" s="318"/>
      <c r="M23" s="24"/>
      <c r="O23" s="6"/>
      <c r="P23" s="6"/>
    </row>
    <row r="24" spans="1:16" s="8" customFormat="1" x14ac:dyDescent="0.3">
      <c r="A24" s="7"/>
      <c r="B24" s="316"/>
      <c r="C24" s="449"/>
      <c r="D24" s="449"/>
      <c r="E24" s="449"/>
      <c r="F24" s="449"/>
      <c r="G24" s="449"/>
      <c r="H24" s="449"/>
      <c r="I24" s="449"/>
      <c r="J24" s="449"/>
      <c r="K24" s="449"/>
      <c r="L24" s="318"/>
      <c r="M24" s="24"/>
      <c r="O24" s="6"/>
      <c r="P24" s="6"/>
    </row>
    <row r="25" spans="1:16" s="8" customFormat="1" x14ac:dyDescent="0.3">
      <c r="A25" s="7"/>
      <c r="B25" s="316"/>
      <c r="C25" s="449"/>
      <c r="D25" s="449"/>
      <c r="E25" s="449"/>
      <c r="F25" s="449"/>
      <c r="G25" s="449"/>
      <c r="H25" s="449"/>
      <c r="I25" s="449"/>
      <c r="J25" s="449"/>
      <c r="K25" s="449"/>
      <c r="L25" s="318"/>
      <c r="M25" s="24"/>
      <c r="O25" s="6"/>
      <c r="P25" s="6"/>
    </row>
    <row r="26" spans="1:16" s="8" customFormat="1" x14ac:dyDescent="0.3">
      <c r="A26" s="7"/>
      <c r="B26" s="316"/>
      <c r="C26" s="449"/>
      <c r="D26" s="449"/>
      <c r="E26" s="449"/>
      <c r="F26" s="449"/>
      <c r="G26" s="449"/>
      <c r="H26" s="449"/>
      <c r="I26" s="449"/>
      <c r="J26" s="449"/>
      <c r="K26" s="449"/>
      <c r="L26" s="318"/>
      <c r="M26" s="24"/>
      <c r="O26" s="6"/>
      <c r="P26" s="6"/>
    </row>
    <row r="27" spans="1:16" s="8" customFormat="1" x14ac:dyDescent="0.3">
      <c r="A27" s="7"/>
      <c r="B27" s="316"/>
      <c r="C27" s="449"/>
      <c r="D27" s="449"/>
      <c r="E27" s="449"/>
      <c r="F27" s="449"/>
      <c r="G27" s="449"/>
      <c r="H27" s="449"/>
      <c r="I27" s="449"/>
      <c r="J27" s="449"/>
      <c r="K27" s="449"/>
      <c r="L27" s="318"/>
      <c r="M27" s="24"/>
      <c r="O27" s="6"/>
      <c r="P27" s="6"/>
    </row>
    <row r="28" spans="1:16" s="96" customFormat="1" x14ac:dyDescent="0.3">
      <c r="A28" s="7"/>
      <c r="B28" s="62"/>
      <c r="C28" s="54"/>
      <c r="D28" s="54"/>
      <c r="E28" s="54"/>
      <c r="F28" s="54"/>
      <c r="G28" s="54"/>
      <c r="H28" s="54"/>
      <c r="I28" s="54"/>
      <c r="J28" s="54"/>
      <c r="K28" s="54"/>
      <c r="L28" s="63"/>
    </row>
    <row r="29" spans="1:16" x14ac:dyDescent="0.3">
      <c r="B29" s="246" t="str">
        <f>UPPER(IF(Intro!$G$21="English",O29,P29))</f>
        <v>PRODUCTION AND SALES</v>
      </c>
      <c r="C29" s="247"/>
      <c r="D29" s="247"/>
      <c r="E29" s="247"/>
      <c r="F29" s="247"/>
      <c r="G29" s="247"/>
      <c r="H29" s="247"/>
      <c r="I29" s="247"/>
      <c r="J29" s="247"/>
      <c r="K29" s="247"/>
      <c r="L29" s="248"/>
      <c r="O29" s="91" t="s">
        <v>221</v>
      </c>
      <c r="P29" s="91" t="s">
        <v>222</v>
      </c>
    </row>
    <row r="30" spans="1:16" x14ac:dyDescent="0.3">
      <c r="B30" s="62"/>
      <c r="C30" s="30"/>
      <c r="D30" s="30"/>
      <c r="E30" s="30"/>
      <c r="F30" s="30"/>
      <c r="G30" s="30"/>
      <c r="H30" s="30"/>
      <c r="I30" s="30"/>
      <c r="J30" s="30"/>
      <c r="K30" s="30"/>
      <c r="L30" s="63"/>
    </row>
    <row r="31" spans="1:16" ht="28.8" x14ac:dyDescent="0.3">
      <c r="A31" s="7" t="s">
        <v>148</v>
      </c>
      <c r="B31" s="330" t="str">
        <f>IF(Intro!$G$21="English",O31,P31)</f>
        <v>Note: Public/non-confidential information in this table is automatically generated from the information provided in the "Pro 1" and "Pro 2" tabs. Any changes to this public summary must therefore be made in the "Pro 1" and "Pro 2" tabs.</v>
      </c>
      <c r="C31" s="331"/>
      <c r="D31" s="331"/>
      <c r="E31" s="331"/>
      <c r="F31" s="331"/>
      <c r="G31" s="331"/>
      <c r="H31" s="331"/>
      <c r="I31" s="331"/>
      <c r="J31" s="331"/>
      <c r="K31" s="331"/>
      <c r="L31" s="332"/>
      <c r="O31" s="91" t="s">
        <v>64</v>
      </c>
      <c r="P31" s="91" t="s">
        <v>65</v>
      </c>
    </row>
    <row r="32" spans="1:16" x14ac:dyDescent="0.3">
      <c r="B32" s="62"/>
      <c r="C32" s="30"/>
      <c r="D32" s="30"/>
      <c r="E32" s="30"/>
      <c r="F32" s="30"/>
      <c r="G32" s="30"/>
      <c r="H32" s="30"/>
      <c r="I32" s="30"/>
      <c r="J32" s="30"/>
      <c r="K32" s="30"/>
      <c r="L32" s="63"/>
    </row>
    <row r="33" spans="1:16" x14ac:dyDescent="0.3">
      <c r="B33" s="51"/>
      <c r="C33" s="15"/>
      <c r="D33" s="15"/>
      <c r="E33" s="381">
        <f>Variables!B6</f>
        <v>2023</v>
      </c>
      <c r="F33" s="381">
        <f>E33+1</f>
        <v>2024</v>
      </c>
      <c r="G33" s="381">
        <f>F33+1</f>
        <v>2025</v>
      </c>
      <c r="H33" s="381" t="str">
        <f>'Pro 1'!J17</f>
        <v>Jan-Mar 2025</v>
      </c>
      <c r="I33" s="381" t="str">
        <f>'Pro 1'!K17</f>
        <v>Jan-Mar 2026</v>
      </c>
      <c r="J33" s="67"/>
      <c r="K33" s="67"/>
      <c r="L33" s="68"/>
      <c r="O33" s="92"/>
    </row>
    <row r="34" spans="1:16" x14ac:dyDescent="0.3">
      <c r="B34" s="51"/>
      <c r="C34" s="15"/>
      <c r="D34" s="15"/>
      <c r="E34" s="382"/>
      <c r="F34" s="382"/>
      <c r="G34" s="382"/>
      <c r="H34" s="382"/>
      <c r="I34" s="382"/>
      <c r="J34" s="67"/>
      <c r="K34" s="67"/>
      <c r="L34" s="68"/>
      <c r="O34" s="92"/>
    </row>
    <row r="35" spans="1:16" s="24" customFormat="1" x14ac:dyDescent="0.3">
      <c r="A35" s="64"/>
      <c r="B35" s="440" t="str">
        <f>'Pro 1'!B19</f>
        <v>Production of Discrete Plate</v>
      </c>
      <c r="C35" s="441"/>
      <c r="D35" s="442"/>
      <c r="E35" s="48" t="str">
        <f>IF('Pro 1'!G19&lt;&gt;0,"X","-")</f>
        <v>-</v>
      </c>
      <c r="F35" s="48" t="str">
        <f>IF('Pro 1'!H19&lt;&gt;0,"X","-")</f>
        <v>-</v>
      </c>
      <c r="G35" s="48" t="str">
        <f>IF('Pro 1'!I19&lt;&gt;0,"X","-")</f>
        <v>-</v>
      </c>
      <c r="H35" s="48" t="str">
        <f>IF('Pro 1'!J19&lt;&gt;0,"X","-")</f>
        <v>-</v>
      </c>
      <c r="I35" s="48" t="str">
        <f>IF('Pro 1'!K19&lt;&gt;0,"X","-")</f>
        <v>-</v>
      </c>
      <c r="J35" s="67"/>
      <c r="K35" s="67"/>
      <c r="L35" s="68"/>
    </row>
    <row r="36" spans="1:16" s="24" customFormat="1" ht="29.4" customHeight="1" x14ac:dyDescent="0.3">
      <c r="A36" s="64"/>
      <c r="B36" s="440" t="str">
        <f>'Pro 1'!B20</f>
        <v xml:space="preserve">Production of Cut-to-length Plate from Coil </v>
      </c>
      <c r="C36" s="441"/>
      <c r="D36" s="442"/>
      <c r="E36" s="48" t="str">
        <f>IF('Pro 1'!G20&lt;&gt;0,"X","-")</f>
        <v>-</v>
      </c>
      <c r="F36" s="48" t="str">
        <f>IF('Pro 1'!H20&lt;&gt;0,"X","-")</f>
        <v>-</v>
      </c>
      <c r="G36" s="48" t="str">
        <f>IF('Pro 1'!I20&lt;&gt;0,"X","-")</f>
        <v>-</v>
      </c>
      <c r="H36" s="48" t="str">
        <f>IF('Pro 1'!J20&lt;&gt;0,"X","-")</f>
        <v>-</v>
      </c>
      <c r="I36" s="48" t="str">
        <f>IF('Pro 1'!K20&lt;&gt;0,"X","-")</f>
        <v>-</v>
      </c>
      <c r="J36" s="67"/>
      <c r="K36" s="67"/>
      <c r="L36" s="68"/>
    </row>
    <row r="37" spans="1:16" s="24" customFormat="1" ht="14.7" customHeight="1" x14ac:dyDescent="0.3">
      <c r="A37" s="64"/>
      <c r="B37" s="440" t="str">
        <f>'Pro 2'!B40</f>
        <v>Sales in country of production</v>
      </c>
      <c r="C37" s="441"/>
      <c r="D37" s="442"/>
      <c r="E37" s="48" t="str">
        <f>IF(SUM('Pro 2'!G40:G41)&lt;&gt;0,"X","-")</f>
        <v>-</v>
      </c>
      <c r="F37" s="48" t="str">
        <f>IF(SUM('Pro 2'!H40:H41)&lt;&gt;0,"X","-")</f>
        <v>-</v>
      </c>
      <c r="G37" s="48" t="str">
        <f>IF(SUM('Pro 2'!I40:I41)&lt;&gt;0,"X","-")</f>
        <v>-</v>
      </c>
      <c r="H37" s="48" t="str">
        <f>IF(SUM('Pro 2'!J40:J41)&lt;&gt;0,"X","-")</f>
        <v>-</v>
      </c>
      <c r="I37" s="48" t="str">
        <f>IF(SUM('Pro 2'!K40:K41)&lt;&gt;0,"X","-")</f>
        <v>-</v>
      </c>
      <c r="J37" s="67"/>
      <c r="K37" s="67"/>
      <c r="L37" s="68"/>
    </row>
    <row r="38" spans="1:16" s="24" customFormat="1" ht="13.95" customHeight="1" x14ac:dyDescent="0.3">
      <c r="A38" s="64"/>
      <c r="B38" s="440" t="str">
        <f>'Pro 2'!B43</f>
        <v xml:space="preserve">Export sales to Canada </v>
      </c>
      <c r="C38" s="441"/>
      <c r="D38" s="442"/>
      <c r="E38" s="48" t="str">
        <f>IF(SUM('Pro 2'!G43:G44)&lt;&gt;0,"X","-")</f>
        <v>-</v>
      </c>
      <c r="F38" s="48" t="str">
        <f>IF(SUM('Pro 2'!H43:H44)&lt;&gt;0,"X","-")</f>
        <v>-</v>
      </c>
      <c r="G38" s="48" t="str">
        <f>IF(SUM('Pro 2'!I43:I44)&lt;&gt;0,"X","-")</f>
        <v>-</v>
      </c>
      <c r="H38" s="48" t="str">
        <f>IF(SUM('Pro 2'!J43:J44)&lt;&gt;0,"X","-")</f>
        <v>-</v>
      </c>
      <c r="I38" s="48" t="str">
        <f>IF(SUM('Pro 2'!K43:K44)&lt;&gt;0,"X","-")</f>
        <v>-</v>
      </c>
      <c r="J38" s="67"/>
      <c r="K38" s="67"/>
      <c r="L38" s="68"/>
    </row>
    <row r="39" spans="1:16" s="24" customFormat="1" ht="14.7" customHeight="1" x14ac:dyDescent="0.3">
      <c r="A39" s="64"/>
      <c r="B39" s="440" t="str">
        <f>'Pro 2'!B46</f>
        <v xml:space="preserve">Export sales to the United States of America </v>
      </c>
      <c r="C39" s="441"/>
      <c r="D39" s="442"/>
      <c r="E39" s="48" t="str">
        <f>IF(SUM('Pro 2'!G46:G47)&lt;&gt;0,"X","-")</f>
        <v>-</v>
      </c>
      <c r="F39" s="48" t="str">
        <f>IF(SUM('Pro 2'!H46:H47)&lt;&gt;0,"X","-")</f>
        <v>-</v>
      </c>
      <c r="G39" s="48" t="str">
        <f>IF(SUM('Pro 2'!I46:I47)&lt;&gt;0,"X","-")</f>
        <v>-</v>
      </c>
      <c r="H39" s="48" t="str">
        <f>IF(SUM('Pro 2'!J46:J47)&lt;&gt;0,"X","-")</f>
        <v>-</v>
      </c>
      <c r="I39" s="48" t="str">
        <f>IF(SUM('Pro 2'!K46:K47)&lt;&gt;0,"X","-")</f>
        <v>-</v>
      </c>
      <c r="J39" s="67"/>
      <c r="K39" s="67"/>
      <c r="L39" s="68"/>
    </row>
    <row r="40" spans="1:16" s="24" customFormat="1" ht="14.4" customHeight="1" x14ac:dyDescent="0.3">
      <c r="A40" s="64"/>
      <c r="B40" s="440" t="str">
        <f>'Pro 2'!B49</f>
        <v>Export sales to all other countries</v>
      </c>
      <c r="C40" s="441"/>
      <c r="D40" s="442"/>
      <c r="E40" s="48" t="str">
        <f>IF(SUM('Pro 2'!G49:G50)&lt;&gt;0,"X","-")</f>
        <v>-</v>
      </c>
      <c r="F40" s="48" t="str">
        <f>IF(SUM('Pro 2'!H49:H50)&lt;&gt;0,"X","-")</f>
        <v>-</v>
      </c>
      <c r="G40" s="48" t="str">
        <f>IF(SUM('Pro 2'!I49:I50)&lt;&gt;0,"X","-")</f>
        <v>-</v>
      </c>
      <c r="H40" s="48" t="str">
        <f>IF(SUM('Pro 2'!J49:J50)&lt;&gt;0,"X","-")</f>
        <v>-</v>
      </c>
      <c r="I40" s="48" t="str">
        <f>IF(SUM('Pro 2'!K49:K50)&lt;&gt;0,"X","-")</f>
        <v>-</v>
      </c>
      <c r="J40" s="67"/>
      <c r="K40" s="67"/>
      <c r="L40" s="68"/>
    </row>
    <row r="41" spans="1:16" s="24" customFormat="1" ht="14.7" customHeight="1" x14ac:dyDescent="0.3">
      <c r="A41" s="64"/>
      <c r="B41" s="406" t="str">
        <f>IF(Intro!$G$21="English",O41,P41)</f>
        <v>Export markets</v>
      </c>
      <c r="C41" s="407"/>
      <c r="D41" s="408"/>
      <c r="E41" s="443" t="str">
        <f>IF('Pro 2'!D54="","-",'Pro 2'!D54)</f>
        <v>-</v>
      </c>
      <c r="F41" s="444"/>
      <c r="G41" s="444"/>
      <c r="H41" s="444"/>
      <c r="I41" s="445"/>
      <c r="J41" s="67"/>
      <c r="K41" s="67"/>
      <c r="L41" s="68"/>
      <c r="O41" s="24" t="s">
        <v>223</v>
      </c>
      <c r="P41" s="24" t="s">
        <v>224</v>
      </c>
    </row>
    <row r="42" spans="1:16" s="24" customFormat="1" ht="14.7" customHeight="1" x14ac:dyDescent="0.3">
      <c r="A42" s="64"/>
      <c r="B42" s="409"/>
      <c r="C42" s="410"/>
      <c r="D42" s="411"/>
      <c r="E42" s="446"/>
      <c r="F42" s="447"/>
      <c r="G42" s="447"/>
      <c r="H42" s="447"/>
      <c r="I42" s="448"/>
      <c r="J42" s="67"/>
      <c r="K42" s="67"/>
      <c r="L42" s="68"/>
    </row>
    <row r="43" spans="1:16" x14ac:dyDescent="0.3">
      <c r="B43" s="69"/>
      <c r="C43" s="70"/>
      <c r="D43" s="70"/>
      <c r="E43" s="70"/>
      <c r="F43" s="70"/>
      <c r="G43" s="70"/>
      <c r="H43" s="70"/>
      <c r="I43" s="70"/>
      <c r="J43" s="70"/>
      <c r="K43" s="70"/>
      <c r="L43" s="71"/>
    </row>
  </sheetData>
  <sheetProtection algorithmName="SHA-512" hashValue="hSC0SeZ5KNHF632QeIbY/YeW1LNp6O94OJ3NBFFF4kZHecEflOXXgzo7Cw32I8k1ev/01JB09OJs6LTh7KMtjQ==" saltValue="wXCk1OTMg2TiYMQk9bXTQQ==" spinCount="100000" sheet="1" objects="1" scenarios="1" selectLockedCells="1"/>
  <mergeCells count="27">
    <mergeCell ref="B8:L8"/>
    <mergeCell ref="B9:L9"/>
    <mergeCell ref="B4:L4"/>
    <mergeCell ref="B5:L5"/>
    <mergeCell ref="B6:L6"/>
    <mergeCell ref="B18:L18"/>
    <mergeCell ref="B20:L27"/>
    <mergeCell ref="B12:I13"/>
    <mergeCell ref="J12:J13"/>
    <mergeCell ref="B35:D35"/>
    <mergeCell ref="B29:L29"/>
    <mergeCell ref="B31:L31"/>
    <mergeCell ref="B14:I14"/>
    <mergeCell ref="B15:I15"/>
    <mergeCell ref="B16:I16"/>
    <mergeCell ref="E33:E34"/>
    <mergeCell ref="F33:F34"/>
    <mergeCell ref="G33:G34"/>
    <mergeCell ref="H33:H34"/>
    <mergeCell ref="I33:I34"/>
    <mergeCell ref="B36:D36"/>
    <mergeCell ref="B37:D37"/>
    <mergeCell ref="B38:D38"/>
    <mergeCell ref="B39:D39"/>
    <mergeCell ref="E41:I42"/>
    <mergeCell ref="B41:D42"/>
    <mergeCell ref="B40:D40"/>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0" xr:uid="{3335B626-3178-4570-818A-6F789C3D11E8}">
      <formula1>1000</formula1>
    </dataValidation>
  </dataValidations>
  <printOptions horizontalCentered="1"/>
  <pageMargins left="0.25" right="0.25" top="0.75" bottom="0.75" header="0.3" footer="0.3"/>
  <pageSetup scale="63" fitToHeight="0" orientation="portrait" r:id="rId1"/>
  <headerFooter>
    <oddFooter>&amp;L&amp;A</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66F0FA44-DC0D-47B1-8148-8E56DA137379}">
          <x14:formula1>
            <xm:f>Variables!$D$26:$D$27</xm:f>
          </x14:formula1>
          <xm:sqref>J12 J14:J16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D51BA-9F11-43E4-9CE3-482D2D26E641}">
  <sheetPr codeName="Sheet2">
    <tabColor rgb="FF00B0F0"/>
    <pageSetUpPr fitToPage="1"/>
  </sheetPr>
  <dimension ref="A1:W122"/>
  <sheetViews>
    <sheetView showGridLines="0" tabSelected="1" zoomScaleNormal="100" zoomScaleSheetLayoutView="59" workbookViewId="0">
      <selection activeCell="G21" sqref="G21:G22"/>
    </sheetView>
  </sheetViews>
  <sheetFormatPr defaultColWidth="9.44140625" defaultRowHeight="14.4" x14ac:dyDescent="0.3"/>
  <cols>
    <col min="1" max="1" width="1.5546875" style="7" customWidth="1"/>
    <col min="2" max="12" width="14.5546875" style="54" customWidth="1"/>
    <col min="13" max="14" width="14.5546875" style="58" customWidth="1"/>
    <col min="15" max="16" width="14.5546875" style="58" hidden="1" customWidth="1"/>
    <col min="17" max="23" width="9.44140625" style="58" customWidth="1"/>
    <col min="24" max="16384" width="9.44140625" style="58"/>
  </cols>
  <sheetData>
    <row r="1" spans="1:23" x14ac:dyDescent="0.3">
      <c r="O1" s="58" t="s">
        <v>253</v>
      </c>
      <c r="P1" s="58" t="s">
        <v>253</v>
      </c>
    </row>
    <row r="2" spans="1:23" x14ac:dyDescent="0.3">
      <c r="B2" s="9" t="s">
        <v>0</v>
      </c>
      <c r="C2" s="9"/>
      <c r="O2" s="8" t="s">
        <v>58</v>
      </c>
      <c r="P2" s="8" t="s">
        <v>70</v>
      </c>
    </row>
    <row r="3" spans="1:23" x14ac:dyDescent="0.3">
      <c r="B3" s="1"/>
      <c r="C3" s="1"/>
      <c r="O3" s="4"/>
      <c r="P3" s="4"/>
    </row>
    <row r="4" spans="1:23" s="4" customFormat="1" x14ac:dyDescent="0.3">
      <c r="A4" s="10"/>
      <c r="B4" s="232" t="s">
        <v>193</v>
      </c>
      <c r="C4" s="233"/>
      <c r="D4" s="233"/>
      <c r="E4" s="233"/>
      <c r="F4" s="233"/>
      <c r="G4" s="233"/>
      <c r="H4" s="233"/>
      <c r="I4" s="233"/>
      <c r="J4" s="233"/>
      <c r="K4" s="233"/>
      <c r="L4" s="234"/>
      <c r="M4" s="2"/>
      <c r="N4" s="2"/>
      <c r="O4" s="5"/>
      <c r="P4" s="5"/>
    </row>
    <row r="5" spans="1:23" s="4" customFormat="1" x14ac:dyDescent="0.3">
      <c r="A5" s="10"/>
      <c r="B5" s="273" t="str">
        <f>Variables!B2</f>
        <v>RR-2025-007</v>
      </c>
      <c r="C5" s="274"/>
      <c r="D5" s="274"/>
      <c r="E5" s="274"/>
      <c r="F5" s="274"/>
      <c r="G5" s="274"/>
      <c r="H5" s="274"/>
      <c r="I5" s="274"/>
      <c r="J5" s="274"/>
      <c r="K5" s="274"/>
      <c r="L5" s="275"/>
      <c r="M5" s="2"/>
      <c r="N5" s="2"/>
      <c r="O5" s="5"/>
      <c r="P5" s="5"/>
    </row>
    <row r="6" spans="1:23" s="5" customFormat="1" x14ac:dyDescent="0.3">
      <c r="A6" s="10"/>
      <c r="B6" s="276" t="str">
        <f>UPPER(Variables!B3&amp;" | "&amp;Variables!C3)</f>
        <v>HEAVY PLATE | TÔLES FORTES</v>
      </c>
      <c r="C6" s="277"/>
      <c r="D6" s="277"/>
      <c r="E6" s="277"/>
      <c r="F6" s="277"/>
      <c r="G6" s="277"/>
      <c r="H6" s="277"/>
      <c r="I6" s="277"/>
      <c r="J6" s="277"/>
      <c r="K6" s="277"/>
      <c r="L6" s="278"/>
      <c r="O6" s="11"/>
      <c r="P6" s="11"/>
    </row>
    <row r="7" spans="1:23" s="5" customFormat="1" x14ac:dyDescent="0.3">
      <c r="A7" s="10"/>
      <c r="B7" s="12"/>
      <c r="C7" s="12"/>
      <c r="D7" s="13"/>
      <c r="E7" s="13"/>
      <c r="F7" s="13"/>
      <c r="G7" s="13"/>
      <c r="H7" s="13"/>
      <c r="I7" s="13"/>
      <c r="J7" s="13"/>
      <c r="K7" s="13"/>
      <c r="L7" s="13"/>
      <c r="O7" s="11"/>
      <c r="P7" s="11"/>
    </row>
    <row r="8" spans="1:23" s="4" customFormat="1" x14ac:dyDescent="0.3">
      <c r="A8" s="10"/>
      <c r="B8" s="196" t="s">
        <v>194</v>
      </c>
      <c r="C8" s="197"/>
      <c r="D8" s="197"/>
      <c r="E8" s="197"/>
      <c r="F8" s="197"/>
      <c r="G8" s="197"/>
      <c r="H8" s="197"/>
      <c r="I8" s="197"/>
      <c r="J8" s="197"/>
      <c r="K8" s="197"/>
      <c r="L8" s="198"/>
      <c r="M8" s="2"/>
      <c r="N8" s="2"/>
      <c r="O8" s="5"/>
      <c r="P8" s="5"/>
    </row>
    <row r="9" spans="1:23" ht="14.1" customHeight="1" x14ac:dyDescent="0.3">
      <c r="B9" s="14"/>
      <c r="C9" s="15"/>
      <c r="D9" s="16"/>
      <c r="E9" s="16"/>
      <c r="F9" s="16"/>
      <c r="G9" s="16"/>
      <c r="H9" s="16"/>
      <c r="I9" s="16"/>
      <c r="J9" s="16"/>
      <c r="K9" s="16"/>
      <c r="L9" s="17"/>
      <c r="O9" s="272" t="s">
        <v>245</v>
      </c>
      <c r="P9" s="272"/>
    </row>
    <row r="10" spans="1:23" s="24" customFormat="1" x14ac:dyDescent="0.3">
      <c r="A10" s="64"/>
      <c r="B10" s="266" t="str">
        <f>"The information requested in this questionnaire is for use by the Canadian International Trade Tribunal (the Tribunal) in connection with its expiry review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information requested in this questionnaire is for use by the Canadian International Trade Tribunal (the Tribunal) in connection with its expiry review concerning the dumping of heavy plate (as defined below) originating in or exported from Chinese Taipei and Germany. Your firm's knowledge and experience would aid the Tribunal in the proper conduct of its inquiry by helping it better understand the Canadian market for heavy plate. The Tribunal therefore requests a response to this questionnaire from your firm.</v>
      </c>
      <c r="C10" s="267"/>
      <c r="D10" s="267"/>
      <c r="E10" s="267"/>
      <c r="F10" s="267"/>
      <c r="G10" s="49"/>
      <c r="H10" s="279" t="str">
        <f>"Les renseignements demandés dans le présent questionnaire seront utilisés par le Tribunal canadien du commerce extérieur (le Tribunal) dans le cadre de son réexamen relatif à l'expiration concernant "&amp;Variables!C4&amp;" de "&amp;Variables!C3&amp;" (telles que définies ci-dessous) originaires ou exportées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Les renseignements demandés dans le présent questionnaire seront utilisés par le Tribunal canadien du commerce extérieur (le Tribunal) dans le cadre de son réexamen relatif à l'expiration concernant le dumping de tôles fortes (telles que définies ci-dessous) originaires ou exportées du Taipei chinois et de l’Allemagne. Les connaissances et l'expérience de votre entreprise aideraient le Tribunal à mener correctement son enquête en lui permettant de mieux comprendre le marché canadien de tôles fortes. Le Tribunal demande donc à votre entreprise de répondre à ce questionnaire.</v>
      </c>
      <c r="I10" s="279"/>
      <c r="J10" s="279"/>
      <c r="K10" s="279"/>
      <c r="L10" s="280"/>
      <c r="N10" s="102"/>
      <c r="O10" s="272"/>
      <c r="P10" s="272"/>
      <c r="Q10" s="38"/>
      <c r="R10" s="38"/>
      <c r="S10" s="38"/>
      <c r="T10" s="38"/>
      <c r="U10" s="38"/>
      <c r="V10" s="38"/>
      <c r="W10" s="38"/>
    </row>
    <row r="11" spans="1:23" s="24" customFormat="1" x14ac:dyDescent="0.3">
      <c r="A11" s="64"/>
      <c r="B11" s="266"/>
      <c r="C11" s="267"/>
      <c r="D11" s="267"/>
      <c r="E11" s="267"/>
      <c r="F11" s="267"/>
      <c r="G11" s="49"/>
      <c r="H11" s="279"/>
      <c r="I11" s="279"/>
      <c r="J11" s="279"/>
      <c r="K11" s="279"/>
      <c r="L11" s="280"/>
      <c r="N11" s="102"/>
      <c r="O11" s="272"/>
      <c r="P11" s="272"/>
      <c r="Q11" s="38"/>
      <c r="R11" s="38"/>
      <c r="S11" s="38"/>
      <c r="T11" s="38"/>
      <c r="U11" s="38"/>
      <c r="V11" s="38"/>
      <c r="W11" s="38"/>
    </row>
    <row r="12" spans="1:23" s="24" customFormat="1" x14ac:dyDescent="0.3">
      <c r="A12" s="64"/>
      <c r="B12" s="266"/>
      <c r="C12" s="267"/>
      <c r="D12" s="267"/>
      <c r="E12" s="267"/>
      <c r="F12" s="267"/>
      <c r="G12" s="49"/>
      <c r="H12" s="279"/>
      <c r="I12" s="279"/>
      <c r="J12" s="279"/>
      <c r="K12" s="279"/>
      <c r="L12" s="280"/>
      <c r="N12" s="102"/>
      <c r="O12" s="272"/>
      <c r="P12" s="272"/>
      <c r="Q12" s="38"/>
      <c r="R12" s="38"/>
      <c r="S12" s="38"/>
      <c r="T12" s="38"/>
      <c r="U12" s="38"/>
      <c r="V12" s="38"/>
      <c r="W12" s="38"/>
    </row>
    <row r="13" spans="1:23" s="24" customFormat="1" x14ac:dyDescent="0.3">
      <c r="A13" s="64"/>
      <c r="B13" s="266"/>
      <c r="C13" s="267"/>
      <c r="D13" s="267"/>
      <c r="E13" s="267"/>
      <c r="F13" s="267"/>
      <c r="G13" s="49"/>
      <c r="H13" s="279"/>
      <c r="I13" s="279"/>
      <c r="J13" s="279"/>
      <c r="K13" s="279"/>
      <c r="L13" s="280"/>
      <c r="N13" s="102"/>
      <c r="O13" s="272"/>
      <c r="P13" s="272"/>
      <c r="Q13" s="38"/>
      <c r="R13" s="38"/>
      <c r="S13" s="38"/>
      <c r="T13" s="38"/>
      <c r="U13" s="38"/>
      <c r="V13" s="38"/>
      <c r="W13" s="38"/>
    </row>
    <row r="14" spans="1:23" s="24" customFormat="1" x14ac:dyDescent="0.3">
      <c r="A14" s="64"/>
      <c r="B14" s="266"/>
      <c r="C14" s="267"/>
      <c r="D14" s="267"/>
      <c r="E14" s="267"/>
      <c r="F14" s="267"/>
      <c r="G14" s="49"/>
      <c r="H14" s="279"/>
      <c r="I14" s="279"/>
      <c r="J14" s="279"/>
      <c r="K14" s="279"/>
      <c r="L14" s="280"/>
      <c r="N14" s="102"/>
      <c r="O14" s="272"/>
      <c r="P14" s="272"/>
      <c r="Q14" s="38"/>
      <c r="R14" s="38"/>
      <c r="S14" s="38"/>
      <c r="T14" s="38"/>
      <c r="U14" s="38"/>
      <c r="V14" s="38"/>
      <c r="W14" s="38"/>
    </row>
    <row r="15" spans="1:23" s="24" customFormat="1" x14ac:dyDescent="0.3">
      <c r="A15" s="64"/>
      <c r="B15" s="266"/>
      <c r="C15" s="267"/>
      <c r="D15" s="267"/>
      <c r="E15" s="267"/>
      <c r="F15" s="267"/>
      <c r="G15" s="49"/>
      <c r="H15" s="279"/>
      <c r="I15" s="279"/>
      <c r="J15" s="279"/>
      <c r="K15" s="279"/>
      <c r="L15" s="280"/>
      <c r="N15" s="102"/>
      <c r="O15" s="272"/>
      <c r="P15" s="272"/>
      <c r="Q15" s="38"/>
      <c r="R15" s="38"/>
      <c r="S15" s="38"/>
      <c r="T15" s="38"/>
      <c r="U15" s="38"/>
      <c r="V15" s="38"/>
      <c r="W15" s="38"/>
    </row>
    <row r="16" spans="1:23" s="24" customFormat="1" x14ac:dyDescent="0.3">
      <c r="A16" s="64"/>
      <c r="B16" s="266"/>
      <c r="C16" s="267"/>
      <c r="D16" s="267"/>
      <c r="E16" s="267"/>
      <c r="F16" s="267"/>
      <c r="G16" s="49"/>
      <c r="H16" s="279"/>
      <c r="I16" s="279"/>
      <c r="J16" s="279"/>
      <c r="K16" s="279"/>
      <c r="L16" s="280"/>
      <c r="N16" s="102"/>
      <c r="O16" s="272"/>
      <c r="P16" s="272"/>
      <c r="Q16" s="38"/>
      <c r="R16" s="38"/>
      <c r="S16" s="38"/>
      <c r="T16" s="38"/>
      <c r="U16" s="38"/>
      <c r="V16" s="38"/>
      <c r="W16" s="38"/>
    </row>
    <row r="17" spans="1:23" s="24" customFormat="1" x14ac:dyDescent="0.3">
      <c r="A17" s="64"/>
      <c r="B17" s="75"/>
      <c r="C17" s="76"/>
      <c r="D17" s="76"/>
      <c r="E17" s="76"/>
      <c r="F17" s="76"/>
      <c r="G17" s="76"/>
      <c r="H17" s="76"/>
      <c r="I17" s="76"/>
      <c r="J17" s="76"/>
      <c r="K17" s="76"/>
      <c r="L17" s="77"/>
      <c r="N17" s="38"/>
      <c r="O17" s="272"/>
      <c r="P17" s="272"/>
      <c r="Q17" s="38"/>
      <c r="R17" s="38"/>
      <c r="S17" s="38"/>
      <c r="T17" s="38"/>
      <c r="U17" s="38"/>
      <c r="V17" s="38"/>
      <c r="W17" s="38"/>
    </row>
    <row r="18" spans="1:23" s="5" customFormat="1" x14ac:dyDescent="0.3">
      <c r="A18" s="10"/>
      <c r="B18" s="12"/>
      <c r="C18" s="12"/>
      <c r="D18" s="13"/>
      <c r="E18" s="13"/>
      <c r="F18" s="13"/>
      <c r="G18" s="13"/>
      <c r="H18" s="13"/>
      <c r="I18" s="13"/>
      <c r="J18" s="13"/>
      <c r="K18" s="13"/>
      <c r="L18" s="13"/>
      <c r="O18" s="11"/>
      <c r="P18" s="11"/>
    </row>
    <row r="19" spans="1:23" s="4" customFormat="1" x14ac:dyDescent="0.3">
      <c r="A19" s="10"/>
      <c r="B19" s="196" t="s">
        <v>195</v>
      </c>
      <c r="C19" s="197"/>
      <c r="D19" s="197"/>
      <c r="E19" s="197"/>
      <c r="F19" s="197"/>
      <c r="G19" s="197"/>
      <c r="H19" s="197"/>
      <c r="I19" s="197"/>
      <c r="J19" s="197"/>
      <c r="K19" s="197"/>
      <c r="L19" s="198"/>
      <c r="M19" s="2"/>
      <c r="N19" s="2"/>
      <c r="O19" s="5"/>
      <c r="P19" s="5"/>
    </row>
    <row r="20" spans="1:23" x14ac:dyDescent="0.3">
      <c r="B20" s="14"/>
      <c r="C20" s="15"/>
      <c r="D20" s="16"/>
      <c r="E20" s="16"/>
      <c r="F20" s="16"/>
      <c r="G20" s="16"/>
      <c r="H20" s="16"/>
      <c r="I20" s="16"/>
      <c r="J20" s="16"/>
      <c r="K20" s="16"/>
      <c r="L20" s="17"/>
    </row>
    <row r="21" spans="1:23" x14ac:dyDescent="0.3">
      <c r="B21" s="249" t="s">
        <v>71</v>
      </c>
      <c r="C21" s="250"/>
      <c r="D21" s="250"/>
      <c r="E21" s="250"/>
      <c r="F21" s="250"/>
      <c r="G21" s="251" t="s">
        <v>58</v>
      </c>
      <c r="H21" s="253" t="s">
        <v>133</v>
      </c>
      <c r="I21" s="253"/>
      <c r="J21" s="253"/>
      <c r="K21" s="253"/>
      <c r="L21" s="254"/>
      <c r="O21" s="55"/>
    </row>
    <row r="22" spans="1:23" x14ac:dyDescent="0.3">
      <c r="B22" s="249"/>
      <c r="C22" s="250"/>
      <c r="D22" s="250"/>
      <c r="E22" s="250"/>
      <c r="F22" s="250"/>
      <c r="G22" s="252"/>
      <c r="H22" s="253"/>
      <c r="I22" s="253"/>
      <c r="J22" s="253"/>
      <c r="K22" s="253"/>
      <c r="L22" s="254"/>
      <c r="O22" s="55"/>
    </row>
    <row r="23" spans="1:23" s="24" customFormat="1" x14ac:dyDescent="0.3">
      <c r="A23" s="64"/>
      <c r="B23" s="75"/>
      <c r="C23" s="76"/>
      <c r="D23" s="76"/>
      <c r="E23" s="76"/>
      <c r="F23" s="76"/>
      <c r="G23" s="76"/>
      <c r="H23" s="76"/>
      <c r="I23" s="76"/>
      <c r="J23" s="76"/>
      <c r="K23" s="76"/>
      <c r="L23" s="77"/>
      <c r="N23" s="38"/>
      <c r="O23" s="58"/>
      <c r="P23" s="58"/>
      <c r="Q23" s="38"/>
      <c r="R23" s="38"/>
      <c r="S23" s="38"/>
      <c r="T23" s="38"/>
      <c r="U23" s="38"/>
      <c r="V23" s="38"/>
      <c r="W23" s="38"/>
    </row>
    <row r="24" spans="1:23" s="5" customFormat="1" x14ac:dyDescent="0.3">
      <c r="A24" s="10"/>
      <c r="B24" s="12"/>
      <c r="C24" s="12"/>
      <c r="D24" s="13"/>
      <c r="E24" s="13"/>
      <c r="F24" s="13"/>
      <c r="G24" s="13"/>
      <c r="H24" s="13"/>
      <c r="I24" s="13"/>
      <c r="J24" s="13"/>
      <c r="K24" s="13"/>
      <c r="L24" s="13"/>
      <c r="O24" s="11"/>
      <c r="P24" s="11"/>
    </row>
    <row r="25" spans="1:23" s="4" customFormat="1" x14ac:dyDescent="0.3">
      <c r="A25" s="10"/>
      <c r="B25" s="246" t="str">
        <f>IF(Intro!$G$21="English",O25,P25)</f>
        <v>DEFINITION OF "THE GOODS"</v>
      </c>
      <c r="C25" s="247" t="str">
        <f>UPPER(IF(Intro!$G$21="English",P25,Q25))</f>
        <v>LA DÉFINITION "DES MARCHANDISES"</v>
      </c>
      <c r="D25" s="247" t="str">
        <f>UPPER(IF(Intro!$G$21="English",Q25,R25))</f>
        <v/>
      </c>
      <c r="E25" s="247" t="str">
        <f>UPPER(IF(Intro!$G$21="English",R25,S25))</f>
        <v/>
      </c>
      <c r="F25" s="247"/>
      <c r="G25" s="247" t="str">
        <f>UPPER(IF(Intro!$G$21="English",S25,T25))</f>
        <v/>
      </c>
      <c r="H25" s="247" t="str">
        <f>UPPER(IF(Intro!$G$21="English",T25,U25))</f>
        <v/>
      </c>
      <c r="I25" s="247" t="str">
        <f>UPPER(IF(Intro!$G$21="English",U25,V25))</f>
        <v/>
      </c>
      <c r="J25" s="247" t="str">
        <f>UPPER(IF(Intro!$G$21="English",V25,W25))</f>
        <v/>
      </c>
      <c r="K25" s="247" t="str">
        <f>UPPER(IF(Intro!$G$21="English",W25,X25))</f>
        <v/>
      </c>
      <c r="L25" s="248" t="str">
        <f>UPPER(IF(Intro!$G$21="English",X25,Y25))</f>
        <v/>
      </c>
      <c r="M25" s="5"/>
      <c r="N25" s="2"/>
      <c r="O25" s="5" t="s">
        <v>196</v>
      </c>
      <c r="P25" s="5" t="s">
        <v>197</v>
      </c>
    </row>
    <row r="26" spans="1:23" x14ac:dyDescent="0.3">
      <c r="B26" s="14"/>
      <c r="C26" s="15"/>
      <c r="D26" s="16"/>
      <c r="E26" s="16"/>
      <c r="F26" s="16"/>
      <c r="G26" s="16"/>
      <c r="H26" s="16"/>
      <c r="I26" s="16"/>
      <c r="J26" s="16"/>
      <c r="K26" s="16"/>
      <c r="L26" s="17"/>
    </row>
    <row r="27" spans="1:23" s="24" customFormat="1" x14ac:dyDescent="0.3">
      <c r="A27" s="64"/>
      <c r="B27" s="199" t="str">
        <f>IF(Intro!$G$21="English",O27,P27)</f>
        <v>References to "the goods" in this questionnaire refer to:</v>
      </c>
      <c r="C27" s="200"/>
      <c r="D27" s="200"/>
      <c r="E27" s="200"/>
      <c r="F27" s="200"/>
      <c r="G27" s="200"/>
      <c r="H27" s="200"/>
      <c r="I27" s="200"/>
      <c r="J27" s="200"/>
      <c r="K27" s="200"/>
      <c r="L27" s="201"/>
      <c r="N27" s="38"/>
      <c r="O27" s="58" t="s">
        <v>112</v>
      </c>
      <c r="P27" s="58" t="s">
        <v>113</v>
      </c>
      <c r="Q27" s="38"/>
      <c r="R27" s="38"/>
      <c r="S27" s="38"/>
      <c r="T27" s="38"/>
      <c r="U27" s="38"/>
      <c r="V27" s="38"/>
      <c r="W27" s="38"/>
    </row>
    <row r="28" spans="1:23" s="24" customFormat="1" x14ac:dyDescent="0.3">
      <c r="A28" s="64"/>
      <c r="B28" s="199"/>
      <c r="C28" s="200"/>
      <c r="D28" s="200"/>
      <c r="E28" s="200"/>
      <c r="F28" s="200"/>
      <c r="G28" s="200"/>
      <c r="H28" s="200"/>
      <c r="I28" s="200"/>
      <c r="J28" s="200"/>
      <c r="K28" s="200"/>
      <c r="L28" s="201"/>
      <c r="N28" s="38"/>
      <c r="O28" s="58"/>
      <c r="P28" s="58"/>
      <c r="Q28" s="38"/>
      <c r="R28" s="38"/>
      <c r="S28" s="38"/>
      <c r="T28" s="38"/>
      <c r="U28" s="38"/>
      <c r="V28" s="38"/>
      <c r="W28" s="38"/>
    </row>
    <row r="29" spans="1:23" s="24" customFormat="1" x14ac:dyDescent="0.3">
      <c r="A29" s="64"/>
      <c r="B29" s="74"/>
      <c r="C29" s="255" t="str">
        <f>IF(Intro!$G$21="English",Variables!B16,Variables!C16)</f>
        <v>Hot-rolled carbon steel plate and high-strength low-alloy steel plate not further manufactured than hot-rolled, heat-treated or not, in cut lengths, in widths greater than 72 inches (+/‑ 1,829 mm) to 152 inches (+/‑ 3,860 mm) inclusive, and thicknesses from 0.375 inches (+/‑ 9.525 mm) up to and including 4.5 inches (+/‑ 114.3 mm) (with all dimensions being plus or minus allowable tolerances contained in the applicable standards), but excluding:
- plate in coil form, and
- plate having a rolled, raised figure at regular intervals on the surface (also known as floor plate).
For greater certainty, the subject goods include steel plate which contains alloys greater than required by recognized industry standards, provided the steel does not meet recognized industry standards for an alloy grade steel plate. 
The list of additional products that were excluded from the Tribunal’s finding can be found on the Tribunal’s website.</v>
      </c>
      <c r="D29" s="256"/>
      <c r="E29" s="256"/>
      <c r="F29" s="256"/>
      <c r="G29" s="256"/>
      <c r="H29" s="256"/>
      <c r="I29" s="256"/>
      <c r="J29" s="256"/>
      <c r="K29" s="257"/>
      <c r="L29" s="57"/>
      <c r="N29" s="38"/>
      <c r="O29" s="58"/>
      <c r="P29" s="58"/>
      <c r="Q29" s="38"/>
      <c r="R29" s="38"/>
      <c r="S29" s="38"/>
      <c r="T29" s="38"/>
      <c r="U29" s="38"/>
      <c r="V29" s="38"/>
      <c r="W29" s="38"/>
    </row>
    <row r="30" spans="1:23" s="24" customFormat="1" x14ac:dyDescent="0.3">
      <c r="A30" s="64"/>
      <c r="B30" s="74"/>
      <c r="C30" s="258"/>
      <c r="D30" s="259"/>
      <c r="E30" s="259"/>
      <c r="F30" s="259"/>
      <c r="G30" s="259"/>
      <c r="H30" s="259"/>
      <c r="I30" s="259"/>
      <c r="J30" s="259"/>
      <c r="K30" s="260"/>
      <c r="L30" s="57"/>
      <c r="N30" s="38"/>
      <c r="O30" s="58"/>
      <c r="P30" s="58"/>
      <c r="Q30" s="38"/>
      <c r="R30" s="38"/>
      <c r="S30" s="38"/>
      <c r="T30" s="38"/>
      <c r="U30" s="38"/>
      <c r="V30" s="38"/>
      <c r="W30" s="38"/>
    </row>
    <row r="31" spans="1:23" s="24" customFormat="1" x14ac:dyDescent="0.3">
      <c r="A31" s="64"/>
      <c r="B31" s="74"/>
      <c r="C31" s="258"/>
      <c r="D31" s="259"/>
      <c r="E31" s="259"/>
      <c r="F31" s="259"/>
      <c r="G31" s="259"/>
      <c r="H31" s="259"/>
      <c r="I31" s="259"/>
      <c r="J31" s="259"/>
      <c r="K31" s="260"/>
      <c r="L31" s="57"/>
      <c r="N31" s="38"/>
      <c r="O31" s="58"/>
      <c r="P31" s="58"/>
      <c r="Q31" s="38"/>
      <c r="R31" s="38"/>
      <c r="S31" s="38"/>
      <c r="T31" s="38"/>
      <c r="U31" s="38"/>
      <c r="V31" s="38"/>
      <c r="W31" s="38"/>
    </row>
    <row r="32" spans="1:23" s="24" customFormat="1" x14ac:dyDescent="0.3">
      <c r="A32" s="64"/>
      <c r="B32" s="74"/>
      <c r="C32" s="258"/>
      <c r="D32" s="259"/>
      <c r="E32" s="259"/>
      <c r="F32" s="259"/>
      <c r="G32" s="259"/>
      <c r="H32" s="259"/>
      <c r="I32" s="259"/>
      <c r="J32" s="259"/>
      <c r="K32" s="260"/>
      <c r="L32" s="57"/>
      <c r="N32" s="38"/>
      <c r="O32" s="58"/>
      <c r="P32" s="58"/>
      <c r="Q32" s="38"/>
      <c r="R32" s="38"/>
      <c r="S32" s="38"/>
      <c r="T32" s="38"/>
      <c r="U32" s="38"/>
      <c r="V32" s="38"/>
      <c r="W32" s="38"/>
    </row>
    <row r="33" spans="1:23" s="24" customFormat="1" x14ac:dyDescent="0.3">
      <c r="A33" s="64"/>
      <c r="B33" s="74"/>
      <c r="C33" s="258"/>
      <c r="D33" s="259"/>
      <c r="E33" s="259"/>
      <c r="F33" s="259"/>
      <c r="G33" s="259"/>
      <c r="H33" s="259"/>
      <c r="I33" s="259"/>
      <c r="J33" s="259"/>
      <c r="K33" s="260"/>
      <c r="L33" s="181"/>
      <c r="N33" s="38"/>
      <c r="O33" s="180"/>
      <c r="P33" s="180"/>
      <c r="Q33" s="38"/>
      <c r="R33" s="38"/>
      <c r="S33" s="38"/>
      <c r="T33" s="38"/>
      <c r="U33" s="38"/>
      <c r="V33" s="38"/>
      <c r="W33" s="38"/>
    </row>
    <row r="34" spans="1:23" s="24" customFormat="1" x14ac:dyDescent="0.3">
      <c r="A34" s="64"/>
      <c r="B34" s="74"/>
      <c r="C34" s="258"/>
      <c r="D34" s="259"/>
      <c r="E34" s="259"/>
      <c r="F34" s="259"/>
      <c r="G34" s="259"/>
      <c r="H34" s="259"/>
      <c r="I34" s="259"/>
      <c r="J34" s="259"/>
      <c r="K34" s="260"/>
      <c r="L34" s="181"/>
      <c r="N34" s="38"/>
      <c r="O34" s="180"/>
      <c r="P34" s="180"/>
      <c r="Q34" s="38"/>
      <c r="R34" s="38"/>
      <c r="S34" s="38"/>
      <c r="T34" s="38"/>
      <c r="U34" s="38"/>
      <c r="V34" s="38"/>
      <c r="W34" s="38"/>
    </row>
    <row r="35" spans="1:23" s="24" customFormat="1" x14ac:dyDescent="0.3">
      <c r="A35" s="64"/>
      <c r="B35" s="74"/>
      <c r="C35" s="258"/>
      <c r="D35" s="259"/>
      <c r="E35" s="259"/>
      <c r="F35" s="259"/>
      <c r="G35" s="259"/>
      <c r="H35" s="259"/>
      <c r="I35" s="259"/>
      <c r="J35" s="259"/>
      <c r="K35" s="260"/>
      <c r="L35" s="181"/>
      <c r="N35" s="38"/>
      <c r="O35" s="180"/>
      <c r="P35" s="180"/>
      <c r="Q35" s="38"/>
      <c r="R35" s="38"/>
      <c r="S35" s="38"/>
      <c r="T35" s="38"/>
      <c r="U35" s="38"/>
      <c r="V35" s="38"/>
      <c r="W35" s="38"/>
    </row>
    <row r="36" spans="1:23" s="24" customFormat="1" x14ac:dyDescent="0.3">
      <c r="A36" s="64"/>
      <c r="B36" s="74"/>
      <c r="C36" s="258"/>
      <c r="D36" s="259"/>
      <c r="E36" s="259"/>
      <c r="F36" s="259"/>
      <c r="G36" s="259"/>
      <c r="H36" s="259"/>
      <c r="I36" s="259"/>
      <c r="J36" s="259"/>
      <c r="K36" s="260"/>
      <c r="L36" s="181"/>
      <c r="N36" s="38"/>
      <c r="O36" s="180"/>
      <c r="P36" s="180"/>
      <c r="Q36" s="38"/>
      <c r="R36" s="38"/>
      <c r="S36" s="38"/>
      <c r="T36" s="38"/>
      <c r="U36" s="38"/>
      <c r="V36" s="38"/>
      <c r="W36" s="38"/>
    </row>
    <row r="37" spans="1:23" s="24" customFormat="1" x14ac:dyDescent="0.3">
      <c r="A37" s="64"/>
      <c r="B37" s="74"/>
      <c r="C37" s="258"/>
      <c r="D37" s="259"/>
      <c r="E37" s="259"/>
      <c r="F37" s="259"/>
      <c r="G37" s="259"/>
      <c r="H37" s="259"/>
      <c r="I37" s="259"/>
      <c r="J37" s="259"/>
      <c r="K37" s="260"/>
      <c r="L37" s="181"/>
      <c r="N37" s="38"/>
      <c r="O37" s="180"/>
      <c r="P37" s="180"/>
      <c r="Q37" s="38"/>
      <c r="R37" s="38"/>
      <c r="S37" s="38"/>
      <c r="T37" s="38"/>
      <c r="U37" s="38"/>
      <c r="V37" s="38"/>
      <c r="W37" s="38"/>
    </row>
    <row r="38" spans="1:23" s="24" customFormat="1" x14ac:dyDescent="0.3">
      <c r="A38" s="64"/>
      <c r="B38" s="74"/>
      <c r="C38" s="258"/>
      <c r="D38" s="259"/>
      <c r="E38" s="259"/>
      <c r="F38" s="259"/>
      <c r="G38" s="259"/>
      <c r="H38" s="259"/>
      <c r="I38" s="259"/>
      <c r="J38" s="259"/>
      <c r="K38" s="260"/>
      <c r="L38" s="181"/>
      <c r="N38" s="38"/>
      <c r="O38" s="180"/>
      <c r="P38" s="180"/>
      <c r="Q38" s="38"/>
      <c r="R38" s="38"/>
      <c r="S38" s="38"/>
      <c r="T38" s="38"/>
      <c r="U38" s="38"/>
      <c r="V38" s="38"/>
      <c r="W38" s="38"/>
    </row>
    <row r="39" spans="1:23" s="24" customFormat="1" x14ac:dyDescent="0.3">
      <c r="A39" s="64"/>
      <c r="B39" s="74"/>
      <c r="C39" s="258"/>
      <c r="D39" s="259"/>
      <c r="E39" s="259"/>
      <c r="F39" s="259"/>
      <c r="G39" s="259"/>
      <c r="H39" s="259"/>
      <c r="I39" s="259"/>
      <c r="J39" s="259"/>
      <c r="K39" s="260"/>
      <c r="L39" s="181"/>
      <c r="N39" s="38"/>
      <c r="O39" s="180"/>
      <c r="P39" s="180"/>
      <c r="Q39" s="38"/>
      <c r="R39" s="38"/>
      <c r="S39" s="38"/>
      <c r="T39" s="38"/>
      <c r="U39" s="38"/>
      <c r="V39" s="38"/>
      <c r="W39" s="38"/>
    </row>
    <row r="40" spans="1:23" s="24" customFormat="1" ht="14.4" customHeight="1" x14ac:dyDescent="0.3">
      <c r="A40" s="64"/>
      <c r="B40" s="74"/>
      <c r="C40" s="261"/>
      <c r="D40" s="262"/>
      <c r="E40" s="262"/>
      <c r="F40" s="262"/>
      <c r="G40" s="262"/>
      <c r="H40" s="262"/>
      <c r="I40" s="262"/>
      <c r="J40" s="262"/>
      <c r="K40" s="263"/>
      <c r="L40" s="57"/>
      <c r="N40" s="38"/>
      <c r="O40" s="58"/>
      <c r="P40" s="58"/>
      <c r="Q40" s="38"/>
      <c r="R40" s="38"/>
      <c r="S40" s="38"/>
      <c r="T40" s="38"/>
      <c r="U40" s="38"/>
      <c r="V40" s="38"/>
      <c r="W40" s="38"/>
    </row>
    <row r="41" spans="1:23" s="24" customFormat="1" x14ac:dyDescent="0.3">
      <c r="A41" s="64"/>
      <c r="B41" s="199"/>
      <c r="C41" s="200"/>
      <c r="D41" s="200"/>
      <c r="E41" s="200"/>
      <c r="F41" s="200"/>
      <c r="G41" s="200"/>
      <c r="H41" s="200"/>
      <c r="I41" s="200"/>
      <c r="J41" s="200"/>
      <c r="K41" s="200"/>
      <c r="L41" s="201"/>
      <c r="N41" s="38"/>
      <c r="O41" s="58"/>
      <c r="P41" s="58"/>
      <c r="Q41" s="38"/>
      <c r="R41" s="38"/>
      <c r="S41" s="38"/>
      <c r="T41" s="38"/>
      <c r="U41" s="38"/>
      <c r="V41" s="38"/>
      <c r="W41" s="38"/>
    </row>
    <row r="42" spans="1:23" s="24" customFormat="1" x14ac:dyDescent="0.3">
      <c r="A42" s="64"/>
      <c r="B42" s="221" t="str">
        <f>IF(Intro!$G$21="English",O42,P42)</f>
        <v>For additional details, view the "Info" tab.</v>
      </c>
      <c r="C42" s="222"/>
      <c r="D42" s="222"/>
      <c r="E42" s="222"/>
      <c r="F42" s="222"/>
      <c r="G42" s="222"/>
      <c r="H42" s="222"/>
      <c r="I42" s="222"/>
      <c r="J42" s="222"/>
      <c r="K42" s="222"/>
      <c r="L42" s="223"/>
      <c r="N42" s="38"/>
      <c r="O42" s="58" t="s">
        <v>172</v>
      </c>
      <c r="P42" s="58" t="s">
        <v>173</v>
      </c>
      <c r="Q42" s="38"/>
      <c r="R42" s="38"/>
      <c r="S42" s="38"/>
      <c r="T42" s="38"/>
      <c r="U42" s="38"/>
      <c r="V42" s="38"/>
      <c r="W42" s="38"/>
    </row>
    <row r="43" spans="1:23" s="24" customFormat="1" x14ac:dyDescent="0.3">
      <c r="A43" s="64"/>
      <c r="B43" s="167"/>
      <c r="C43" s="168"/>
      <c r="D43" s="168"/>
      <c r="E43" s="168"/>
      <c r="F43" s="168"/>
      <c r="G43" s="168"/>
      <c r="H43" s="168"/>
      <c r="I43" s="168"/>
      <c r="J43" s="168"/>
      <c r="K43" s="168"/>
      <c r="L43" s="169"/>
      <c r="N43" s="38"/>
      <c r="O43" s="166"/>
      <c r="P43" s="166"/>
      <c r="Q43" s="38"/>
      <c r="R43" s="38"/>
      <c r="S43" s="38"/>
      <c r="T43" s="38"/>
      <c r="U43" s="38"/>
      <c r="V43" s="38"/>
      <c r="W43" s="38"/>
    </row>
    <row r="44" spans="1:23" s="24" customFormat="1" x14ac:dyDescent="0.3">
      <c r="A44" s="64"/>
      <c r="B44" s="221" t="str">
        <f>IF(Intro!$G$21="English",O44,P44)</f>
        <v>For additional product exclusions, view the "Exclusions" tab.</v>
      </c>
      <c r="C44" s="222"/>
      <c r="D44" s="222"/>
      <c r="E44" s="222"/>
      <c r="F44" s="222"/>
      <c r="G44" s="222"/>
      <c r="H44" s="222"/>
      <c r="I44" s="222"/>
      <c r="J44" s="222"/>
      <c r="K44" s="222"/>
      <c r="L44" s="223"/>
      <c r="N44" s="38"/>
      <c r="O44" s="37" t="s">
        <v>330</v>
      </c>
      <c r="P44" s="37" t="s">
        <v>331</v>
      </c>
      <c r="Q44" s="38"/>
      <c r="R44" s="38"/>
      <c r="S44" s="38"/>
      <c r="T44" s="38"/>
      <c r="U44" s="38"/>
      <c r="V44" s="38"/>
      <c r="W44" s="38"/>
    </row>
    <row r="45" spans="1:23" s="24" customFormat="1" x14ac:dyDescent="0.3">
      <c r="A45" s="64"/>
      <c r="B45" s="75"/>
      <c r="C45" s="76"/>
      <c r="D45" s="76"/>
      <c r="E45" s="76"/>
      <c r="F45" s="76"/>
      <c r="G45" s="76"/>
      <c r="H45" s="76"/>
      <c r="I45" s="76"/>
      <c r="J45" s="76"/>
      <c r="K45" s="76"/>
      <c r="L45" s="77"/>
      <c r="N45" s="38"/>
      <c r="O45" s="58"/>
      <c r="P45" s="58"/>
      <c r="Q45" s="38"/>
      <c r="R45" s="38"/>
      <c r="S45" s="38"/>
      <c r="T45" s="38"/>
      <c r="U45" s="38"/>
      <c r="V45" s="38"/>
      <c r="W45" s="38"/>
    </row>
    <row r="46" spans="1:23" s="5" customFormat="1" x14ac:dyDescent="0.3">
      <c r="A46" s="10"/>
      <c r="B46" s="12"/>
      <c r="C46" s="12"/>
      <c r="D46" s="13"/>
      <c r="E46" s="13"/>
      <c r="F46" s="13"/>
      <c r="G46" s="13"/>
      <c r="H46" s="13"/>
      <c r="I46" s="13"/>
      <c r="J46" s="13"/>
      <c r="K46" s="13"/>
      <c r="L46" s="13"/>
      <c r="O46" s="11"/>
      <c r="P46" s="11"/>
    </row>
    <row r="47" spans="1:23" s="4" customFormat="1" x14ac:dyDescent="0.3">
      <c r="A47" s="10"/>
      <c r="B47" s="196" t="str">
        <f>IF(Intro!$G$21="English",O47,P47)</f>
        <v>DO YOU NEED TO COMPLETE THIS QUESTIONNAIRE?</v>
      </c>
      <c r="C47" s="197"/>
      <c r="D47" s="197"/>
      <c r="E47" s="197"/>
      <c r="F47" s="197"/>
      <c r="G47" s="197"/>
      <c r="H47" s="197"/>
      <c r="I47" s="197"/>
      <c r="J47" s="197"/>
      <c r="K47" s="197"/>
      <c r="L47" s="198"/>
      <c r="M47" s="2"/>
      <c r="N47" s="2"/>
      <c r="O47" s="58" t="s">
        <v>198</v>
      </c>
      <c r="P47" s="58" t="s">
        <v>240</v>
      </c>
    </row>
    <row r="48" spans="1:23" x14ac:dyDescent="0.3">
      <c r="B48" s="14"/>
      <c r="C48" s="15"/>
      <c r="D48" s="16"/>
      <c r="E48" s="16"/>
      <c r="F48" s="16"/>
      <c r="G48" s="16"/>
      <c r="H48" s="16"/>
      <c r="I48" s="16"/>
      <c r="J48" s="16"/>
      <c r="K48" s="16"/>
      <c r="L48" s="17"/>
    </row>
    <row r="49" spans="1:23" s="24" customFormat="1" x14ac:dyDescent="0.3">
      <c r="A49" s="64"/>
      <c r="B49" s="199" t="str">
        <f>IF(Intro!$G$21="English",O49,P49)</f>
        <v>Has your firm produced the goods at any time since January 1, 2023?</v>
      </c>
      <c r="C49" s="200"/>
      <c r="D49" s="200"/>
      <c r="E49" s="200"/>
      <c r="F49" s="200"/>
      <c r="G49" s="200"/>
      <c r="H49" s="200"/>
      <c r="I49" s="200"/>
      <c r="J49" s="200"/>
      <c r="K49" s="200"/>
      <c r="L49" s="201"/>
      <c r="N49" s="38"/>
      <c r="O49" s="55" t="str">
        <f>"Has your firm produced the goods at any time since January 1, "&amp;Variables!B6&amp;"?"</f>
        <v>Has your firm produced the goods at any time since January 1, 2023?</v>
      </c>
      <c r="P49" s="58" t="str">
        <f>"Votre entreprise a-t-elle produit les marchandises à tout moment depuis le 1er janvier "&amp;Variables!B6&amp;"?"</f>
        <v>Votre entreprise a-t-elle produit les marchandises à tout moment depuis le 1er janvier 2023?</v>
      </c>
      <c r="Q49" s="38"/>
      <c r="R49" s="38"/>
      <c r="S49" s="38"/>
      <c r="T49" s="38"/>
      <c r="U49" s="38"/>
      <c r="V49" s="38"/>
      <c r="W49" s="38"/>
    </row>
    <row r="50" spans="1:23" s="24" customFormat="1" x14ac:dyDescent="0.3">
      <c r="A50" s="64"/>
      <c r="B50" s="74"/>
      <c r="C50" s="65"/>
      <c r="D50" s="65"/>
      <c r="E50" s="65"/>
      <c r="F50" s="65"/>
      <c r="G50" s="65"/>
      <c r="H50" s="65"/>
      <c r="I50" s="65"/>
      <c r="J50" s="65"/>
      <c r="K50" s="65"/>
      <c r="L50" s="66"/>
      <c r="N50" s="38"/>
      <c r="O50" s="58" t="s">
        <v>122</v>
      </c>
      <c r="P50" s="58" t="s">
        <v>243</v>
      </c>
      <c r="Q50" s="38"/>
      <c r="R50" s="38"/>
      <c r="S50" s="38"/>
      <c r="T50" s="38"/>
      <c r="U50" s="38"/>
      <c r="V50" s="38"/>
      <c r="W50" s="38"/>
    </row>
    <row r="51" spans="1:23" x14ac:dyDescent="0.3">
      <c r="B51" s="230" t="str">
        <f>IF(Intro!$G$21="English",O50,P50)</f>
        <v>Select Yes or No</v>
      </c>
      <c r="C51" s="231"/>
      <c r="D51" s="244"/>
      <c r="E51" s="238" t="str">
        <f>IF(D51="Yes",O51,IF(D51="Oui",P51,IF(D51="No",O52,IF(D51="Non",P52,""))))</f>
        <v/>
      </c>
      <c r="F51" s="239"/>
      <c r="G51" s="239"/>
      <c r="H51" s="239"/>
      <c r="I51" s="239"/>
      <c r="J51" s="239"/>
      <c r="K51" s="240"/>
      <c r="L51" s="66"/>
      <c r="O51" s="58" t="str">
        <f>"Complete all tabs in this questionnaire and submit it by "&amp;Variables!B11&amp;"."</f>
        <v>Complete all tabs in this questionnaire and submit it by June 26, 2026.</v>
      </c>
      <c r="P51" s="58" t="str">
        <f>"Remplissez tous les onglets de ce questionnaire et soumettez-le avant le "&amp;Variables!C11&amp;"."</f>
        <v>Remplissez tous les onglets de ce questionnaire et soumettez-le avant le 26 juin 2026.</v>
      </c>
    </row>
    <row r="52" spans="1:23" x14ac:dyDescent="0.3">
      <c r="B52" s="230"/>
      <c r="C52" s="231"/>
      <c r="D52" s="245"/>
      <c r="E52" s="241"/>
      <c r="F52" s="242"/>
      <c r="G52" s="242"/>
      <c r="H52" s="242"/>
      <c r="I52" s="242"/>
      <c r="J52" s="242"/>
      <c r="K52" s="243"/>
      <c r="L52" s="66"/>
      <c r="O52" s="58" t="str">
        <f>"Complete this tab only and submit it by "&amp;Variables!B11&amp;"."</f>
        <v>Complete this tab only and submit it by June 26, 2026.</v>
      </c>
      <c r="P52" s="58" t="str">
        <f>"Remplissez cet onglet uniquement et soumettez-le avant le "&amp;Variables!C11&amp;"."</f>
        <v>Remplissez cet onglet uniquement et soumettez-le avant le 26 juin 2026.</v>
      </c>
    </row>
    <row r="53" spans="1:23" s="24" customFormat="1" x14ac:dyDescent="0.3">
      <c r="A53" s="64"/>
      <c r="B53" s="75"/>
      <c r="C53" s="76"/>
      <c r="D53" s="76"/>
      <c r="E53" s="76"/>
      <c r="F53" s="76"/>
      <c r="G53" s="76"/>
      <c r="H53" s="76"/>
      <c r="I53" s="76"/>
      <c r="J53" s="76"/>
      <c r="K53" s="76"/>
      <c r="L53" s="77"/>
      <c r="N53" s="38"/>
      <c r="O53" s="58"/>
      <c r="P53" s="58"/>
      <c r="Q53" s="38"/>
      <c r="R53" s="38"/>
      <c r="S53" s="38"/>
      <c r="T53" s="38"/>
      <c r="U53" s="38"/>
      <c r="V53" s="38"/>
      <c r="W53" s="38"/>
    </row>
    <row r="54" spans="1:23" s="5" customFormat="1" x14ac:dyDescent="0.3">
      <c r="A54" s="10"/>
      <c r="B54" s="12"/>
      <c r="C54" s="12"/>
      <c r="D54" s="13"/>
      <c r="E54" s="13"/>
      <c r="F54" s="13"/>
      <c r="G54" s="13"/>
      <c r="H54" s="13"/>
      <c r="I54" s="13"/>
      <c r="J54" s="13"/>
      <c r="K54" s="13"/>
      <c r="L54" s="13"/>
      <c r="O54" s="11"/>
      <c r="P54" s="11"/>
    </row>
    <row r="55" spans="1:23" s="4" customFormat="1" x14ac:dyDescent="0.3">
      <c r="A55" s="10"/>
      <c r="B55" s="196" t="str">
        <f>IF(Intro!$G$21="English",O55,P55)</f>
        <v>QUESTIONNAIRE DUE DATE</v>
      </c>
      <c r="C55" s="197"/>
      <c r="D55" s="197"/>
      <c r="E55" s="197"/>
      <c r="F55" s="197"/>
      <c r="G55" s="197"/>
      <c r="H55" s="197"/>
      <c r="I55" s="197"/>
      <c r="J55" s="197"/>
      <c r="K55" s="197"/>
      <c r="L55" s="198"/>
      <c r="M55" s="5"/>
      <c r="N55" s="2"/>
      <c r="O55" s="5" t="s">
        <v>1</v>
      </c>
      <c r="P55" s="5" t="s">
        <v>2</v>
      </c>
    </row>
    <row r="56" spans="1:23" x14ac:dyDescent="0.3">
      <c r="B56" s="18"/>
      <c r="C56" s="19"/>
      <c r="D56" s="20"/>
      <c r="E56" s="20"/>
      <c r="F56" s="20"/>
      <c r="G56" s="20"/>
      <c r="H56" s="20"/>
      <c r="I56" s="20"/>
      <c r="J56" s="20"/>
      <c r="K56" s="20"/>
      <c r="L56" s="21"/>
    </row>
    <row r="57" spans="1:23" s="24" customFormat="1" x14ac:dyDescent="0.3">
      <c r="A57" s="64"/>
      <c r="B57" s="74"/>
      <c r="D57" s="224" t="str">
        <f>IF(Intro!$G$21="English",O57,P57)</f>
        <v>June 26, 2026</v>
      </c>
      <c r="E57" s="225"/>
      <c r="F57" s="225"/>
      <c r="G57" s="225"/>
      <c r="H57" s="225"/>
      <c r="I57" s="225"/>
      <c r="J57" s="226"/>
      <c r="K57" s="20"/>
      <c r="L57" s="68"/>
      <c r="N57" s="38"/>
      <c r="O57" s="31" t="str">
        <f>Variables!B11</f>
        <v>June 26, 2026</v>
      </c>
      <c r="P57" s="31" t="str">
        <f>Variables!C11</f>
        <v>26 juin 2026</v>
      </c>
      <c r="Q57" s="38"/>
      <c r="R57" s="38"/>
      <c r="S57" s="38"/>
      <c r="T57" s="38"/>
      <c r="U57" s="38"/>
      <c r="V57" s="38"/>
      <c r="W57" s="38"/>
    </row>
    <row r="58" spans="1:23" s="24" customFormat="1" x14ac:dyDescent="0.3">
      <c r="A58" s="64"/>
      <c r="B58" s="74"/>
      <c r="D58" s="227"/>
      <c r="E58" s="228"/>
      <c r="F58" s="228"/>
      <c r="G58" s="228"/>
      <c r="H58" s="228"/>
      <c r="I58" s="228"/>
      <c r="J58" s="229"/>
      <c r="K58" s="20"/>
      <c r="L58" s="68"/>
      <c r="N58" s="38"/>
      <c r="O58" s="31"/>
      <c r="P58" s="31"/>
      <c r="Q58" s="38"/>
      <c r="R58" s="38"/>
      <c r="S58" s="38"/>
      <c r="T58" s="38"/>
      <c r="U58" s="38"/>
      <c r="V58" s="38"/>
      <c r="W58" s="38"/>
    </row>
    <row r="59" spans="1:23" s="24" customFormat="1" x14ac:dyDescent="0.3">
      <c r="A59" s="64"/>
      <c r="B59" s="75"/>
      <c r="C59" s="76"/>
      <c r="D59" s="76"/>
      <c r="E59" s="76"/>
      <c r="F59" s="76"/>
      <c r="G59" s="76"/>
      <c r="H59" s="76"/>
      <c r="I59" s="76"/>
      <c r="J59" s="76"/>
      <c r="K59" s="76"/>
      <c r="L59" s="77"/>
      <c r="N59" s="38"/>
      <c r="O59" s="58"/>
      <c r="P59" s="58"/>
      <c r="Q59" s="38"/>
      <c r="R59" s="38"/>
      <c r="S59" s="38"/>
      <c r="T59" s="38"/>
      <c r="U59" s="38"/>
      <c r="V59" s="38"/>
      <c r="W59" s="38"/>
    </row>
    <row r="60" spans="1:23" s="24" customFormat="1" x14ac:dyDescent="0.3">
      <c r="A60" s="64"/>
      <c r="B60" s="65"/>
      <c r="C60" s="65"/>
      <c r="D60" s="65"/>
      <c r="E60" s="65"/>
      <c r="F60" s="65"/>
      <c r="G60" s="65"/>
      <c r="H60" s="65"/>
      <c r="I60" s="65"/>
      <c r="J60" s="65"/>
      <c r="K60" s="65"/>
      <c r="L60" s="65"/>
      <c r="N60" s="38"/>
      <c r="O60" s="165"/>
      <c r="P60" s="165"/>
      <c r="Q60" s="38"/>
      <c r="R60" s="38"/>
      <c r="S60" s="38"/>
      <c r="T60" s="38"/>
      <c r="U60" s="38"/>
      <c r="V60" s="38"/>
      <c r="W60" s="38"/>
    </row>
    <row r="61" spans="1:23" s="24" customFormat="1" x14ac:dyDescent="0.3">
      <c r="A61" s="64"/>
      <c r="B61" s="232" t="str">
        <f>IF(Intro!$G$21="English",O61,P61)</f>
        <v>FAILURE TO COMPLETE QUESTIONNAIRE</v>
      </c>
      <c r="C61" s="233" t="str">
        <f>UPPER(IF([1]Intro!$G$21="English",P61,Q61))</f>
        <v/>
      </c>
      <c r="D61" s="233" t="str">
        <f>UPPER(IF([1]Intro!$G$21="English",Q61,R61))</f>
        <v/>
      </c>
      <c r="E61" s="233" t="str">
        <f>UPPER(IF([1]Intro!$G$21="English",R61,S61))</f>
        <v/>
      </c>
      <c r="F61" s="233" t="str">
        <f>UPPER(IF([1]Intro!$G$21="English",S61,T61))</f>
        <v/>
      </c>
      <c r="G61" s="233"/>
      <c r="H61" s="233" t="str">
        <f>UPPER(IF([1]Intro!$G$21="English",T61,U61))</f>
        <v/>
      </c>
      <c r="I61" s="233" t="str">
        <f>UPPER(IF([1]Intro!$G$21="English",U61,V61))</f>
        <v/>
      </c>
      <c r="J61" s="233" t="str">
        <f>UPPER(IF([1]Intro!$G$21="English",V61,W61))</f>
        <v/>
      </c>
      <c r="K61" s="233" t="str">
        <f>UPPER(IF([1]Intro!$G$21="English",W61,X61))</f>
        <v/>
      </c>
      <c r="L61" s="234" t="str">
        <f>UPPER(IF([1]Intro!$G$21="English",X61,Y61))</f>
        <v/>
      </c>
      <c r="N61" s="38"/>
      <c r="O61" s="5" t="s">
        <v>311</v>
      </c>
      <c r="P61" s="5" t="s">
        <v>312</v>
      </c>
      <c r="Q61" s="4"/>
      <c r="R61" s="38"/>
      <c r="S61" s="38"/>
      <c r="T61" s="38"/>
      <c r="U61" s="38"/>
      <c r="V61" s="38"/>
      <c r="W61" s="38"/>
    </row>
    <row r="62" spans="1:23" s="24" customFormat="1" x14ac:dyDescent="0.3">
      <c r="A62" s="64"/>
      <c r="B62" s="161"/>
      <c r="C62" s="162"/>
      <c r="D62" s="163"/>
      <c r="E62" s="163"/>
      <c r="F62" s="163"/>
      <c r="G62" s="163"/>
      <c r="H62" s="163"/>
      <c r="I62" s="163"/>
      <c r="J62" s="163"/>
      <c r="K62" s="163"/>
      <c r="L62" s="164"/>
      <c r="N62" s="38"/>
      <c r="O62" s="37"/>
      <c r="P62" s="37"/>
      <c r="Q62" s="37"/>
      <c r="R62" s="38"/>
      <c r="S62" s="38"/>
      <c r="T62" s="38"/>
      <c r="U62" s="38"/>
      <c r="V62" s="38"/>
      <c r="W62" s="38"/>
    </row>
    <row r="63" spans="1:23" s="24" customFormat="1" x14ac:dyDescent="0.3">
      <c r="A63" s="64"/>
      <c r="B63" s="235" t="str">
        <f>IF(Intro!$G$21="English",O63,P63)</f>
        <v>Failure to complete the questionnaire by the due date may result in the Tribunal issuing a production order, pursuant to section 17 of the Canadian International Trade Tribunal Act, to compel the production of a questionnaire response.</v>
      </c>
      <c r="C63" s="236"/>
      <c r="D63" s="236"/>
      <c r="E63" s="236"/>
      <c r="F63" s="236"/>
      <c r="G63" s="236"/>
      <c r="H63" s="236"/>
      <c r="I63" s="236"/>
      <c r="J63" s="236"/>
      <c r="K63" s="236"/>
      <c r="L63" s="237"/>
      <c r="N63" s="38"/>
      <c r="O63" s="37" t="s">
        <v>313</v>
      </c>
      <c r="P63" s="37" t="s">
        <v>314</v>
      </c>
      <c r="Q63" s="37"/>
      <c r="R63" s="38"/>
      <c r="S63" s="38"/>
      <c r="T63" s="38"/>
      <c r="U63" s="38"/>
      <c r="V63" s="38"/>
      <c r="W63" s="38"/>
    </row>
    <row r="64" spans="1:23" s="24" customFormat="1" x14ac:dyDescent="0.3">
      <c r="A64" s="64"/>
      <c r="B64" s="235"/>
      <c r="C64" s="236"/>
      <c r="D64" s="236"/>
      <c r="E64" s="236"/>
      <c r="F64" s="236"/>
      <c r="G64" s="236"/>
      <c r="H64" s="236"/>
      <c r="I64" s="236"/>
      <c r="J64" s="236"/>
      <c r="K64" s="236"/>
      <c r="L64" s="237"/>
      <c r="N64" s="38"/>
      <c r="O64" s="165"/>
      <c r="P64" s="165"/>
      <c r="Q64" s="38"/>
      <c r="R64" s="38"/>
      <c r="S64" s="38"/>
      <c r="T64" s="38"/>
      <c r="U64" s="38"/>
      <c r="V64" s="38"/>
      <c r="W64" s="38"/>
    </row>
    <row r="65" spans="1:23" s="24" customFormat="1" x14ac:dyDescent="0.3">
      <c r="A65" s="64"/>
      <c r="B65" s="149"/>
      <c r="C65" s="150"/>
      <c r="D65" s="150"/>
      <c r="E65" s="150"/>
      <c r="F65" s="150"/>
      <c r="G65" s="150"/>
      <c r="H65" s="150"/>
      <c r="I65" s="150"/>
      <c r="J65" s="150"/>
      <c r="K65" s="150"/>
      <c r="L65" s="151"/>
      <c r="N65" s="38"/>
      <c r="O65" s="165"/>
      <c r="P65" s="165"/>
      <c r="Q65" s="38"/>
      <c r="R65" s="38"/>
      <c r="S65" s="38"/>
      <c r="T65" s="38"/>
      <c r="U65" s="38"/>
      <c r="V65" s="38"/>
      <c r="W65" s="38"/>
    </row>
    <row r="66" spans="1:23" s="5" customFormat="1" x14ac:dyDescent="0.3">
      <c r="A66" s="10"/>
      <c r="B66" s="12"/>
      <c r="C66" s="12"/>
      <c r="D66" s="13"/>
      <c r="E66" s="13"/>
      <c r="F66" s="13"/>
      <c r="G66" s="13"/>
      <c r="H66" s="13"/>
      <c r="I66" s="13"/>
      <c r="J66" s="13"/>
      <c r="K66" s="13"/>
      <c r="L66" s="13"/>
      <c r="O66" s="11"/>
      <c r="P66" s="11"/>
    </row>
    <row r="67" spans="1:23" x14ac:dyDescent="0.3">
      <c r="B67" s="196" t="str">
        <f>IF(Intro!$G$21="English",O67,P67)</f>
        <v>FIRM INFORMATION</v>
      </c>
      <c r="C67" s="197"/>
      <c r="D67" s="197"/>
      <c r="E67" s="197"/>
      <c r="F67" s="197"/>
      <c r="G67" s="197"/>
      <c r="H67" s="197"/>
      <c r="I67" s="197"/>
      <c r="J67" s="197"/>
      <c r="K67" s="197"/>
      <c r="L67" s="198"/>
      <c r="M67" s="24"/>
      <c r="O67" s="58" t="s">
        <v>7</v>
      </c>
      <c r="P67" s="58" t="s">
        <v>8</v>
      </c>
    </row>
    <row r="68" spans="1:23" x14ac:dyDescent="0.3">
      <c r="B68" s="14"/>
      <c r="C68" s="15"/>
      <c r="D68" s="16"/>
      <c r="E68" s="16"/>
      <c r="F68" s="16"/>
      <c r="G68" s="16"/>
      <c r="H68" s="16"/>
      <c r="I68" s="16"/>
      <c r="J68" s="16"/>
      <c r="K68" s="16"/>
      <c r="L68" s="17"/>
    </row>
    <row r="69" spans="1:23" x14ac:dyDescent="0.3">
      <c r="B69" s="219" t="str">
        <f>IF(Intro!$G$21="English",O69,P69)</f>
        <v>Firm Name (In English and French, if applicable)</v>
      </c>
      <c r="C69" s="220"/>
      <c r="D69" s="220"/>
      <c r="E69" s="217"/>
      <c r="F69" s="217"/>
      <c r="G69" s="217"/>
      <c r="H69" s="217"/>
      <c r="I69" s="217"/>
      <c r="J69" s="217"/>
      <c r="K69" s="217"/>
      <c r="L69" s="218"/>
      <c r="O69" s="55" t="s">
        <v>131</v>
      </c>
      <c r="P69" s="58" t="s">
        <v>132</v>
      </c>
    </row>
    <row r="70" spans="1:23" x14ac:dyDescent="0.3">
      <c r="B70" s="219"/>
      <c r="C70" s="220"/>
      <c r="D70" s="220"/>
      <c r="E70" s="217"/>
      <c r="F70" s="217"/>
      <c r="G70" s="217"/>
      <c r="H70" s="217"/>
      <c r="I70" s="217"/>
      <c r="J70" s="217"/>
      <c r="K70" s="217"/>
      <c r="L70" s="218"/>
      <c r="O70" s="55"/>
    </row>
    <row r="71" spans="1:23" x14ac:dyDescent="0.3">
      <c r="B71" s="219" t="str">
        <f>IF(Intro!$G$21="English",O71,P71)</f>
        <v>Firm Address</v>
      </c>
      <c r="C71" s="220"/>
      <c r="D71" s="220"/>
      <c r="E71" s="217"/>
      <c r="F71" s="217"/>
      <c r="G71" s="217"/>
      <c r="H71" s="217"/>
      <c r="I71" s="217"/>
      <c r="J71" s="217"/>
      <c r="K71" s="217"/>
      <c r="L71" s="218"/>
      <c r="O71" s="55" t="s">
        <v>9</v>
      </c>
      <c r="P71" s="58" t="s">
        <v>10</v>
      </c>
    </row>
    <row r="72" spans="1:23" x14ac:dyDescent="0.3">
      <c r="B72" s="219"/>
      <c r="C72" s="220"/>
      <c r="D72" s="220"/>
      <c r="E72" s="217"/>
      <c r="F72" s="217"/>
      <c r="G72" s="217"/>
      <c r="H72" s="217"/>
      <c r="I72" s="217"/>
      <c r="J72" s="217"/>
      <c r="K72" s="217"/>
      <c r="L72" s="218"/>
      <c r="O72" s="55"/>
    </row>
    <row r="73" spans="1:23" x14ac:dyDescent="0.3">
      <c r="B73" s="219" t="str">
        <f>IF(Intro!$G$21="English",O73,P73)</f>
        <v>Website Address</v>
      </c>
      <c r="C73" s="220"/>
      <c r="D73" s="220"/>
      <c r="E73" s="217"/>
      <c r="F73" s="217"/>
      <c r="G73" s="217"/>
      <c r="H73" s="217"/>
      <c r="I73" s="217"/>
      <c r="J73" s="217"/>
      <c r="K73" s="217"/>
      <c r="L73" s="218"/>
      <c r="O73" s="55" t="s">
        <v>11</v>
      </c>
      <c r="P73" s="58" t="s">
        <v>12</v>
      </c>
    </row>
    <row r="74" spans="1:23" x14ac:dyDescent="0.3">
      <c r="B74" s="219"/>
      <c r="C74" s="220"/>
      <c r="D74" s="220"/>
      <c r="E74" s="217"/>
      <c r="F74" s="217"/>
      <c r="G74" s="217"/>
      <c r="H74" s="217"/>
      <c r="I74" s="217"/>
      <c r="J74" s="217"/>
      <c r="K74" s="217"/>
      <c r="L74" s="218"/>
      <c r="O74" s="55"/>
    </row>
    <row r="75" spans="1:23" x14ac:dyDescent="0.3">
      <c r="B75" s="18"/>
      <c r="C75" s="19"/>
      <c r="D75" s="20"/>
      <c r="E75" s="20"/>
      <c r="F75" s="20"/>
      <c r="G75" s="20"/>
      <c r="H75" s="20"/>
      <c r="I75" s="20"/>
      <c r="J75" s="20"/>
      <c r="K75" s="20"/>
      <c r="L75" s="21"/>
    </row>
    <row r="76" spans="1:23" s="24" customFormat="1" x14ac:dyDescent="0.3">
      <c r="A76" s="64"/>
      <c r="B76" s="33" t="str">
        <f>IF(Intro!$G$21="English",O76,P76)</f>
        <v xml:space="preserve">If your firm has more than one location, facility or outlet, submit a consolidated response to the questionnaire.
</v>
      </c>
      <c r="C76" s="56"/>
      <c r="D76" s="56"/>
      <c r="E76" s="56"/>
      <c r="F76" s="56"/>
      <c r="G76" s="56"/>
      <c r="H76" s="56"/>
      <c r="I76" s="56"/>
      <c r="J76" s="56"/>
      <c r="K76" s="56"/>
      <c r="L76" s="57"/>
      <c r="N76" s="38"/>
      <c r="O76" s="58" t="s">
        <v>123</v>
      </c>
      <c r="P76" s="58" t="s">
        <v>124</v>
      </c>
      <c r="Q76" s="38"/>
      <c r="R76" s="38"/>
      <c r="S76" s="38"/>
      <c r="T76" s="38"/>
      <c r="U76" s="38"/>
      <c r="V76" s="38"/>
      <c r="W76" s="38"/>
    </row>
    <row r="77" spans="1:23" x14ac:dyDescent="0.3">
      <c r="B77" s="202" t="str">
        <f>IF(Intro!$G$21="English",O77,P77)</f>
        <v>Provide the names and addresses of other locations, facilities, and outlets in Canada on behalf of which your company is responding.</v>
      </c>
      <c r="C77" s="203"/>
      <c r="D77" s="203"/>
      <c r="E77" s="208"/>
      <c r="F77" s="208"/>
      <c r="G77" s="208"/>
      <c r="H77" s="208"/>
      <c r="I77" s="208"/>
      <c r="J77" s="208"/>
      <c r="K77" s="208"/>
      <c r="L77" s="209"/>
      <c r="M77" s="24"/>
      <c r="O77" s="190" t="s">
        <v>72</v>
      </c>
      <c r="P77" s="191" t="s">
        <v>73</v>
      </c>
    </row>
    <row r="78" spans="1:23" s="96" customFormat="1" x14ac:dyDescent="0.3">
      <c r="A78" s="7"/>
      <c r="B78" s="204"/>
      <c r="C78" s="205"/>
      <c r="D78" s="205"/>
      <c r="E78" s="210"/>
      <c r="F78" s="210"/>
      <c r="G78" s="210"/>
      <c r="H78" s="210"/>
      <c r="I78" s="210"/>
      <c r="J78" s="210"/>
      <c r="K78" s="210"/>
      <c r="L78" s="211"/>
      <c r="M78" s="24"/>
      <c r="O78" s="190"/>
      <c r="P78" s="191"/>
    </row>
    <row r="79" spans="1:23" s="96" customFormat="1" x14ac:dyDescent="0.3">
      <c r="A79" s="7"/>
      <c r="B79" s="204"/>
      <c r="C79" s="205"/>
      <c r="D79" s="205"/>
      <c r="E79" s="210"/>
      <c r="F79" s="210"/>
      <c r="G79" s="210"/>
      <c r="H79" s="210"/>
      <c r="I79" s="210"/>
      <c r="J79" s="210"/>
      <c r="K79" s="210"/>
      <c r="L79" s="211"/>
      <c r="M79" s="24"/>
      <c r="O79" s="190"/>
      <c r="P79" s="191"/>
    </row>
    <row r="80" spans="1:23" s="96" customFormat="1" x14ac:dyDescent="0.3">
      <c r="A80" s="7"/>
      <c r="B80" s="204"/>
      <c r="C80" s="205"/>
      <c r="D80" s="205"/>
      <c r="E80" s="210"/>
      <c r="F80" s="210"/>
      <c r="G80" s="210"/>
      <c r="H80" s="210"/>
      <c r="I80" s="210"/>
      <c r="J80" s="210"/>
      <c r="K80" s="210"/>
      <c r="L80" s="211"/>
      <c r="M80" s="24"/>
      <c r="O80" s="190"/>
      <c r="P80" s="191"/>
    </row>
    <row r="81" spans="1:23" s="96" customFormat="1" x14ac:dyDescent="0.3">
      <c r="A81" s="7"/>
      <c r="B81" s="204"/>
      <c r="C81" s="205"/>
      <c r="D81" s="205"/>
      <c r="E81" s="210"/>
      <c r="F81" s="210"/>
      <c r="G81" s="210"/>
      <c r="H81" s="210"/>
      <c r="I81" s="210"/>
      <c r="J81" s="210"/>
      <c r="K81" s="210"/>
      <c r="L81" s="211"/>
      <c r="M81" s="24"/>
      <c r="O81" s="190"/>
      <c r="P81" s="191"/>
    </row>
    <row r="82" spans="1:23" s="96" customFormat="1" x14ac:dyDescent="0.3">
      <c r="A82" s="7"/>
      <c r="B82" s="204"/>
      <c r="C82" s="205"/>
      <c r="D82" s="205"/>
      <c r="E82" s="210"/>
      <c r="F82" s="210"/>
      <c r="G82" s="210"/>
      <c r="H82" s="210"/>
      <c r="I82" s="210"/>
      <c r="J82" s="210"/>
      <c r="K82" s="210"/>
      <c r="L82" s="211"/>
      <c r="M82" s="24"/>
      <c r="O82" s="190"/>
      <c r="P82" s="191"/>
    </row>
    <row r="83" spans="1:23" x14ac:dyDescent="0.3">
      <c r="B83" s="204"/>
      <c r="C83" s="205"/>
      <c r="D83" s="205"/>
      <c r="E83" s="210"/>
      <c r="F83" s="210"/>
      <c r="G83" s="210"/>
      <c r="H83" s="210"/>
      <c r="I83" s="210"/>
      <c r="J83" s="210"/>
      <c r="K83" s="210"/>
      <c r="L83" s="211"/>
      <c r="M83" s="24"/>
      <c r="O83" s="190"/>
      <c r="P83" s="191"/>
    </row>
    <row r="84" spans="1:23" x14ac:dyDescent="0.3">
      <c r="B84" s="204"/>
      <c r="C84" s="205"/>
      <c r="D84" s="205"/>
      <c r="E84" s="210"/>
      <c r="F84" s="210"/>
      <c r="G84" s="210"/>
      <c r="H84" s="210"/>
      <c r="I84" s="210"/>
      <c r="J84" s="210"/>
      <c r="K84" s="210"/>
      <c r="L84" s="211"/>
      <c r="M84" s="24"/>
      <c r="O84" s="190"/>
      <c r="P84" s="191"/>
    </row>
    <row r="85" spans="1:23" x14ac:dyDescent="0.3">
      <c r="B85" s="204"/>
      <c r="C85" s="205"/>
      <c r="D85" s="205"/>
      <c r="E85" s="210"/>
      <c r="F85" s="210"/>
      <c r="G85" s="210"/>
      <c r="H85" s="210"/>
      <c r="I85" s="210"/>
      <c r="J85" s="210"/>
      <c r="K85" s="210"/>
      <c r="L85" s="211"/>
      <c r="M85" s="24"/>
      <c r="O85" s="190"/>
      <c r="P85" s="191"/>
    </row>
    <row r="86" spans="1:23" x14ac:dyDescent="0.3">
      <c r="B86" s="206"/>
      <c r="C86" s="207"/>
      <c r="D86" s="207"/>
      <c r="E86" s="212"/>
      <c r="F86" s="212"/>
      <c r="G86" s="212"/>
      <c r="H86" s="212"/>
      <c r="I86" s="212"/>
      <c r="J86" s="212"/>
      <c r="K86" s="212"/>
      <c r="L86" s="213"/>
      <c r="M86" s="24"/>
      <c r="O86" s="190"/>
      <c r="P86" s="191"/>
    </row>
    <row r="87" spans="1:23" s="24" customFormat="1" x14ac:dyDescent="0.3">
      <c r="A87" s="64"/>
      <c r="B87" s="75"/>
      <c r="C87" s="76"/>
      <c r="D87" s="76"/>
      <c r="E87" s="76"/>
      <c r="F87" s="76"/>
      <c r="G87" s="76"/>
      <c r="H87" s="76"/>
      <c r="I87" s="76"/>
      <c r="J87" s="76"/>
      <c r="K87" s="76"/>
      <c r="L87" s="77"/>
      <c r="N87" s="38"/>
      <c r="O87" s="58"/>
      <c r="P87" s="58"/>
      <c r="Q87" s="38"/>
      <c r="R87" s="38"/>
      <c r="S87" s="38"/>
      <c r="T87" s="38"/>
      <c r="U87" s="38"/>
      <c r="V87" s="38"/>
      <c r="W87" s="38"/>
    </row>
    <row r="89" spans="1:23" x14ac:dyDescent="0.3">
      <c r="B89" s="196" t="str">
        <f>IF(Intro!$G$21="English",O89,P89)</f>
        <v>CERTIFICATION</v>
      </c>
      <c r="C89" s="197"/>
      <c r="D89" s="197"/>
      <c r="E89" s="197"/>
      <c r="F89" s="197"/>
      <c r="G89" s="197"/>
      <c r="H89" s="197"/>
      <c r="I89" s="197"/>
      <c r="J89" s="197"/>
      <c r="K89" s="197"/>
      <c r="L89" s="198"/>
      <c r="M89" s="24"/>
      <c r="O89" s="58" t="s">
        <v>5</v>
      </c>
      <c r="P89" s="58" t="s">
        <v>6</v>
      </c>
    </row>
    <row r="90" spans="1:23" x14ac:dyDescent="0.3">
      <c r="B90" s="14"/>
      <c r="C90" s="15"/>
      <c r="D90" s="16"/>
      <c r="E90" s="16"/>
      <c r="F90" s="16"/>
      <c r="G90" s="16"/>
      <c r="H90" s="16"/>
      <c r="I90" s="16"/>
      <c r="J90" s="16"/>
      <c r="K90" s="16"/>
      <c r="L90" s="17"/>
    </row>
    <row r="91" spans="1:23" s="24" customFormat="1" x14ac:dyDescent="0.3">
      <c r="A91" s="64"/>
      <c r="B91" s="199" t="str">
        <f>IF(Intro!$G$21="English",O91,P91)</f>
        <v>The undersigned certifies that the information supplied herein is complete and correct to the best of his/her knowledge and belief.</v>
      </c>
      <c r="C91" s="200"/>
      <c r="D91" s="200"/>
      <c r="E91" s="200"/>
      <c r="F91" s="200"/>
      <c r="G91" s="200"/>
      <c r="H91" s="200"/>
      <c r="I91" s="200"/>
      <c r="J91" s="200"/>
      <c r="K91" s="200"/>
      <c r="L91" s="201"/>
      <c r="N91" s="38"/>
      <c r="O91" s="58" t="s">
        <v>164</v>
      </c>
      <c r="P91" s="58" t="s">
        <v>165</v>
      </c>
      <c r="Q91" s="38"/>
      <c r="R91" s="38"/>
      <c r="S91" s="38"/>
      <c r="T91" s="38"/>
      <c r="U91" s="38"/>
      <c r="V91" s="38"/>
      <c r="W91" s="38"/>
    </row>
    <row r="92" spans="1:23" s="24" customFormat="1" x14ac:dyDescent="0.3">
      <c r="A92" s="64"/>
      <c r="B92" s="74"/>
      <c r="C92" s="65"/>
      <c r="D92" s="65"/>
      <c r="E92" s="65"/>
      <c r="F92" s="65"/>
      <c r="G92" s="65"/>
      <c r="H92" s="65"/>
      <c r="I92" s="65"/>
      <c r="J92" s="65"/>
      <c r="K92" s="65"/>
      <c r="L92" s="66"/>
      <c r="N92" s="38"/>
      <c r="O92" s="58"/>
      <c r="P92" s="58"/>
      <c r="Q92" s="38"/>
      <c r="R92" s="38"/>
      <c r="S92" s="38"/>
      <c r="T92" s="38"/>
      <c r="U92" s="38"/>
      <c r="V92" s="38"/>
      <c r="W92" s="38"/>
    </row>
    <row r="93" spans="1:23" x14ac:dyDescent="0.3">
      <c r="B93" s="219" t="str">
        <f>IF(Intro!$G$21="English",O93,P93)</f>
        <v>Name of Authorized Official</v>
      </c>
      <c r="C93" s="220"/>
      <c r="D93" s="220"/>
      <c r="E93" s="217"/>
      <c r="F93" s="217"/>
      <c r="G93" s="217"/>
      <c r="H93" s="217"/>
      <c r="I93" s="217"/>
      <c r="J93" s="217"/>
      <c r="K93" s="217"/>
      <c r="L93" s="218"/>
      <c r="O93" s="55" t="s">
        <v>13</v>
      </c>
      <c r="P93" s="58" t="s">
        <v>14</v>
      </c>
    </row>
    <row r="94" spans="1:23" x14ac:dyDescent="0.3">
      <c r="B94" s="219"/>
      <c r="C94" s="220"/>
      <c r="D94" s="220"/>
      <c r="E94" s="217"/>
      <c r="F94" s="217"/>
      <c r="G94" s="217"/>
      <c r="H94" s="217"/>
      <c r="I94" s="217"/>
      <c r="J94" s="217"/>
      <c r="K94" s="217"/>
      <c r="L94" s="218"/>
      <c r="O94" s="55"/>
    </row>
    <row r="95" spans="1:23" x14ac:dyDescent="0.3">
      <c r="B95" s="219" t="str">
        <f>IF(Intro!$G$21="English",O95,P95)</f>
        <v>Title of Authorized Official</v>
      </c>
      <c r="C95" s="220"/>
      <c r="D95" s="220"/>
      <c r="E95" s="217"/>
      <c r="F95" s="217"/>
      <c r="G95" s="217"/>
      <c r="H95" s="217"/>
      <c r="I95" s="217"/>
      <c r="J95" s="217"/>
      <c r="K95" s="217"/>
      <c r="L95" s="218"/>
      <c r="O95" s="55" t="s">
        <v>15</v>
      </c>
      <c r="P95" s="58" t="s">
        <v>16</v>
      </c>
    </row>
    <row r="96" spans="1:23" x14ac:dyDescent="0.3">
      <c r="B96" s="219"/>
      <c r="C96" s="220"/>
      <c r="D96" s="220"/>
      <c r="E96" s="217"/>
      <c r="F96" s="217"/>
      <c r="G96" s="217"/>
      <c r="H96" s="217"/>
      <c r="I96" s="217"/>
      <c r="J96" s="217"/>
      <c r="K96" s="217"/>
      <c r="L96" s="218"/>
      <c r="O96" s="55"/>
    </row>
    <row r="97" spans="1:23" x14ac:dyDescent="0.3">
      <c r="B97" s="219" t="str">
        <f>IF(Intro!$G$21="English",O97,P97)</f>
        <v>E-mail Address</v>
      </c>
      <c r="C97" s="220"/>
      <c r="D97" s="220"/>
      <c r="E97" s="217"/>
      <c r="F97" s="217"/>
      <c r="G97" s="217"/>
      <c r="H97" s="217"/>
      <c r="I97" s="217"/>
      <c r="J97" s="217"/>
      <c r="K97" s="217"/>
      <c r="L97" s="218"/>
      <c r="O97" s="55" t="s">
        <v>17</v>
      </c>
      <c r="P97" s="58" t="s">
        <v>36</v>
      </c>
    </row>
    <row r="98" spans="1:23" x14ac:dyDescent="0.3">
      <c r="B98" s="219"/>
      <c r="C98" s="220"/>
      <c r="D98" s="220"/>
      <c r="E98" s="217"/>
      <c r="F98" s="217"/>
      <c r="G98" s="217"/>
      <c r="H98" s="217"/>
      <c r="I98" s="217"/>
      <c r="J98" s="217"/>
      <c r="K98" s="217"/>
      <c r="L98" s="218"/>
      <c r="O98" s="55"/>
    </row>
    <row r="99" spans="1:23" x14ac:dyDescent="0.3">
      <c r="B99" s="219" t="str">
        <f>IF(Intro!$G$21="English",O99,P99)</f>
        <v>Telephone</v>
      </c>
      <c r="C99" s="220"/>
      <c r="D99" s="220"/>
      <c r="E99" s="217"/>
      <c r="F99" s="217"/>
      <c r="G99" s="217"/>
      <c r="H99" s="217"/>
      <c r="I99" s="217"/>
      <c r="J99" s="217"/>
      <c r="K99" s="217"/>
      <c r="L99" s="218"/>
      <c r="O99" s="55" t="s">
        <v>18</v>
      </c>
      <c r="P99" s="58" t="s">
        <v>19</v>
      </c>
    </row>
    <row r="100" spans="1:23" x14ac:dyDescent="0.3">
      <c r="B100" s="219"/>
      <c r="C100" s="220"/>
      <c r="D100" s="220"/>
      <c r="E100" s="217"/>
      <c r="F100" s="217"/>
      <c r="G100" s="217"/>
      <c r="H100" s="217"/>
      <c r="I100" s="217"/>
      <c r="J100" s="217"/>
      <c r="K100" s="217"/>
      <c r="L100" s="218"/>
      <c r="O100" s="55"/>
    </row>
    <row r="101" spans="1:23" x14ac:dyDescent="0.3">
      <c r="B101" s="219" t="str">
        <f>IF(Intro!$G$21="English",O101,P101)</f>
        <v>Date</v>
      </c>
      <c r="C101" s="220"/>
      <c r="D101" s="220"/>
      <c r="E101" s="217"/>
      <c r="F101" s="217"/>
      <c r="G101" s="217"/>
      <c r="H101" s="217"/>
      <c r="I101" s="217"/>
      <c r="J101" s="217"/>
      <c r="K101" s="217"/>
      <c r="L101" s="218"/>
      <c r="M101" s="24"/>
      <c r="O101" s="55" t="s">
        <v>20</v>
      </c>
      <c r="P101" s="58" t="s">
        <v>20</v>
      </c>
    </row>
    <row r="102" spans="1:23" x14ac:dyDescent="0.3">
      <c r="B102" s="219"/>
      <c r="C102" s="220"/>
      <c r="D102" s="220"/>
      <c r="E102" s="217"/>
      <c r="F102" s="217"/>
      <c r="G102" s="217"/>
      <c r="H102" s="217"/>
      <c r="I102" s="217"/>
      <c r="J102" s="217"/>
      <c r="K102" s="217"/>
      <c r="L102" s="218"/>
      <c r="M102" s="24"/>
      <c r="O102" s="55"/>
    </row>
    <row r="103" spans="1:23" s="24" customFormat="1" x14ac:dyDescent="0.3">
      <c r="A103" s="64"/>
      <c r="B103" s="74"/>
      <c r="C103" s="65"/>
      <c r="D103" s="65"/>
      <c r="E103" s="65"/>
      <c r="F103" s="65"/>
      <c r="G103" s="65"/>
      <c r="H103" s="65"/>
      <c r="I103" s="65"/>
      <c r="J103" s="65"/>
      <c r="K103" s="65"/>
      <c r="L103" s="66"/>
      <c r="N103" s="38"/>
      <c r="O103" s="58"/>
      <c r="P103" s="58"/>
      <c r="Q103" s="38"/>
      <c r="R103" s="38"/>
      <c r="S103" s="38"/>
      <c r="T103" s="38"/>
      <c r="U103" s="38"/>
      <c r="V103" s="38"/>
      <c r="W103" s="38"/>
    </row>
    <row r="104" spans="1:23" ht="30" customHeight="1" x14ac:dyDescent="0.3">
      <c r="B104" s="193" t="str">
        <f>IF(Intro!$G$21="English",O104,P104)</f>
        <v>I understand that checking this box constitutes my legally binding signature.</v>
      </c>
      <c r="C104" s="194"/>
      <c r="D104" s="194"/>
      <c r="E104" s="194"/>
      <c r="F104" s="194"/>
      <c r="G104" s="194"/>
      <c r="H104" s="195"/>
      <c r="I104" s="81"/>
      <c r="J104" s="27"/>
      <c r="K104" s="27"/>
      <c r="L104" s="28"/>
      <c r="O104" s="55" t="s">
        <v>34</v>
      </c>
      <c r="P104" s="58" t="s">
        <v>35</v>
      </c>
    </row>
    <row r="105" spans="1:23" s="24" customFormat="1" x14ac:dyDescent="0.3">
      <c r="A105" s="64"/>
      <c r="B105" s="75"/>
      <c r="C105" s="76"/>
      <c r="D105" s="76"/>
      <c r="E105" s="76"/>
      <c r="F105" s="76"/>
      <c r="G105" s="76"/>
      <c r="H105" s="76"/>
      <c r="I105" s="76"/>
      <c r="J105" s="76"/>
      <c r="K105" s="76"/>
      <c r="L105" s="77"/>
      <c r="N105" s="38"/>
      <c r="O105" s="58"/>
      <c r="P105" s="58"/>
      <c r="Q105" s="38"/>
      <c r="R105" s="38"/>
      <c r="S105" s="38"/>
      <c r="T105" s="38"/>
      <c r="U105" s="38"/>
      <c r="V105" s="38"/>
      <c r="W105" s="38"/>
    </row>
    <row r="106" spans="1:23" s="5" customFormat="1" x14ac:dyDescent="0.3">
      <c r="A106" s="10"/>
      <c r="B106" s="12"/>
      <c r="C106" s="12"/>
      <c r="D106" s="13"/>
      <c r="E106" s="13"/>
      <c r="F106" s="13"/>
      <c r="G106" s="13"/>
      <c r="H106" s="13"/>
      <c r="I106" s="13"/>
      <c r="J106" s="13"/>
      <c r="K106" s="13"/>
      <c r="L106" s="13"/>
      <c r="O106" s="11"/>
      <c r="P106" s="11"/>
    </row>
    <row r="107" spans="1:23" s="4" customFormat="1" x14ac:dyDescent="0.3">
      <c r="A107" s="10"/>
      <c r="B107" s="196" t="str">
        <f>IF(Intro!$G$21="English",O107,P107)</f>
        <v>SUBMITTING THE QUESTIONNAIRE RESPONSE</v>
      </c>
      <c r="C107" s="197" t="str">
        <f>UPPER(IF(Intro!$G$21="English",P107,Q107))</f>
        <v>TRANSMISSION DU QUESTIONNAIRE REMPLI</v>
      </c>
      <c r="D107" s="197" t="str">
        <f>UPPER(IF(Intro!$G$21="English",Q107,R107))</f>
        <v/>
      </c>
      <c r="E107" s="197" t="str">
        <f>UPPER(IF(Intro!$G$21="English",R107,S107))</f>
        <v/>
      </c>
      <c r="F107" s="197"/>
      <c r="G107" s="197" t="str">
        <f>UPPER(IF(Intro!$G$21="English",S107,T107))</f>
        <v/>
      </c>
      <c r="H107" s="197" t="str">
        <f>UPPER(IF(Intro!$G$21="English",T107,U107))</f>
        <v/>
      </c>
      <c r="I107" s="197" t="str">
        <f>UPPER(IF(Intro!$G$21="English",U107,V107))</f>
        <v/>
      </c>
      <c r="J107" s="197" t="str">
        <f>UPPER(IF(Intro!$G$21="English",V107,W107))</f>
        <v/>
      </c>
      <c r="K107" s="197" t="str">
        <f>UPPER(IF(Intro!$G$21="English",W107,X107))</f>
        <v/>
      </c>
      <c r="L107" s="198" t="str">
        <f>UPPER(IF(Intro!$G$21="English",X107,Y107))</f>
        <v/>
      </c>
      <c r="M107" s="5"/>
      <c r="N107" s="2"/>
      <c r="O107" s="5" t="s">
        <v>39</v>
      </c>
      <c r="P107" s="5" t="s">
        <v>3</v>
      </c>
    </row>
    <row r="108" spans="1:23" x14ac:dyDescent="0.3">
      <c r="B108" s="14"/>
      <c r="C108" s="15"/>
      <c r="D108" s="16"/>
      <c r="E108" s="16"/>
      <c r="F108" s="16"/>
      <c r="G108" s="16"/>
      <c r="H108" s="16"/>
      <c r="I108" s="16"/>
      <c r="J108" s="16"/>
      <c r="K108" s="16"/>
      <c r="L108" s="17"/>
    </row>
    <row r="109" spans="1:23" s="24" customFormat="1" x14ac:dyDescent="0.3">
      <c r="A109" s="64"/>
      <c r="B109" s="199" t="str">
        <f>IF(Intro!$G$21="English",O109,P109)</f>
        <v>The completed questionnaire can be submitted using one of the following methods:</v>
      </c>
      <c r="C109" s="200"/>
      <c r="D109" s="200"/>
      <c r="E109" s="200"/>
      <c r="F109" s="200"/>
      <c r="G109" s="200"/>
      <c r="H109" s="200"/>
      <c r="I109" s="200"/>
      <c r="J109" s="200"/>
      <c r="K109" s="200"/>
      <c r="L109" s="201"/>
      <c r="N109" s="38"/>
      <c r="O109" s="58" t="s">
        <v>74</v>
      </c>
      <c r="P109" s="58" t="s">
        <v>4</v>
      </c>
      <c r="Q109" s="38"/>
      <c r="R109" s="38"/>
      <c r="S109" s="38"/>
      <c r="T109" s="38"/>
      <c r="U109" s="38"/>
      <c r="V109" s="38"/>
      <c r="W109" s="38"/>
    </row>
    <row r="110" spans="1:23" s="24" customFormat="1" x14ac:dyDescent="0.3">
      <c r="A110" s="64"/>
      <c r="B110" s="214" t="str">
        <f>IF($G$21="English",HYPERLINK("https://e-filing-depot-electronique.citt-tcce.gc.ca/submitNonRegisteredUser-eng.aspx","1. Secure E-filing service;"),IF($G$21="Français",HYPERLINK("https://e-filing-depot-electronique.citt-tcce.gc.ca/submitNonRegisteredUser-fra.aspx?","1. Service sécurisé de dépôt électronique;"),""))</f>
        <v>1. Secure E-filing service;</v>
      </c>
      <c r="C110" s="215"/>
      <c r="D110" s="215"/>
      <c r="E110" s="215"/>
      <c r="F110" s="215"/>
      <c r="G110" s="215"/>
      <c r="H110" s="215"/>
      <c r="I110" s="215"/>
      <c r="J110" s="215"/>
      <c r="K110" s="215"/>
      <c r="L110" s="216"/>
      <c r="N110" s="38"/>
      <c r="O110" s="58"/>
      <c r="P110" s="58"/>
      <c r="Q110" s="38"/>
      <c r="R110" s="38"/>
      <c r="S110" s="38"/>
      <c r="T110" s="38"/>
      <c r="U110" s="38"/>
      <c r="V110" s="38"/>
      <c r="W110" s="38"/>
    </row>
    <row r="111" spans="1:23" s="24" customFormat="1" x14ac:dyDescent="0.3">
      <c r="A111" s="64"/>
      <c r="B111" s="269" t="str">
        <f>IF(Intro!$G$21="English",O111,P111)</f>
        <v>When submitting the completed questionnaire using the secure E-filing service, designate the questionnaire as confidential. Note that the information in the public (blue) tabs in your questionnaire will be treated as public information.</v>
      </c>
      <c r="C111" s="270"/>
      <c r="D111" s="270"/>
      <c r="E111" s="270"/>
      <c r="F111" s="270"/>
      <c r="G111" s="270"/>
      <c r="H111" s="270"/>
      <c r="I111" s="270"/>
      <c r="J111" s="270"/>
      <c r="K111" s="270"/>
      <c r="L111" s="271"/>
      <c r="N111" s="38"/>
      <c r="O111" s="191" t="s">
        <v>168</v>
      </c>
      <c r="P111" s="191" t="s">
        <v>169</v>
      </c>
      <c r="Q111" s="38"/>
      <c r="R111" s="38"/>
      <c r="S111" s="38"/>
      <c r="T111" s="38"/>
      <c r="U111" s="38"/>
      <c r="V111" s="38"/>
      <c r="W111" s="38"/>
    </row>
    <row r="112" spans="1:23" s="24" customFormat="1" x14ac:dyDescent="0.3">
      <c r="A112" s="64"/>
      <c r="B112" s="269"/>
      <c r="C112" s="270"/>
      <c r="D112" s="270"/>
      <c r="E112" s="270"/>
      <c r="F112" s="270"/>
      <c r="G112" s="270"/>
      <c r="H112" s="270"/>
      <c r="I112" s="270"/>
      <c r="J112" s="270"/>
      <c r="K112" s="270"/>
      <c r="L112" s="271"/>
      <c r="N112" s="38"/>
      <c r="O112" s="191"/>
      <c r="P112" s="191"/>
      <c r="Q112" s="38"/>
      <c r="R112" s="38"/>
      <c r="S112" s="38"/>
      <c r="T112" s="38"/>
      <c r="U112" s="38"/>
      <c r="V112" s="38"/>
      <c r="W112" s="38"/>
    </row>
    <row r="113" spans="1:23" s="24" customFormat="1" ht="14.25" customHeight="1" x14ac:dyDescent="0.3">
      <c r="A113" s="64"/>
      <c r="B113" s="266" t="str">
        <f>IF(Intro!$G$21="English",O113,P113)</f>
        <v>2. E-mail to citt-tcce@tribunal.gc.ca should you accept the associated risks and you are filing information that belongs to your firm only.</v>
      </c>
      <c r="C113" s="267"/>
      <c r="D113" s="267"/>
      <c r="E113" s="267"/>
      <c r="F113" s="267"/>
      <c r="G113" s="267"/>
      <c r="H113" s="267"/>
      <c r="I113" s="267"/>
      <c r="J113" s="267"/>
      <c r="K113" s="267"/>
      <c r="L113" s="268"/>
      <c r="N113" s="38"/>
      <c r="O113" s="58" t="s">
        <v>167</v>
      </c>
      <c r="P113" s="58" t="s">
        <v>166</v>
      </c>
      <c r="Q113" s="38"/>
      <c r="R113" s="38"/>
      <c r="S113" s="38"/>
      <c r="T113" s="38"/>
      <c r="U113" s="38"/>
      <c r="V113" s="38"/>
      <c r="W113" s="38"/>
    </row>
    <row r="114" spans="1:23" s="24" customFormat="1" x14ac:dyDescent="0.3">
      <c r="A114" s="64"/>
      <c r="B114" s="75"/>
      <c r="C114" s="76"/>
      <c r="D114" s="76"/>
      <c r="E114" s="76"/>
      <c r="F114" s="76"/>
      <c r="G114" s="76"/>
      <c r="H114" s="76"/>
      <c r="I114" s="76"/>
      <c r="J114" s="76"/>
      <c r="K114" s="76"/>
      <c r="L114" s="77"/>
      <c r="N114" s="38"/>
      <c r="O114" s="58"/>
      <c r="P114" s="58"/>
      <c r="Q114" s="38"/>
      <c r="R114" s="38"/>
      <c r="S114" s="38"/>
      <c r="T114" s="38"/>
      <c r="U114" s="38"/>
      <c r="V114" s="38"/>
      <c r="W114" s="38"/>
    </row>
    <row r="116" spans="1:23" s="4" customFormat="1" x14ac:dyDescent="0.3">
      <c r="A116" s="10"/>
      <c r="B116" s="196" t="s">
        <v>199</v>
      </c>
      <c r="C116" s="197" t="str">
        <f>UPPER(IF(Intro!$G$21="English",P116,Q116))</f>
        <v/>
      </c>
      <c r="D116" s="197" t="str">
        <f>UPPER(IF(Intro!$G$21="English",Q116,R116))</f>
        <v/>
      </c>
      <c r="E116" s="197" t="str">
        <f>UPPER(IF(Intro!$G$21="English",R116,S116))</f>
        <v/>
      </c>
      <c r="F116" s="197"/>
      <c r="G116" s="197" t="str">
        <f>UPPER(IF(Intro!$G$21="English",S116,T116))</f>
        <v/>
      </c>
      <c r="H116" s="197" t="str">
        <f>UPPER(IF(Intro!$G$21="English",T116,U116))</f>
        <v/>
      </c>
      <c r="I116" s="197" t="str">
        <f>UPPER(IF(Intro!$G$21="English",U116,V116))</f>
        <v/>
      </c>
      <c r="J116" s="197" t="str">
        <f>UPPER(IF(Intro!$G$21="English",V116,W116))</f>
        <v/>
      </c>
      <c r="K116" s="197" t="str">
        <f>UPPER(IF(Intro!$G$21="English",W116,X116))</f>
        <v/>
      </c>
      <c r="L116" s="198" t="str">
        <f>UPPER(IF(Intro!$G$21="English",X116,Y116))</f>
        <v/>
      </c>
      <c r="M116" s="5"/>
      <c r="N116" s="2"/>
      <c r="O116" s="5"/>
      <c r="P116" s="5"/>
    </row>
    <row r="117" spans="1:23" x14ac:dyDescent="0.3">
      <c r="B117" s="14"/>
      <c r="C117" s="15"/>
      <c r="D117" s="16"/>
      <c r="E117" s="16"/>
      <c r="F117" s="16"/>
      <c r="G117" s="16"/>
      <c r="H117" s="16"/>
      <c r="I117" s="16"/>
      <c r="J117" s="16"/>
      <c r="K117" s="16"/>
      <c r="L117" s="17"/>
    </row>
    <row r="118" spans="1:23" s="24" customFormat="1" x14ac:dyDescent="0.3">
      <c r="A118" s="64"/>
      <c r="B118" s="199" t="str">
        <f>IF(Intro!$G$21="English",O118,P118)</f>
        <v>Questions relating to this questionnaire should be directed to:</v>
      </c>
      <c r="C118" s="200"/>
      <c r="D118" s="200"/>
      <c r="E118" s="200"/>
      <c r="F118" s="200"/>
      <c r="G118" s="200"/>
      <c r="H118" s="200"/>
      <c r="I118" s="200"/>
      <c r="J118" s="200"/>
      <c r="K118" s="200"/>
      <c r="L118" s="201"/>
      <c r="N118" s="38"/>
      <c r="O118" s="58" t="s">
        <v>171</v>
      </c>
      <c r="P118" s="58" t="s">
        <v>170</v>
      </c>
      <c r="Q118" s="38"/>
      <c r="R118" s="38"/>
      <c r="S118" s="38"/>
      <c r="T118" s="38"/>
      <c r="U118" s="38"/>
      <c r="V118" s="38"/>
      <c r="W118" s="38"/>
    </row>
    <row r="119" spans="1:23" s="24" customFormat="1" x14ac:dyDescent="0.3">
      <c r="A119" s="64"/>
      <c r="B119" s="51"/>
      <c r="C119" s="52"/>
      <c r="D119" s="52"/>
      <c r="E119" s="52"/>
      <c r="F119" s="52"/>
      <c r="G119" s="52"/>
      <c r="H119" s="52"/>
      <c r="I119" s="52"/>
      <c r="J119" s="52"/>
      <c r="K119" s="52"/>
      <c r="L119" s="53"/>
      <c r="N119" s="38"/>
      <c r="O119" s="58"/>
      <c r="P119" s="58"/>
      <c r="Q119" s="38"/>
      <c r="R119" s="38"/>
      <c r="S119" s="38"/>
      <c r="T119" s="38"/>
      <c r="U119" s="38"/>
      <c r="V119" s="38"/>
      <c r="W119" s="38"/>
    </row>
    <row r="120" spans="1:23" x14ac:dyDescent="0.3">
      <c r="B120" s="265" t="str">
        <f>Variables!B13</f>
        <v>Rhonda Heintzman</v>
      </c>
      <c r="C120" s="192"/>
      <c r="D120" s="192"/>
      <c r="E120" s="192" t="str">
        <f>Variables!C13</f>
        <v>rhonda.heintzman@tribunal.gc.ca</v>
      </c>
      <c r="F120" s="192"/>
      <c r="G120" s="192"/>
      <c r="H120" s="192"/>
      <c r="I120" s="192"/>
      <c r="J120" s="192" t="str">
        <f>Variables!D13</f>
        <v>613-558-5983</v>
      </c>
      <c r="K120" s="192"/>
      <c r="L120" s="264"/>
      <c r="O120" s="55"/>
    </row>
    <row r="121" spans="1:23" x14ac:dyDescent="0.3">
      <c r="B121" s="265" t="str">
        <f>Variables!B14</f>
        <v>William Phan</v>
      </c>
      <c r="C121" s="192"/>
      <c r="D121" s="192"/>
      <c r="E121" s="192" t="str">
        <f>Variables!C14</f>
        <v>william.phan@tribunal.gc.ca</v>
      </c>
      <c r="F121" s="192"/>
      <c r="G121" s="192"/>
      <c r="H121" s="192"/>
      <c r="I121" s="192"/>
      <c r="J121" s="192" t="str">
        <f>Variables!D14</f>
        <v>343-543-7269</v>
      </c>
      <c r="K121" s="192"/>
      <c r="L121" s="264"/>
      <c r="O121" s="55"/>
    </row>
    <row r="122" spans="1:23" s="24" customFormat="1" x14ac:dyDescent="0.3">
      <c r="A122" s="64"/>
      <c r="B122" s="75"/>
      <c r="C122" s="76"/>
      <c r="D122" s="76"/>
      <c r="E122" s="76"/>
      <c r="F122" s="76"/>
      <c r="G122" s="76"/>
      <c r="H122" s="76"/>
      <c r="I122" s="76"/>
      <c r="J122" s="76"/>
      <c r="K122" s="76"/>
      <c r="L122" s="77"/>
      <c r="N122" s="38"/>
      <c r="O122" s="58"/>
      <c r="P122" s="58"/>
      <c r="Q122" s="38"/>
      <c r="R122" s="38"/>
      <c r="S122" s="38"/>
      <c r="T122" s="38"/>
      <c r="U122" s="38"/>
      <c r="V122" s="38"/>
      <c r="W122" s="38"/>
    </row>
  </sheetData>
  <sheetProtection algorithmName="SHA-512" hashValue="Fzu2U9KPoEg9QKM/DOV6PuQ/Nss9QWj7+15HEzkBRxdfaRW7UADdzXhxMabCjf3k4EjmJUCM9OJruRLDsc1+YQ==" saltValue="K/YNvfROE/hIMGPIwVFCnw==" spinCount="100000" sheet="1" objects="1" scenarios="1" selectLockedCells="1"/>
  <mergeCells count="66">
    <mergeCell ref="O9:P17"/>
    <mergeCell ref="B4:L4"/>
    <mergeCell ref="B5:L5"/>
    <mergeCell ref="B8:L8"/>
    <mergeCell ref="B6:L6"/>
    <mergeCell ref="B10:F16"/>
    <mergeCell ref="H10:L16"/>
    <mergeCell ref="E121:I121"/>
    <mergeCell ref="J120:L120"/>
    <mergeCell ref="J121:L121"/>
    <mergeCell ref="B93:D94"/>
    <mergeCell ref="E93:L94"/>
    <mergeCell ref="B95:D96"/>
    <mergeCell ref="B97:D98"/>
    <mergeCell ref="B99:D100"/>
    <mergeCell ref="E95:L96"/>
    <mergeCell ref="E97:L98"/>
    <mergeCell ref="E99:L100"/>
    <mergeCell ref="B120:D120"/>
    <mergeCell ref="B121:D121"/>
    <mergeCell ref="B101:D102"/>
    <mergeCell ref="B113:L113"/>
    <mergeCell ref="B111:L112"/>
    <mergeCell ref="B41:L41"/>
    <mergeCell ref="B28:L28"/>
    <mergeCell ref="E51:K52"/>
    <mergeCell ref="D51:D52"/>
    <mergeCell ref="B19:L19"/>
    <mergeCell ref="B25:L25"/>
    <mergeCell ref="B21:F22"/>
    <mergeCell ref="G21:G22"/>
    <mergeCell ref="B27:L27"/>
    <mergeCell ref="H21:L22"/>
    <mergeCell ref="C29:K40"/>
    <mergeCell ref="B73:D74"/>
    <mergeCell ref="E73:L74"/>
    <mergeCell ref="B42:L42"/>
    <mergeCell ref="B49:L49"/>
    <mergeCell ref="B47:L47"/>
    <mergeCell ref="D57:J58"/>
    <mergeCell ref="B51:C52"/>
    <mergeCell ref="B55:L55"/>
    <mergeCell ref="B67:L67"/>
    <mergeCell ref="B69:D70"/>
    <mergeCell ref="E69:L70"/>
    <mergeCell ref="B71:D72"/>
    <mergeCell ref="E71:L72"/>
    <mergeCell ref="B61:L61"/>
    <mergeCell ref="B63:L64"/>
    <mergeCell ref="B44:L44"/>
    <mergeCell ref="O77:O86"/>
    <mergeCell ref="P77:P86"/>
    <mergeCell ref="O111:O112"/>
    <mergeCell ref="P111:P112"/>
    <mergeCell ref="E120:I120"/>
    <mergeCell ref="B104:H104"/>
    <mergeCell ref="B107:L107"/>
    <mergeCell ref="B109:L109"/>
    <mergeCell ref="B77:D86"/>
    <mergeCell ref="E77:L86"/>
    <mergeCell ref="B118:L118"/>
    <mergeCell ref="B116:L116"/>
    <mergeCell ref="B110:L110"/>
    <mergeCell ref="B91:L91"/>
    <mergeCell ref="B89:L89"/>
    <mergeCell ref="E101:L102"/>
  </mergeCells>
  <dataValidations count="2">
    <dataValidation type="list" allowBlank="1" showInputMessage="1" showErrorMessage="1" sqref="I104" xr:uid="{1594D28F-3462-4E0C-8058-C5508D06C9EB}">
      <formula1>"X"</formula1>
    </dataValidation>
    <dataValidation type="list" allowBlank="1" showInputMessage="1" showErrorMessage="1" sqref="G21" xr:uid="{476D6FBA-6DED-4978-9B8A-9B8E5DE68C6C}">
      <formula1>"English, Français"</formula1>
    </dataValidation>
  </dataValidations>
  <hyperlinks>
    <hyperlink ref="B42:L42" location="Info!A1" display="Info!A1" xr:uid="{0A12FB69-29AA-4EBD-A8F9-5A7DDB1302DA}"/>
    <hyperlink ref="B44:L44" location="Exclusions!A1" display="Exclusions!A1" xr:uid="{B917FCB0-6731-4764-A487-39B3DF2C3199}"/>
  </hyperlinks>
  <printOptions horizontalCentered="1"/>
  <pageMargins left="0.25" right="0.25" top="0.75" bottom="0.75" header="0.3" footer="0.3"/>
  <pageSetup scale="63" fitToHeight="0" orientation="portrait" r:id="rId1"/>
  <headerFooter>
    <oddFooter>&amp;L&amp;A</oddFooter>
  </headerFooter>
  <rowBreaks count="1" manualBreakCount="1">
    <brk id="59" min="1" max="11" man="1"/>
  </rowBreaks>
  <ignoredErrors>
    <ignoredError sqref="B110"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EC3907CD-615D-4216-8841-9B1E7B6E3A64}">
          <x14:formula1>
            <xm:f>Variables!B26:B27</xm:f>
          </x14:formula1>
          <xm:sqref>D51:D52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C71B8-BBB1-426F-AF4A-88CCE7E72B3B}">
  <sheetPr>
    <tabColor rgb="FF00B0F0"/>
    <pageSetUpPr fitToPage="1"/>
  </sheetPr>
  <dimension ref="A1:R17"/>
  <sheetViews>
    <sheetView showGridLines="0" zoomScaleNormal="100" workbookViewId="0"/>
  </sheetViews>
  <sheetFormatPr defaultColWidth="9.44140625" defaultRowHeight="14.4" x14ac:dyDescent="0.3"/>
  <cols>
    <col min="1" max="1" width="1.5546875" style="104" customWidth="1"/>
    <col min="2" max="12" width="14.5546875" style="54" customWidth="1"/>
    <col min="13" max="13" width="14.5546875" style="165" customWidth="1"/>
    <col min="14" max="14" width="14.5546875" style="37" customWidth="1"/>
    <col min="15" max="16" width="14.5546875" style="37" hidden="1" customWidth="1"/>
    <col min="17" max="17" width="9.44140625" style="37" customWidth="1"/>
    <col min="18" max="18" width="10.33203125" style="165" customWidth="1"/>
    <col min="19" max="16384" width="9.44140625" style="37"/>
  </cols>
  <sheetData>
    <row r="1" spans="1:18" x14ac:dyDescent="0.3">
      <c r="M1" s="183"/>
      <c r="O1" s="37" t="s">
        <v>253</v>
      </c>
      <c r="P1" s="37" t="s">
        <v>253</v>
      </c>
      <c r="R1" s="183"/>
    </row>
    <row r="2" spans="1:18" x14ac:dyDescent="0.3">
      <c r="B2" s="153" t="s">
        <v>0</v>
      </c>
      <c r="C2" s="153"/>
      <c r="D2" s="153"/>
      <c r="M2" s="183"/>
      <c r="O2" s="152" t="s">
        <v>58</v>
      </c>
      <c r="P2" s="152" t="s">
        <v>70</v>
      </c>
      <c r="R2" s="183"/>
    </row>
    <row r="3" spans="1:18" x14ac:dyDescent="0.3">
      <c r="B3" s="1"/>
      <c r="C3" s="1"/>
      <c r="D3" s="1"/>
      <c r="M3" s="183"/>
      <c r="O3" s="4"/>
      <c r="P3" s="73"/>
      <c r="R3" s="183"/>
    </row>
    <row r="4" spans="1:18" s="4" customFormat="1" x14ac:dyDescent="0.3">
      <c r="A4" s="154"/>
      <c r="B4" s="286" t="str">
        <f>IF(Intro!$G$21="English",O4,P4)</f>
        <v>FOREIGN PRODUCERS' QUESTIONNAIRE</v>
      </c>
      <c r="C4" s="286"/>
      <c r="D4" s="286"/>
      <c r="E4" s="286"/>
      <c r="F4" s="286"/>
      <c r="G4" s="286"/>
      <c r="H4" s="286"/>
      <c r="I4" s="286"/>
      <c r="J4" s="286"/>
      <c r="K4" s="286"/>
      <c r="L4" s="286"/>
      <c r="M4" s="2"/>
      <c r="N4" s="2"/>
      <c r="O4" s="5" t="s">
        <v>307</v>
      </c>
      <c r="P4" s="82" t="s">
        <v>308</v>
      </c>
    </row>
    <row r="5" spans="1:18" s="4" customFormat="1" x14ac:dyDescent="0.3">
      <c r="A5" s="154"/>
      <c r="B5" s="286" t="str">
        <f>Variables!B2</f>
        <v>RR-2025-007</v>
      </c>
      <c r="C5" s="286"/>
      <c r="D5" s="286"/>
      <c r="E5" s="286"/>
      <c r="F5" s="286"/>
      <c r="G5" s="286"/>
      <c r="H5" s="286"/>
      <c r="I5" s="286"/>
      <c r="J5" s="286"/>
      <c r="K5" s="286"/>
      <c r="L5" s="286"/>
      <c r="M5" s="2"/>
      <c r="N5" s="2"/>
      <c r="O5" s="5"/>
      <c r="P5" s="183"/>
    </row>
    <row r="6" spans="1:18" s="146" customFormat="1" x14ac:dyDescent="0.3">
      <c r="A6" s="154"/>
      <c r="B6" s="286" t="str">
        <f>UPPER(IF(Intro!$G$21="English",Variables!B3,Variables!C3))</f>
        <v>HEAVY PLATE</v>
      </c>
      <c r="C6" s="286"/>
      <c r="D6" s="286"/>
      <c r="E6" s="286"/>
      <c r="F6" s="286"/>
      <c r="G6" s="286"/>
      <c r="H6" s="286"/>
      <c r="I6" s="286"/>
      <c r="J6" s="286"/>
      <c r="K6" s="286"/>
      <c r="L6" s="286"/>
      <c r="M6" s="5"/>
      <c r="N6" s="5"/>
      <c r="O6" s="147"/>
      <c r="P6" s="148"/>
      <c r="R6" s="5"/>
    </row>
    <row r="7" spans="1:18" s="146" customFormat="1" x14ac:dyDescent="0.3">
      <c r="A7" s="154"/>
      <c r="B7" s="155"/>
      <c r="C7" s="155"/>
      <c r="D7" s="155"/>
      <c r="E7" s="36"/>
      <c r="F7" s="36"/>
      <c r="G7" s="36"/>
      <c r="H7" s="36"/>
      <c r="I7" s="36"/>
      <c r="J7" s="36"/>
      <c r="K7" s="36"/>
      <c r="L7" s="36"/>
      <c r="O7" s="147"/>
      <c r="P7" s="148"/>
      <c r="R7" s="5"/>
    </row>
    <row r="8" spans="1:18" s="4" customFormat="1" x14ac:dyDescent="0.3">
      <c r="A8" s="154"/>
      <c r="B8" s="287" t="str">
        <f>IF(Intro!$G$21="English",O8,P8)</f>
        <v>ADDITIONAL PRODUCT EXCLUSIONS</v>
      </c>
      <c r="C8" s="288"/>
      <c r="D8" s="288" t="str">
        <f>UPPER(IF([1]Intro!$G$21="English",P8,Q8))</f>
        <v/>
      </c>
      <c r="E8" s="288" t="str">
        <f>UPPER(IF([1]Intro!$G$21="English",Q8,R8))</f>
        <v/>
      </c>
      <c r="F8" s="288" t="str">
        <f>UPPER(IF([1]Intro!$G$21="English",R8,S8))</f>
        <v/>
      </c>
      <c r="G8" s="288" t="str">
        <f>UPPER(IF([1]Intro!$G$21="English",S8,T8))</f>
        <v/>
      </c>
      <c r="H8" s="288" t="str">
        <f>UPPER(IF([1]Intro!$G$21="English",T8,U8))</f>
        <v/>
      </c>
      <c r="I8" s="288" t="str">
        <f>UPPER(IF([1]Intro!$G$21="English",U8,V8))</f>
        <v/>
      </c>
      <c r="J8" s="288" t="str">
        <f>UPPER(IF([1]Intro!$G$21="English",V8,W8))</f>
        <v/>
      </c>
      <c r="K8" s="288" t="str">
        <f>UPPER(IF([1]Intro!$G$21="English",W8,X8))</f>
        <v/>
      </c>
      <c r="L8" s="289" t="str">
        <f>UPPER(IF([1]Intro!$G$21="English",X8,Y8))</f>
        <v/>
      </c>
      <c r="M8" s="146"/>
      <c r="N8" s="2"/>
      <c r="O8" s="82" t="s">
        <v>298</v>
      </c>
      <c r="P8" s="82" t="s">
        <v>353</v>
      </c>
    </row>
    <row r="9" spans="1:18" x14ac:dyDescent="0.3">
      <c r="B9" s="161"/>
      <c r="C9" s="162"/>
      <c r="D9" s="162"/>
      <c r="E9" s="163"/>
      <c r="F9" s="163"/>
      <c r="G9" s="163"/>
      <c r="H9" s="163"/>
      <c r="I9" s="163"/>
      <c r="J9" s="163"/>
      <c r="K9" s="163"/>
      <c r="L9" s="164"/>
      <c r="M9" s="37"/>
      <c r="R9" s="183"/>
    </row>
    <row r="10" spans="1:18" ht="38.25" customHeight="1" x14ac:dyDescent="0.3">
      <c r="B10" s="283" t="str">
        <f>IF(Intro!$G$21="English",O10,P10)</f>
        <v>The following products are excluded from the Tribunal’s findings in NQ-2020-001.</v>
      </c>
      <c r="C10" s="284"/>
      <c r="D10" s="284"/>
      <c r="E10" s="284"/>
      <c r="F10" s="284"/>
      <c r="G10" s="284"/>
      <c r="H10" s="284"/>
      <c r="I10" s="284"/>
      <c r="J10" s="284"/>
      <c r="K10" s="284"/>
      <c r="L10" s="285"/>
      <c r="M10" s="37"/>
      <c r="O10" s="37" t="s">
        <v>299</v>
      </c>
      <c r="P10" s="37" t="s">
        <v>352</v>
      </c>
      <c r="R10" s="183"/>
    </row>
    <row r="11" spans="1:18" s="50" customFormat="1" ht="363" customHeight="1" x14ac:dyDescent="0.3">
      <c r="A11" s="170"/>
      <c r="B11" s="283" t="str">
        <f>IF(Intro!$G$21="English",O11,P11)</f>
        <v xml:space="preserve">1. Hot-rolled carbon steel plate manufactured to the following specifications and grades:
• ASME SA-285/SA-285M or ASTM A-285/A-285M,
• ASME SA-299/SA-299M or ASTM A-299/A-299M,
• ASME SA-515/SA-515M or ASTM A-515/A-515M,
• ASME SA-516/SA-516M or ASTM A-516/A-516M (including, but not limited to, SA/A516 Grade 70),
• ASME SA-537/SA-537M or ASTM A-537/A-537M, or
• ASME SA-841/SA-841M or ASTM A-841/A-841M,
which is normalized (heat treated) and vacuum degassed (including while molten) with a sulphur content less than or equal to 0.003 percent and a phosphorus content less than or equal to 0.017 percent, imported exclusively for use in the manufacture of pressure vessels for the oil and gas sector for use in sour service and hydrogen-induced cracking applications.
2. Hot-rolled carbon steel plate in grade ASME SA‑516 Grade 70 or ASTM A‑516 Grade 70 normalized (heat treated) with a thickness greater than 3.28 inches.
3. Hot-rolled carbon steel plate produced to the following specifications and grades:
• ASME SA-516/SA-516M or ASTM A-516/A-516M, normalized,
• ASME SA-299/SA-299M or ASTM A-299/A-299M, normalized, and
• ASME SA-537/SA-537M or ASTM A-537/A-537M, normalized,
in the following dimensions:
• 2.5 inches thick, greater than or equal to 151 inches wide and of any length,
• greater than or equal to 3 inches thick, greater than or equal to 121 inches wide and of any length,
• greater than 3.28 inches thick of any width and length.
4. Heavy plate imported by Irving Shipbuilding Inc. for use in the Arctic and Offshore Patrols Ships shipbuilding project.
</v>
      </c>
      <c r="C11" s="284"/>
      <c r="D11" s="284"/>
      <c r="E11" s="284"/>
      <c r="F11" s="284"/>
      <c r="G11" s="284"/>
      <c r="H11" s="284"/>
      <c r="I11" s="284"/>
      <c r="J11" s="284"/>
      <c r="K11" s="284"/>
      <c r="L11" s="285"/>
      <c r="O11" s="139" t="s">
        <v>300</v>
      </c>
      <c r="P11" s="139" t="s">
        <v>301</v>
      </c>
      <c r="R11" s="24"/>
    </row>
    <row r="12" spans="1:18" s="50" customFormat="1" ht="194.25" customHeight="1" x14ac:dyDescent="0.3">
      <c r="A12" s="170"/>
      <c r="B12" s="283"/>
      <c r="C12" s="284"/>
      <c r="D12" s="284"/>
      <c r="E12" s="284"/>
      <c r="F12" s="284"/>
      <c r="G12" s="284"/>
      <c r="H12" s="284"/>
      <c r="I12" s="284"/>
      <c r="J12" s="284"/>
      <c r="K12" s="284"/>
      <c r="L12" s="285"/>
      <c r="O12" s="139"/>
      <c r="P12" s="139"/>
      <c r="R12" s="24"/>
    </row>
    <row r="13" spans="1:18" s="50" customFormat="1" x14ac:dyDescent="0.3">
      <c r="A13" s="170"/>
      <c r="B13" s="281" t="s">
        <v>316</v>
      </c>
      <c r="C13" s="282"/>
      <c r="D13" s="282"/>
      <c r="E13" s="282"/>
      <c r="F13" s="282"/>
      <c r="G13" s="282"/>
      <c r="H13" s="282"/>
      <c r="I13" s="282"/>
      <c r="J13" s="171"/>
      <c r="K13" s="171"/>
      <c r="L13" s="172"/>
      <c r="O13" s="139"/>
      <c r="P13" s="139"/>
      <c r="R13" s="24"/>
    </row>
    <row r="14" spans="1:18" s="50" customFormat="1" x14ac:dyDescent="0.3">
      <c r="A14" s="170"/>
      <c r="B14" s="184"/>
      <c r="C14" s="185"/>
      <c r="D14" s="185"/>
      <c r="E14" s="185"/>
      <c r="F14" s="185"/>
      <c r="G14" s="185"/>
      <c r="H14" s="185"/>
      <c r="I14" s="185"/>
      <c r="J14" s="185"/>
      <c r="K14" s="185"/>
      <c r="L14" s="186"/>
      <c r="O14" s="139"/>
      <c r="P14" s="139"/>
      <c r="R14" s="24"/>
    </row>
    <row r="15" spans="1:18" s="50" customFormat="1" x14ac:dyDescent="0.3">
      <c r="A15" s="170"/>
      <c r="B15" s="281" t="s">
        <v>317</v>
      </c>
      <c r="C15" s="282"/>
      <c r="D15" s="282"/>
      <c r="E15" s="282"/>
      <c r="F15" s="282"/>
      <c r="G15" s="282"/>
      <c r="H15" s="282"/>
      <c r="I15" s="282"/>
      <c r="J15" s="282"/>
      <c r="K15" s="188"/>
      <c r="L15" s="189"/>
      <c r="O15" s="139"/>
      <c r="P15" s="139"/>
      <c r="R15" s="24"/>
    </row>
    <row r="16" spans="1:18" s="50" customFormat="1" x14ac:dyDescent="0.3">
      <c r="A16" s="170"/>
      <c r="B16" s="173"/>
      <c r="C16" s="174"/>
      <c r="D16" s="174"/>
      <c r="E16" s="174"/>
      <c r="F16" s="174"/>
      <c r="G16" s="174"/>
      <c r="H16" s="174"/>
      <c r="I16" s="174"/>
      <c r="J16" s="174"/>
      <c r="K16" s="174"/>
      <c r="L16" s="175"/>
      <c r="O16" s="37"/>
      <c r="P16" s="37"/>
      <c r="R16" s="24"/>
    </row>
    <row r="17" spans="1:18" s="146" customFormat="1" x14ac:dyDescent="0.3">
      <c r="A17" s="154"/>
      <c r="B17" s="155"/>
      <c r="C17" s="155"/>
      <c r="D17" s="155"/>
      <c r="E17" s="36"/>
      <c r="F17" s="36"/>
      <c r="G17" s="36"/>
      <c r="H17" s="36"/>
      <c r="I17" s="36"/>
      <c r="J17" s="36"/>
      <c r="K17" s="36"/>
      <c r="L17" s="36"/>
      <c r="O17" s="147"/>
      <c r="P17" s="148"/>
      <c r="R17" s="5"/>
    </row>
  </sheetData>
  <sheetProtection algorithmName="SHA-512" hashValue="Kl823BEip3CBb7BstbP5zfLU0qJgrkz6qJZvK9wG4ED73HqCd5SV3aC7kBWhYiATQY7nAEW4SMWHZYrzomKzjQ==" saltValue="7rP2UB0GbeSm2A6Bj53ANA==" spinCount="100000" sheet="1" objects="1" scenarios="1" selectLockedCells="1"/>
  <mergeCells count="8">
    <mergeCell ref="B13:I13"/>
    <mergeCell ref="B15:J15"/>
    <mergeCell ref="B11:L12"/>
    <mergeCell ref="B4:L4"/>
    <mergeCell ref="B5:L5"/>
    <mergeCell ref="B6:L6"/>
    <mergeCell ref="B8:L8"/>
    <mergeCell ref="B10:L10"/>
  </mergeCells>
  <hyperlinks>
    <hyperlink ref="B13" r:id="rId1" location="_Toc64895553" display="https://decisions.citt-tcce.gc.ca/citt-tcce/a/en/item/492057/index.do?&amp;iframe=true - _Toc64895553" xr:uid="{DE2948DD-467E-4FD7-B655-8408FCBF77A9}"/>
    <hyperlink ref="B15" r:id="rId2" location="_Toc66946491" display="https://decisions.citt-tcce.gc.ca/citt-tcce/a/fr/item/492057/index.do?&amp;iframe=true - _Toc66946491" xr:uid="{4A55B4ED-F2D8-488B-BBEE-ABC60738E583}"/>
  </hyperlinks>
  <printOptions horizontalCentered="1"/>
  <pageMargins left="0.25" right="0.25" top="0.75" bottom="0.75" header="0.3" footer="0.3"/>
  <pageSetup scale="63" fitToHeight="0" orientation="portrait" r:id="rId3"/>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67F9F-4436-4710-82C4-9690772201C9}">
  <sheetPr codeName="Sheet3">
    <tabColor rgb="FF00B0F0"/>
    <pageSetUpPr fitToPage="1"/>
  </sheetPr>
  <dimension ref="A1:R79"/>
  <sheetViews>
    <sheetView showGridLines="0" zoomScaleNormal="100" workbookViewId="0"/>
  </sheetViews>
  <sheetFormatPr defaultColWidth="9.44140625" defaultRowHeight="14.4" x14ac:dyDescent="0.3"/>
  <cols>
    <col min="1" max="1" width="1.5546875" style="104" customWidth="1"/>
    <col min="2" max="12" width="14.5546875" style="54" customWidth="1"/>
    <col min="13" max="13" width="14.5546875" style="138" customWidth="1"/>
    <col min="14" max="14" width="14.5546875" style="37" customWidth="1"/>
    <col min="15" max="16" width="14.5546875" style="37" hidden="1" customWidth="1"/>
    <col min="17" max="19" width="9.44140625" style="37" customWidth="1"/>
    <col min="20" max="16384" width="9.44140625" style="37"/>
  </cols>
  <sheetData>
    <row r="1" spans="1:16" x14ac:dyDescent="0.3">
      <c r="O1" s="37" t="s">
        <v>253</v>
      </c>
      <c r="P1" s="37" t="s">
        <v>253</v>
      </c>
    </row>
    <row r="2" spans="1:16" x14ac:dyDescent="0.3">
      <c r="B2" s="153" t="s">
        <v>0</v>
      </c>
      <c r="C2" s="153"/>
      <c r="D2" s="153"/>
      <c r="O2" s="152" t="s">
        <v>58</v>
      </c>
      <c r="P2" s="152" t="s">
        <v>59</v>
      </c>
    </row>
    <row r="3" spans="1:16" x14ac:dyDescent="0.3">
      <c r="B3" s="1"/>
      <c r="C3" s="1"/>
      <c r="D3" s="1"/>
      <c r="O3" s="4"/>
      <c r="P3" s="4"/>
    </row>
    <row r="4" spans="1:16" s="4" customFormat="1" x14ac:dyDescent="0.3">
      <c r="A4" s="154"/>
      <c r="B4" s="286" t="str">
        <f>IF(Intro!$G$21="English",O4,P4)</f>
        <v>FOREIGN PRODUCERS' QUESTIONNAIRE</v>
      </c>
      <c r="C4" s="286"/>
      <c r="D4" s="286"/>
      <c r="E4" s="286"/>
      <c r="F4" s="286"/>
      <c r="G4" s="286"/>
      <c r="H4" s="286"/>
      <c r="I4" s="286"/>
      <c r="J4" s="286"/>
      <c r="K4" s="286"/>
      <c r="L4" s="286"/>
      <c r="M4" s="6"/>
      <c r="N4" s="6"/>
      <c r="O4" s="5" t="s">
        <v>307</v>
      </c>
      <c r="P4" s="82" t="s">
        <v>308</v>
      </c>
    </row>
    <row r="5" spans="1:16" s="4" customFormat="1" x14ac:dyDescent="0.3">
      <c r="A5" s="154"/>
      <c r="B5" s="286" t="str">
        <f>Intro!B5</f>
        <v>RR-2025-007</v>
      </c>
      <c r="C5" s="286"/>
      <c r="D5" s="286"/>
      <c r="E5" s="286"/>
      <c r="F5" s="286"/>
      <c r="G5" s="286"/>
      <c r="H5" s="286"/>
      <c r="I5" s="286"/>
      <c r="J5" s="286"/>
      <c r="K5" s="286"/>
      <c r="L5" s="286"/>
      <c r="M5" s="6"/>
      <c r="N5" s="6"/>
      <c r="O5" s="5"/>
      <c r="P5" s="5"/>
    </row>
    <row r="6" spans="1:16" s="146" customFormat="1" x14ac:dyDescent="0.3">
      <c r="A6" s="154"/>
      <c r="B6" s="286" t="str">
        <f>UPPER(IF(Intro!$G$21="English",Variables!B3,Variables!C3))</f>
        <v>HEAVY PLATE</v>
      </c>
      <c r="C6" s="286"/>
      <c r="D6" s="286"/>
      <c r="E6" s="286"/>
      <c r="F6" s="286"/>
      <c r="G6" s="286"/>
      <c r="H6" s="286"/>
      <c r="I6" s="286"/>
      <c r="J6" s="286"/>
      <c r="K6" s="286"/>
      <c r="L6" s="286"/>
      <c r="M6" s="5"/>
      <c r="N6" s="5"/>
      <c r="O6" s="147"/>
      <c r="P6" s="147"/>
    </row>
    <row r="7" spans="1:16" s="146" customFormat="1" x14ac:dyDescent="0.3">
      <c r="A7" s="154"/>
      <c r="B7" s="155"/>
      <c r="C7" s="155"/>
      <c r="D7" s="155"/>
      <c r="E7" s="36"/>
      <c r="F7" s="36"/>
      <c r="G7" s="36"/>
      <c r="H7" s="36"/>
      <c r="I7" s="36"/>
      <c r="J7" s="36"/>
      <c r="K7" s="36"/>
      <c r="L7" s="36"/>
      <c r="O7" s="147"/>
      <c r="P7" s="147"/>
    </row>
    <row r="8" spans="1:16" s="4" customFormat="1" x14ac:dyDescent="0.3">
      <c r="A8" s="154"/>
      <c r="B8" s="232" t="str">
        <f>IF(Intro!$G$21="English",O8,P8)</f>
        <v>QUESTIONNAIRE OUTLINE</v>
      </c>
      <c r="C8" s="233"/>
      <c r="D8" s="233" t="str">
        <f>UPPER(IF([2]Intro!$G$21="English",P8,Q8))</f>
        <v/>
      </c>
      <c r="E8" s="233" t="str">
        <f>UPPER(IF([2]Intro!$G$21="English",Q8,R8))</f>
        <v/>
      </c>
      <c r="F8" s="233" t="str">
        <f>UPPER(IF([2]Intro!$G$21="English",R8,S8))</f>
        <v/>
      </c>
      <c r="G8" s="233" t="str">
        <f>UPPER(IF([2]Intro!$G$21="English",S8,T8))</f>
        <v/>
      </c>
      <c r="H8" s="233" t="str">
        <f>UPPER(IF([2]Intro!$G$21="English",T8,U8))</f>
        <v/>
      </c>
      <c r="I8" s="233" t="str">
        <f>UPPER(IF([2]Intro!$G$21="English",U8,V8))</f>
        <v/>
      </c>
      <c r="J8" s="233" t="str">
        <f>UPPER(IF([2]Intro!$G$21="English",V8,W8))</f>
        <v/>
      </c>
      <c r="K8" s="233" t="str">
        <f>UPPER(IF([2]Intro!$G$21="English",W8,X8))</f>
        <v/>
      </c>
      <c r="L8" s="234" t="str">
        <f>UPPER(IF([2]Intro!$G$21="English",X8,Y8))</f>
        <v/>
      </c>
      <c r="M8" s="146"/>
      <c r="N8" s="6"/>
      <c r="O8" s="84" t="s">
        <v>200</v>
      </c>
      <c r="P8" s="84" t="s">
        <v>201</v>
      </c>
    </row>
    <row r="9" spans="1:16" x14ac:dyDescent="0.3">
      <c r="B9" s="161"/>
      <c r="C9" s="162"/>
      <c r="D9" s="162"/>
      <c r="E9" s="163"/>
      <c r="F9" s="163"/>
      <c r="G9" s="163"/>
      <c r="H9" s="163"/>
      <c r="I9" s="163"/>
      <c r="J9" s="163"/>
      <c r="K9" s="163"/>
      <c r="L9" s="164"/>
      <c r="M9" s="37"/>
    </row>
    <row r="10" spans="1:16" x14ac:dyDescent="0.3">
      <c r="B10" s="235" t="str">
        <f>IF(Intro!$G$21="English",O10,P10)</f>
        <v xml:space="preserve">This questionnaire is divided into two parts:
</v>
      </c>
      <c r="C10" s="236"/>
      <c r="D10" s="236"/>
      <c r="E10" s="236"/>
      <c r="F10" s="236"/>
      <c r="G10" s="236"/>
      <c r="H10" s="236"/>
      <c r="I10" s="236"/>
      <c r="J10" s="236"/>
      <c r="K10" s="236"/>
      <c r="L10" s="237"/>
      <c r="M10" s="37"/>
      <c r="O10" s="37" t="s">
        <v>75</v>
      </c>
      <c r="P10" s="37" t="s">
        <v>76</v>
      </c>
    </row>
    <row r="11" spans="1:16" x14ac:dyDescent="0.3">
      <c r="B11" s="156"/>
      <c r="C11" s="157"/>
      <c r="D11" s="157"/>
      <c r="E11" s="157"/>
      <c r="F11" s="157"/>
      <c r="G11" s="157"/>
      <c r="H11" s="157"/>
      <c r="I11" s="157"/>
      <c r="J11" s="157"/>
      <c r="K11" s="157"/>
      <c r="L11" s="158"/>
      <c r="M11" s="37"/>
    </row>
    <row r="12" spans="1:16" x14ac:dyDescent="0.3">
      <c r="B12" s="235" t="str">
        <f>IF(Intro!$G$21="English",O12,P12)</f>
        <v xml:space="preserve">PART I (Blue Tabs) - Information requested in this part is public. Requests to treat any of this information as confidential must be fully justified in writing and accompanied by a redacted version for the public record.
</v>
      </c>
      <c r="C12" s="236"/>
      <c r="D12" s="236"/>
      <c r="E12" s="236"/>
      <c r="F12" s="236"/>
      <c r="G12" s="236"/>
      <c r="H12" s="236"/>
      <c r="I12" s="236"/>
      <c r="J12" s="236"/>
      <c r="K12" s="236"/>
      <c r="L12" s="237"/>
      <c r="M12" s="37"/>
      <c r="O12" s="37" t="s">
        <v>77</v>
      </c>
      <c r="P12" s="37" t="s">
        <v>78</v>
      </c>
    </row>
    <row r="13" spans="1:16" x14ac:dyDescent="0.3">
      <c r="B13" s="235"/>
      <c r="C13" s="236"/>
      <c r="D13" s="236"/>
      <c r="E13" s="236"/>
      <c r="F13" s="236"/>
      <c r="G13" s="236"/>
      <c r="H13" s="236"/>
      <c r="I13" s="236"/>
      <c r="J13" s="236"/>
      <c r="K13" s="236"/>
      <c r="L13" s="237"/>
      <c r="M13" s="37"/>
    </row>
    <row r="14" spans="1:16" x14ac:dyDescent="0.3">
      <c r="B14" s="156"/>
      <c r="C14" s="157"/>
      <c r="D14" s="157"/>
      <c r="E14" s="157"/>
      <c r="F14" s="157"/>
      <c r="G14" s="157"/>
      <c r="H14" s="157"/>
      <c r="I14" s="157"/>
      <c r="J14" s="157"/>
      <c r="K14" s="157"/>
      <c r="L14" s="158"/>
      <c r="M14" s="37"/>
    </row>
    <row r="15" spans="1:16" x14ac:dyDescent="0.3">
      <c r="B15" s="235" t="str">
        <f>IF(Intro!$G$21="English",O15,P15)</f>
        <v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v>
      </c>
      <c r="C15" s="236"/>
      <c r="D15" s="236"/>
      <c r="E15" s="236"/>
      <c r="F15" s="236"/>
      <c r="G15" s="236"/>
      <c r="H15" s="236"/>
      <c r="I15" s="236"/>
      <c r="J15" s="236"/>
      <c r="K15" s="236"/>
      <c r="L15" s="237"/>
      <c r="M15" s="37"/>
      <c r="O15" s="37" t="s">
        <v>79</v>
      </c>
      <c r="P15" s="37" t="s">
        <v>80</v>
      </c>
    </row>
    <row r="16" spans="1:16" ht="28.5" customHeight="1" x14ac:dyDescent="0.3">
      <c r="B16" s="235"/>
      <c r="C16" s="236"/>
      <c r="D16" s="236"/>
      <c r="E16" s="236"/>
      <c r="F16" s="236"/>
      <c r="G16" s="236"/>
      <c r="H16" s="236"/>
      <c r="I16" s="236"/>
      <c r="J16" s="236"/>
      <c r="K16" s="236"/>
      <c r="L16" s="237"/>
      <c r="M16" s="37"/>
    </row>
    <row r="17" spans="1:16" x14ac:dyDescent="0.3">
      <c r="B17" s="149"/>
      <c r="C17" s="150"/>
      <c r="D17" s="150"/>
      <c r="E17" s="150"/>
      <c r="F17" s="150"/>
      <c r="G17" s="150"/>
      <c r="H17" s="150"/>
      <c r="I17" s="150"/>
      <c r="J17" s="150"/>
      <c r="K17" s="150"/>
      <c r="L17" s="151"/>
      <c r="M17" s="37"/>
    </row>
    <row r="18" spans="1:16" s="146" customFormat="1" x14ac:dyDescent="0.3">
      <c r="A18" s="154"/>
      <c r="B18" s="155"/>
      <c r="C18" s="155"/>
      <c r="D18" s="155"/>
      <c r="E18" s="36"/>
      <c r="F18" s="36"/>
      <c r="G18" s="36"/>
      <c r="H18" s="36"/>
      <c r="I18" s="36"/>
      <c r="J18" s="36"/>
      <c r="K18" s="36"/>
      <c r="L18" s="36"/>
      <c r="O18" s="147"/>
      <c r="P18" s="147"/>
    </row>
    <row r="19" spans="1:16" s="146" customFormat="1" x14ac:dyDescent="0.3">
      <c r="A19" s="154"/>
      <c r="B19" s="232" t="str">
        <f>IF(Intro!$G$21="English",O19,P19)</f>
        <v>ADDITIONAL PRODUCT INFORMATION</v>
      </c>
      <c r="C19" s="233"/>
      <c r="D19" s="233" t="str">
        <f>UPPER(IF([2]Intro!$G$21="English",P19,Q19))</f>
        <v/>
      </c>
      <c r="E19" s="233" t="str">
        <f>UPPER(IF([2]Intro!$G$21="English",Q19,R19))</f>
        <v/>
      </c>
      <c r="F19" s="233" t="str">
        <f>UPPER(IF([2]Intro!$G$21="English",R19,S19))</f>
        <v/>
      </c>
      <c r="G19" s="233" t="str">
        <f>UPPER(IF([2]Intro!$G$21="English",S19,T19))</f>
        <v/>
      </c>
      <c r="H19" s="233" t="str">
        <f>UPPER(IF([2]Intro!$G$21="English",T19,U19))</f>
        <v/>
      </c>
      <c r="I19" s="233" t="str">
        <f>UPPER(IF([2]Intro!$G$21="English",U19,V19))</f>
        <v/>
      </c>
      <c r="J19" s="233" t="str">
        <f>UPPER(IF([2]Intro!$G$21="English",V19,W19))</f>
        <v/>
      </c>
      <c r="K19" s="233" t="str">
        <f>UPPER(IF([2]Intro!$G$21="English",W19,X19))</f>
        <v/>
      </c>
      <c r="L19" s="234" t="str">
        <f>UPPER(IF([2]Intro!$G$21="English",X19,Y19))</f>
        <v/>
      </c>
      <c r="O19" s="82" t="s">
        <v>202</v>
      </c>
      <c r="P19" s="82" t="s">
        <v>203</v>
      </c>
    </row>
    <row r="20" spans="1:16" s="146" customFormat="1" x14ac:dyDescent="0.3">
      <c r="A20" s="154"/>
      <c r="B20" s="144"/>
      <c r="C20" s="105"/>
      <c r="D20" s="105"/>
      <c r="E20" s="105"/>
      <c r="F20" s="105"/>
      <c r="G20" s="105"/>
      <c r="H20" s="105"/>
      <c r="I20" s="105"/>
      <c r="J20" s="105"/>
      <c r="K20" s="105"/>
      <c r="L20" s="106"/>
      <c r="O20" s="147"/>
      <c r="P20" s="147"/>
    </row>
    <row r="21" spans="1:16" s="146" customFormat="1" ht="64.5" customHeight="1" x14ac:dyDescent="0.3">
      <c r="A21" s="154"/>
      <c r="B21" s="283" t="str">
        <f>IF(Intro!$G$21="English",O21,P21)</f>
        <v>Plate is produced to specific grades and standardizations. These grades and standardizations are used for specific end-uses. Common standardizations include American Society for Mechanical Engineers (ASME), and American Society for Testing and Materials (ASTM). For example, ASTM/ASME A36, A283, A573 or A709 may be used for structural plate, which is used in a variety of construction applications. Plate meeting A515 and A516M/A516, grade 70 is used for the construction of pressure vessels, which hold gasses or liquids at high pressure.</v>
      </c>
      <c r="C21" s="284"/>
      <c r="D21" s="284"/>
      <c r="E21" s="284"/>
      <c r="F21" s="284"/>
      <c r="G21" s="284"/>
      <c r="H21" s="284"/>
      <c r="I21" s="284"/>
      <c r="J21" s="284"/>
      <c r="K21" s="284"/>
      <c r="L21" s="285"/>
      <c r="O21" s="147" t="s">
        <v>290</v>
      </c>
      <c r="P21" s="148" t="s">
        <v>291</v>
      </c>
    </row>
    <row r="22" spans="1:16" s="146" customFormat="1" ht="46.5" customHeight="1" x14ac:dyDescent="0.3">
      <c r="A22" s="154"/>
      <c r="B22" s="283" t="str">
        <f>IF(Intro!$G$21="English",O22,P22)</f>
        <v>Pressure vessel quality (PVQ) plate may be vacuum degassed to achieve desired characteristics, in particular low sulfur, low carbon, low gaseous levels (H2, N2, 02), improved cleanliness and improved ferro alloy recovery. Such characteristics may be used in sour service applications and applications requiring hydrogen-induced cracking (HIC) resistance low temperature fracture toughness.</v>
      </c>
      <c r="C22" s="284"/>
      <c r="D22" s="284"/>
      <c r="E22" s="284"/>
      <c r="F22" s="284"/>
      <c r="G22" s="284"/>
      <c r="H22" s="284"/>
      <c r="I22" s="284"/>
      <c r="J22" s="284"/>
      <c r="K22" s="284"/>
      <c r="L22" s="285"/>
      <c r="O22" s="147" t="s">
        <v>292</v>
      </c>
      <c r="P22" s="148" t="s">
        <v>293</v>
      </c>
    </row>
    <row r="23" spans="1:16" s="146" customFormat="1" ht="33" customHeight="1" x14ac:dyDescent="0.3">
      <c r="A23" s="154"/>
      <c r="B23" s="283" t="str">
        <f>IF(Intro!$G$21="English",O23,P23)</f>
        <v>Some of these gauges and specifications, as well as specific lengths and widths, command a price premium.</v>
      </c>
      <c r="C23" s="284"/>
      <c r="D23" s="284"/>
      <c r="E23" s="284"/>
      <c r="F23" s="284"/>
      <c r="G23" s="284"/>
      <c r="H23" s="284"/>
      <c r="I23" s="284"/>
      <c r="J23" s="284"/>
      <c r="K23" s="284"/>
      <c r="L23" s="285"/>
      <c r="O23" s="147" t="s">
        <v>294</v>
      </c>
      <c r="P23" s="148" t="s">
        <v>295</v>
      </c>
    </row>
    <row r="24" spans="1:16" s="146" customFormat="1" x14ac:dyDescent="0.3">
      <c r="A24" s="154"/>
      <c r="B24" s="313" t="str">
        <f>IF(Intro!$G$21="English",O24,P24)</f>
        <v>Product Use</v>
      </c>
      <c r="C24" s="314"/>
      <c r="D24" s="314"/>
      <c r="E24" s="314"/>
      <c r="F24" s="314"/>
      <c r="G24" s="314"/>
      <c r="H24" s="314"/>
      <c r="I24" s="314"/>
      <c r="J24" s="314"/>
      <c r="K24" s="314"/>
      <c r="L24" s="315"/>
      <c r="O24" s="147" t="s">
        <v>296</v>
      </c>
      <c r="P24" s="148" t="s">
        <v>297</v>
      </c>
    </row>
    <row r="25" spans="1:16" s="146" customFormat="1" ht="39" customHeight="1" x14ac:dyDescent="0.3">
      <c r="A25" s="154"/>
      <c r="B25" s="283" t="str">
        <f>IF(Intro!$G$21="English",O25,P25)</f>
        <v>Heavy plate is used in a number of applications, the most common of which are the production of rail cars, oil and gas storage tanks, heavy machinery, agricultural equipment, bridges, industrial buildings, high-rise office towers, ships and barges, and pressure vessels.</v>
      </c>
      <c r="C25" s="284"/>
      <c r="D25" s="284"/>
      <c r="E25" s="284"/>
      <c r="F25" s="284"/>
      <c r="G25" s="284"/>
      <c r="H25" s="284"/>
      <c r="I25" s="284"/>
      <c r="J25" s="284"/>
      <c r="K25" s="284"/>
      <c r="L25" s="285"/>
      <c r="O25" s="147" t="s">
        <v>319</v>
      </c>
      <c r="P25" s="148" t="s">
        <v>318</v>
      </c>
    </row>
    <row r="26" spans="1:16" s="146" customFormat="1" ht="12.75" customHeight="1" x14ac:dyDescent="0.3">
      <c r="A26" s="154"/>
      <c r="B26" s="149"/>
      <c r="C26" s="150"/>
      <c r="D26" s="150"/>
      <c r="E26" s="150"/>
      <c r="F26" s="150"/>
      <c r="G26" s="150"/>
      <c r="H26" s="150"/>
      <c r="I26" s="150"/>
      <c r="J26" s="150"/>
      <c r="K26" s="150"/>
      <c r="L26" s="151"/>
      <c r="O26" s="147"/>
      <c r="P26" s="147"/>
    </row>
    <row r="27" spans="1:16" s="146" customFormat="1" x14ac:dyDescent="0.3">
      <c r="A27" s="154"/>
      <c r="B27" s="155"/>
      <c r="C27" s="155"/>
      <c r="D27" s="155"/>
      <c r="E27" s="36"/>
      <c r="F27" s="36"/>
      <c r="G27" s="36"/>
      <c r="H27" s="36"/>
      <c r="I27" s="36"/>
      <c r="J27" s="36"/>
      <c r="K27" s="36"/>
      <c r="L27" s="36"/>
      <c r="O27" s="147"/>
      <c r="P27" s="147"/>
    </row>
    <row r="28" spans="1:16" s="4" customFormat="1" x14ac:dyDescent="0.3">
      <c r="A28" s="154"/>
      <c r="B28" s="232" t="str">
        <f>UPPER(IF(Intro!$G$21="English",O28,P28))</f>
        <v>CUSTOMS TARIFF</v>
      </c>
      <c r="C28" s="233"/>
      <c r="D28" s="233" t="str">
        <f>UPPER(IF([2]Intro!$G$21="English",P28,Q28))</f>
        <v/>
      </c>
      <c r="E28" s="233" t="str">
        <f>UPPER(IF([2]Intro!$G$21="English",Q28,R28))</f>
        <v/>
      </c>
      <c r="F28" s="233" t="str">
        <f>UPPER(IF([2]Intro!$G$21="English",R28,S28))</f>
        <v/>
      </c>
      <c r="G28" s="233" t="str">
        <f>UPPER(IF([2]Intro!$G$21="English",S28,T28))</f>
        <v/>
      </c>
      <c r="H28" s="233" t="str">
        <f>UPPER(IF([2]Intro!$G$21="English",T28,U28))</f>
        <v/>
      </c>
      <c r="I28" s="233" t="str">
        <f>UPPER(IF([2]Intro!$G$21="English",U28,V28))</f>
        <v/>
      </c>
      <c r="J28" s="233" t="str">
        <f>UPPER(IF([2]Intro!$G$21="English",V28,W28))</f>
        <v/>
      </c>
      <c r="K28" s="233" t="str">
        <f>UPPER(IF([2]Intro!$G$21="English",W28,X28))</f>
        <v/>
      </c>
      <c r="L28" s="234" t="str">
        <f>UPPER(IF([2]Intro!$G$21="English",X28,Y28))</f>
        <v/>
      </c>
      <c r="M28" s="146"/>
      <c r="N28" s="6"/>
      <c r="O28" s="5" t="s">
        <v>37</v>
      </c>
      <c r="P28" s="5" t="s">
        <v>38</v>
      </c>
    </row>
    <row r="29" spans="1:16" x14ac:dyDescent="0.3">
      <c r="B29" s="161"/>
      <c r="C29" s="162"/>
      <c r="D29" s="162"/>
      <c r="E29" s="163"/>
      <c r="F29" s="163"/>
      <c r="G29" s="163"/>
      <c r="H29" s="163"/>
      <c r="I29" s="163"/>
      <c r="J29" s="163"/>
      <c r="K29" s="163"/>
      <c r="L29" s="164"/>
      <c r="M29" s="37"/>
    </row>
    <row r="30" spans="1:16" ht="14.85" customHeight="1" x14ac:dyDescent="0.3">
      <c r="B30" s="283" t="str">
        <f>IF(Intro!$G$21="English",O30,P30)</f>
        <v>The goods are commonly classified in the Customs Tariff under the following Harmonized Commodity Description and Coding System (HS) numbers:</v>
      </c>
      <c r="C30" s="284"/>
      <c r="D30" s="284"/>
      <c r="E30" s="284"/>
      <c r="F30" s="284"/>
      <c r="G30" s="284"/>
      <c r="H30" s="284"/>
      <c r="I30" s="284"/>
      <c r="J30" s="284"/>
      <c r="K30" s="284"/>
      <c r="L30" s="285"/>
      <c r="M30" s="37"/>
      <c r="O30" s="37" t="s">
        <v>271</v>
      </c>
      <c r="P30" s="37" t="s">
        <v>204</v>
      </c>
    </row>
    <row r="31" spans="1:16" ht="14.85" customHeight="1" x14ac:dyDescent="0.3">
      <c r="B31" s="159"/>
      <c r="C31" s="105"/>
      <c r="D31" s="105"/>
      <c r="E31" s="105"/>
      <c r="F31" s="105"/>
      <c r="G31" s="105"/>
      <c r="H31" s="105"/>
      <c r="I31" s="105"/>
      <c r="J31" s="105"/>
      <c r="K31" s="105"/>
      <c r="L31" s="106"/>
      <c r="M31" s="37"/>
    </row>
    <row r="32" spans="1:16" x14ac:dyDescent="0.3">
      <c r="B32" s="283"/>
      <c r="C32" s="303"/>
      <c r="D32" s="304" t="str">
        <f>Variables!B20</f>
        <v>7208.51.00.11, 7208.51.00.12, 7208.51.00.19, 7208.51.00.22, 7208.51.00.23, 7208.51.00.24, 7208.51.00.25, 7208.51.00.32, 7208.51.00.33, 7208.51.00.34, 7208.51.00.35, 7208.51.00.42, 7208.51.00.43, 7208.51.00.44, 7208.51.00.45, 7208.51.00.52, 7208.51.00.53, 7208.51.00.54, 7208.51.00.55, 7208.51.00.62, 7208.51.00.63, 7208.51.00.64, 7208.51.00.65, 7208.51.00.72, 7208.51.00.73, 7208.51.00.74, 7208.51.00.75, 7208.52.00.11, 7208.52.00.12, 7208.52.00.19, 7208.52.00.82, 7208.52.00.83, 7208.52.00.84, 7208.52.00.85</v>
      </c>
      <c r="E32" s="305"/>
      <c r="F32" s="305"/>
      <c r="G32" s="305"/>
      <c r="H32" s="305"/>
      <c r="I32" s="305"/>
      <c r="J32" s="306"/>
      <c r="K32" s="105"/>
      <c r="L32" s="106"/>
      <c r="M32" s="37"/>
      <c r="O32" s="37" t="str">
        <f>"Prior to "&amp;[2]Variables!B19&amp;":"</f>
        <v>Prior to Date of change:</v>
      </c>
      <c r="P32" s="37" t="str">
        <f>"Avant le "&amp;[2]Variables!C19&amp;":"</f>
        <v>Avant le Date of change:</v>
      </c>
    </row>
    <row r="33" spans="1:16" x14ac:dyDescent="0.3">
      <c r="B33" s="283"/>
      <c r="C33" s="303"/>
      <c r="D33" s="307"/>
      <c r="E33" s="308"/>
      <c r="F33" s="308"/>
      <c r="G33" s="308"/>
      <c r="H33" s="308"/>
      <c r="I33" s="308"/>
      <c r="J33" s="309"/>
      <c r="K33" s="105"/>
      <c r="L33" s="106"/>
      <c r="M33" s="37"/>
      <c r="O33" s="107"/>
    </row>
    <row r="34" spans="1:16" x14ac:dyDescent="0.3">
      <c r="B34" s="283"/>
      <c r="C34" s="303"/>
      <c r="D34" s="307"/>
      <c r="E34" s="308"/>
      <c r="F34" s="308"/>
      <c r="G34" s="308"/>
      <c r="H34" s="308"/>
      <c r="I34" s="308"/>
      <c r="J34" s="309"/>
      <c r="K34" s="105"/>
      <c r="L34" s="106"/>
      <c r="M34" s="37"/>
      <c r="O34" s="107"/>
    </row>
    <row r="35" spans="1:16" x14ac:dyDescent="0.3">
      <c r="B35" s="283"/>
      <c r="C35" s="303"/>
      <c r="D35" s="307"/>
      <c r="E35" s="308"/>
      <c r="F35" s="308"/>
      <c r="G35" s="308"/>
      <c r="H35" s="308"/>
      <c r="I35" s="308"/>
      <c r="J35" s="309"/>
      <c r="K35" s="105"/>
      <c r="L35" s="106"/>
      <c r="M35" s="37"/>
      <c r="O35" s="107"/>
    </row>
    <row r="36" spans="1:16" x14ac:dyDescent="0.3">
      <c r="B36" s="283"/>
      <c r="C36" s="303"/>
      <c r="D36" s="307"/>
      <c r="E36" s="308"/>
      <c r="F36" s="308"/>
      <c r="G36" s="308"/>
      <c r="H36" s="308"/>
      <c r="I36" s="308"/>
      <c r="J36" s="309"/>
      <c r="K36" s="105"/>
      <c r="L36" s="106"/>
      <c r="M36" s="37"/>
      <c r="O36" s="107"/>
    </row>
    <row r="37" spans="1:16" ht="14.4" customHeight="1" x14ac:dyDescent="0.3">
      <c r="B37" s="283"/>
      <c r="C37" s="303"/>
      <c r="D37" s="310"/>
      <c r="E37" s="311"/>
      <c r="F37" s="311"/>
      <c r="G37" s="311"/>
      <c r="H37" s="311"/>
      <c r="I37" s="311"/>
      <c r="J37" s="312"/>
      <c r="K37" s="105"/>
      <c r="L37" s="106"/>
      <c r="M37" s="37"/>
      <c r="O37" s="107"/>
    </row>
    <row r="38" spans="1:16" ht="14.1" customHeight="1" x14ac:dyDescent="0.3">
      <c r="B38" s="160"/>
      <c r="C38" s="145"/>
      <c r="D38" s="105"/>
      <c r="E38" s="105"/>
      <c r="F38" s="105"/>
      <c r="G38" s="105"/>
      <c r="H38" s="105"/>
      <c r="I38" s="105"/>
      <c r="J38" s="105"/>
      <c r="K38" s="105"/>
      <c r="L38" s="106"/>
      <c r="M38" s="37"/>
    </row>
    <row r="39" spans="1:16" ht="14.1" customHeight="1" x14ac:dyDescent="0.3">
      <c r="B39" s="283" t="str">
        <f>IF(Intro!$G$21="English",O39,P39)</f>
        <v>These tariff classification numbers may include other products than the goods, and the goods may also fall under additional tariff classification numbers.</v>
      </c>
      <c r="C39" s="284"/>
      <c r="D39" s="284"/>
      <c r="E39" s="284"/>
      <c r="F39" s="284"/>
      <c r="G39" s="284"/>
      <c r="H39" s="284"/>
      <c r="I39" s="284"/>
      <c r="J39" s="284"/>
      <c r="K39" s="284"/>
      <c r="L39" s="285"/>
      <c r="M39" s="37"/>
      <c r="O39" s="37" t="s">
        <v>315</v>
      </c>
      <c r="P39" s="37" t="s">
        <v>354</v>
      </c>
    </row>
    <row r="40" spans="1:16" x14ac:dyDescent="0.3">
      <c r="B40" s="149"/>
      <c r="C40" s="150"/>
      <c r="D40" s="150"/>
      <c r="E40" s="150"/>
      <c r="F40" s="150"/>
      <c r="G40" s="150"/>
      <c r="H40" s="150"/>
      <c r="I40" s="150"/>
      <c r="J40" s="150"/>
      <c r="K40" s="150"/>
      <c r="L40" s="151"/>
      <c r="M40" s="37"/>
    </row>
    <row r="41" spans="1:16" s="146" customFormat="1" x14ac:dyDescent="0.3">
      <c r="A41" s="154"/>
      <c r="B41" s="155"/>
      <c r="C41" s="155"/>
      <c r="D41" s="155"/>
      <c r="E41" s="36"/>
      <c r="F41" s="36"/>
      <c r="G41" s="36"/>
      <c r="H41" s="36"/>
      <c r="I41" s="36"/>
      <c r="J41" s="36"/>
      <c r="K41" s="36"/>
      <c r="L41" s="36"/>
      <c r="O41" s="147"/>
      <c r="P41" s="147"/>
    </row>
    <row r="42" spans="1:16" s="4" customFormat="1" x14ac:dyDescent="0.3">
      <c r="A42" s="154"/>
      <c r="B42" s="232" t="str">
        <f>IF(Intro!$G$21="English",O42,P42)</f>
        <v>GLOSSARY</v>
      </c>
      <c r="C42" s="233"/>
      <c r="D42" s="233" t="str">
        <f>UPPER(IF([2]Intro!$G$21="English",P42,Q42))</f>
        <v/>
      </c>
      <c r="E42" s="233" t="str">
        <f>UPPER(IF([2]Intro!$G$21="English",Q42,R42))</f>
        <v/>
      </c>
      <c r="F42" s="233" t="str">
        <f>UPPER(IF([2]Intro!$G$21="English",R42,S42))</f>
        <v/>
      </c>
      <c r="G42" s="233" t="str">
        <f>UPPER(IF([2]Intro!$G$21="English",S42,T42))</f>
        <v/>
      </c>
      <c r="H42" s="233" t="str">
        <f>UPPER(IF([2]Intro!$G$21="English",T42,U42))</f>
        <v/>
      </c>
      <c r="I42" s="233" t="str">
        <f>UPPER(IF([2]Intro!$G$21="English",U42,V42))</f>
        <v/>
      </c>
      <c r="J42" s="233" t="str">
        <f>UPPER(IF([2]Intro!$G$21="English",V42,W42))</f>
        <v/>
      </c>
      <c r="K42" s="233" t="str">
        <f>UPPER(IF([2]Intro!$G$21="English",W42,X42))</f>
        <v/>
      </c>
      <c r="L42" s="234" t="str">
        <f>UPPER(IF([2]Intro!$G$21="English",X42,Y42))</f>
        <v/>
      </c>
      <c r="M42" s="146"/>
      <c r="N42" s="6"/>
      <c r="O42" s="5" t="s">
        <v>205</v>
      </c>
      <c r="P42" s="5" t="s">
        <v>130</v>
      </c>
    </row>
    <row r="43" spans="1:16" x14ac:dyDescent="0.3">
      <c r="B43" s="290" t="str">
        <f>IF(Intro!$G$21="English",O43,P43)</f>
        <v>Net delivered selling value</v>
      </c>
      <c r="C43" s="291"/>
      <c r="D43" s="296" t="str">
        <f>IF(Intro!$G$21="English",O44,P44)</f>
        <v>The value of your sales net of all discounts (cash, quantity or deferred), allowances, taxes, rebates and incentives, whether or not shown on the invoice. It includes all delivery costs (freight, handling, and insurance), incurred by your firm from the point of direct shipment in Canada and included in the selling price or an estimate of such delivery costs incurred by your customers.</v>
      </c>
      <c r="E43" s="297"/>
      <c r="F43" s="297"/>
      <c r="G43" s="297"/>
      <c r="H43" s="297"/>
      <c r="I43" s="297"/>
      <c r="J43" s="297"/>
      <c r="K43" s="297"/>
      <c r="L43" s="298"/>
      <c r="M43" s="37"/>
      <c r="O43" s="138" t="s">
        <v>302</v>
      </c>
      <c r="P43" s="138" t="s">
        <v>303</v>
      </c>
    </row>
    <row r="44" spans="1:16" x14ac:dyDescent="0.3">
      <c r="B44" s="292"/>
      <c r="C44" s="293"/>
      <c r="D44" s="299"/>
      <c r="E44" s="284"/>
      <c r="F44" s="284"/>
      <c r="G44" s="284"/>
      <c r="H44" s="284"/>
      <c r="I44" s="284"/>
      <c r="J44" s="284"/>
      <c r="K44" s="284"/>
      <c r="L44" s="285"/>
      <c r="M44" s="37"/>
      <c r="O44" s="138" t="s">
        <v>305</v>
      </c>
      <c r="P44" s="138" t="s">
        <v>304</v>
      </c>
    </row>
    <row r="45" spans="1:16" x14ac:dyDescent="0.3">
      <c r="B45" s="294"/>
      <c r="C45" s="295"/>
      <c r="D45" s="300"/>
      <c r="E45" s="301"/>
      <c r="F45" s="301"/>
      <c r="G45" s="301"/>
      <c r="H45" s="301"/>
      <c r="I45" s="301"/>
      <c r="J45" s="301"/>
      <c r="K45" s="301"/>
      <c r="L45" s="302"/>
      <c r="M45" s="37"/>
    </row>
    <row r="46" spans="1:16" x14ac:dyDescent="0.3">
      <c r="B46" s="290" t="str">
        <f>IF(Intro!$G$21="English",O46,P46)</f>
        <v>Practical plant capacity</v>
      </c>
      <c r="C46" s="291"/>
      <c r="D46" s="296" t="str">
        <f>IF(Intro!$G$21="English",O47,P47)</f>
        <v>The greatest level of output from the machinery and equipment used in the production of the goods and all other products (using the same equipment) that your plants can achieve on a continuous basis within the framework of a realistic work pattern. Consideration should be given to the typical product mix, number of shifts per day, annual operating days, etc., over the past five years.</v>
      </c>
      <c r="E46" s="297"/>
      <c r="F46" s="297"/>
      <c r="G46" s="297"/>
      <c r="H46" s="297"/>
      <c r="I46" s="297"/>
      <c r="J46" s="297"/>
      <c r="K46" s="297"/>
      <c r="L46" s="298"/>
      <c r="M46" s="37"/>
      <c r="O46" s="138" t="s">
        <v>125</v>
      </c>
      <c r="P46" s="138" t="s">
        <v>126</v>
      </c>
    </row>
    <row r="47" spans="1:16" x14ac:dyDescent="0.3">
      <c r="B47" s="292"/>
      <c r="C47" s="293"/>
      <c r="D47" s="299"/>
      <c r="E47" s="284"/>
      <c r="F47" s="284"/>
      <c r="G47" s="284"/>
      <c r="H47" s="284"/>
      <c r="I47" s="284"/>
      <c r="J47" s="284"/>
      <c r="K47" s="284"/>
      <c r="L47" s="285"/>
      <c r="M47" s="37"/>
      <c r="O47" s="138" t="s">
        <v>179</v>
      </c>
      <c r="P47" s="138" t="s">
        <v>244</v>
      </c>
    </row>
    <row r="48" spans="1:16" x14ac:dyDescent="0.3">
      <c r="B48" s="292"/>
      <c r="C48" s="293"/>
      <c r="D48" s="299"/>
      <c r="E48" s="284"/>
      <c r="F48" s="284"/>
      <c r="G48" s="284"/>
      <c r="H48" s="284"/>
      <c r="I48" s="284"/>
      <c r="J48" s="284"/>
      <c r="K48" s="284"/>
      <c r="L48" s="285"/>
      <c r="M48" s="37"/>
    </row>
    <row r="49" spans="2:16" x14ac:dyDescent="0.3">
      <c r="B49" s="294"/>
      <c r="C49" s="295"/>
      <c r="D49" s="300"/>
      <c r="E49" s="301"/>
      <c r="F49" s="301"/>
      <c r="G49" s="301"/>
      <c r="H49" s="301"/>
      <c r="I49" s="301"/>
      <c r="J49" s="301"/>
      <c r="K49" s="301"/>
      <c r="L49" s="302"/>
      <c r="M49" s="37"/>
    </row>
    <row r="50" spans="2:16" x14ac:dyDescent="0.3">
      <c r="B50" s="290" t="str">
        <f>IF(Intro!$G$21="English",O50,P50)</f>
        <v>Related firms</v>
      </c>
      <c r="C50" s="291"/>
      <c r="D50" s="296" t="str">
        <f>IF(Intro!$G$21="English",O51,P51)</f>
        <v>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v>
      </c>
      <c r="E50" s="297"/>
      <c r="F50" s="297"/>
      <c r="G50" s="297"/>
      <c r="H50" s="297"/>
      <c r="I50" s="297"/>
      <c r="J50" s="297"/>
      <c r="K50" s="297"/>
      <c r="L50" s="298"/>
      <c r="M50" s="37"/>
      <c r="O50" s="138" t="s">
        <v>180</v>
      </c>
      <c r="P50" s="138" t="s">
        <v>181</v>
      </c>
    </row>
    <row r="51" spans="2:16" x14ac:dyDescent="0.3">
      <c r="B51" s="292"/>
      <c r="C51" s="293"/>
      <c r="D51" s="299"/>
      <c r="E51" s="284"/>
      <c r="F51" s="284"/>
      <c r="G51" s="284"/>
      <c r="H51" s="284"/>
      <c r="I51" s="284"/>
      <c r="J51" s="284"/>
      <c r="K51" s="284"/>
      <c r="L51" s="285"/>
      <c r="M51" s="37"/>
      <c r="O51" s="138" t="s">
        <v>177</v>
      </c>
      <c r="P51" s="138" t="s">
        <v>178</v>
      </c>
    </row>
    <row r="52" spans="2:16" x14ac:dyDescent="0.3">
      <c r="B52" s="294"/>
      <c r="C52" s="295"/>
      <c r="D52" s="300"/>
      <c r="E52" s="301"/>
      <c r="F52" s="301"/>
      <c r="G52" s="301"/>
      <c r="H52" s="301"/>
      <c r="I52" s="301"/>
      <c r="J52" s="301"/>
      <c r="K52" s="301"/>
      <c r="L52" s="302"/>
      <c r="M52" s="37"/>
    </row>
    <row r="53" spans="2:16" x14ac:dyDescent="0.3">
      <c r="M53" s="37"/>
    </row>
    <row r="54" spans="2:16" x14ac:dyDescent="0.3">
      <c r="M54" s="37"/>
    </row>
    <row r="55" spans="2:16" x14ac:dyDescent="0.3">
      <c r="M55" s="37"/>
    </row>
    <row r="56" spans="2:16" x14ac:dyDescent="0.3">
      <c r="M56" s="37"/>
    </row>
    <row r="57" spans="2:16" x14ac:dyDescent="0.3">
      <c r="M57" s="37"/>
    </row>
    <row r="58" spans="2:16" x14ac:dyDescent="0.3">
      <c r="M58" s="37"/>
    </row>
    <row r="59" spans="2:16" x14ac:dyDescent="0.3">
      <c r="M59" s="37"/>
    </row>
    <row r="60" spans="2:16" x14ac:dyDescent="0.3">
      <c r="M60" s="37"/>
    </row>
    <row r="61" spans="2:16" x14ac:dyDescent="0.3">
      <c r="M61" s="37"/>
    </row>
    <row r="62" spans="2:16" x14ac:dyDescent="0.3">
      <c r="M62" s="37"/>
    </row>
    <row r="63" spans="2:16" x14ac:dyDescent="0.3">
      <c r="M63" s="37"/>
    </row>
    <row r="64" spans="2:16" x14ac:dyDescent="0.3">
      <c r="M64" s="37"/>
    </row>
    <row r="65" spans="13:18" x14ac:dyDescent="0.3">
      <c r="M65" s="37"/>
    </row>
    <row r="66" spans="13:18" x14ac:dyDescent="0.3">
      <c r="M66" s="37"/>
    </row>
    <row r="67" spans="13:18" x14ac:dyDescent="0.3">
      <c r="M67" s="37"/>
    </row>
    <row r="68" spans="13:18" x14ac:dyDescent="0.3">
      <c r="M68" s="37"/>
      <c r="P68" s="138"/>
      <c r="R68" s="138"/>
    </row>
    <row r="69" spans="13:18" x14ac:dyDescent="0.3">
      <c r="M69" s="37"/>
      <c r="R69" s="138"/>
    </row>
    <row r="70" spans="13:18" x14ac:dyDescent="0.3">
      <c r="M70" s="37"/>
    </row>
    <row r="71" spans="13:18" x14ac:dyDescent="0.3">
      <c r="M71" s="37"/>
    </row>
    <row r="72" spans="13:18" x14ac:dyDescent="0.3">
      <c r="M72" s="37"/>
    </row>
    <row r="76" spans="13:18" ht="15" customHeight="1" x14ac:dyDescent="0.3">
      <c r="M76" s="37"/>
    </row>
    <row r="77" spans="13:18" ht="15" customHeight="1" x14ac:dyDescent="0.3">
      <c r="M77" s="37"/>
    </row>
    <row r="78" spans="13:18" x14ac:dyDescent="0.3">
      <c r="M78" s="37"/>
    </row>
    <row r="79" spans="13:18" x14ac:dyDescent="0.3">
      <c r="M79" s="37"/>
    </row>
  </sheetData>
  <sheetProtection algorithmName="SHA-512" hashValue="exEN/SEiL7kea21+QVO81Ht1aob5Z/RHliksp+SdgHoUf7aUKw5nRI8aqudWCNnR4TjaLOS+viCd9X1n8DT+hw==" saltValue="iAwXCcuWJdDZLDA1Cbw2tQ==" spinCount="100000" sheet="1" objects="1" scenarios="1" selectLockedCells="1"/>
  <mergeCells count="25">
    <mergeCell ref="B19:L19"/>
    <mergeCell ref="B24:L24"/>
    <mergeCell ref="B4:L4"/>
    <mergeCell ref="B5:L5"/>
    <mergeCell ref="B6:L6"/>
    <mergeCell ref="B12:L13"/>
    <mergeCell ref="B15:L16"/>
    <mergeCell ref="B8:L8"/>
    <mergeCell ref="B10:L10"/>
    <mergeCell ref="B50:C52"/>
    <mergeCell ref="D50:L52"/>
    <mergeCell ref="B21:L21"/>
    <mergeCell ref="B22:L22"/>
    <mergeCell ref="B23:L23"/>
    <mergeCell ref="D43:L45"/>
    <mergeCell ref="B46:C49"/>
    <mergeCell ref="D46:L49"/>
    <mergeCell ref="B42:L42"/>
    <mergeCell ref="B43:C45"/>
    <mergeCell ref="B25:L25"/>
    <mergeCell ref="B32:C37"/>
    <mergeCell ref="B30:L30"/>
    <mergeCell ref="D32:J37"/>
    <mergeCell ref="B28:L28"/>
    <mergeCell ref="B39:L39"/>
  </mergeCells>
  <printOptions horizontalCentered="1"/>
  <pageMargins left="0.25" right="0.25" top="0.75" bottom="0.75" header="0.3" footer="0.3"/>
  <pageSetup scale="63" fitToHeight="0" orientation="portrait" r:id="rId1"/>
  <headerFooter>
    <oddFooter>&amp;L&amp;A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9346E-F8E7-4C54-A920-301A01EE7D9A}">
  <sheetPr codeName="Sheet4">
    <tabColor rgb="FF00B0F0"/>
    <pageSetUpPr fitToPage="1"/>
  </sheetPr>
  <dimension ref="A1:Q255"/>
  <sheetViews>
    <sheetView showGridLines="0" zoomScaleNormal="100" workbookViewId="0"/>
  </sheetViews>
  <sheetFormatPr defaultColWidth="9.44140625" defaultRowHeight="14.4" x14ac:dyDescent="0.3"/>
  <cols>
    <col min="1" max="1" width="1.5546875" style="7" customWidth="1"/>
    <col min="2" max="12" width="14.5546875" style="54" customWidth="1"/>
    <col min="13" max="14" width="14.5546875" style="58" customWidth="1"/>
    <col min="15" max="16" width="14.5546875" style="58" hidden="1" customWidth="1"/>
    <col min="17" max="17" width="11.5546875" style="58" customWidth="1"/>
    <col min="18" max="16384" width="9.44140625" style="58"/>
  </cols>
  <sheetData>
    <row r="1" spans="1:17" x14ac:dyDescent="0.3">
      <c r="O1" s="114" t="s">
        <v>253</v>
      </c>
      <c r="P1" s="114" t="s">
        <v>253</v>
      </c>
    </row>
    <row r="2" spans="1:17" x14ac:dyDescent="0.3">
      <c r="B2" s="9" t="s">
        <v>0</v>
      </c>
      <c r="C2" s="9"/>
      <c r="D2" s="9"/>
      <c r="O2" s="8" t="s">
        <v>58</v>
      </c>
      <c r="P2" s="8" t="s">
        <v>70</v>
      </c>
    </row>
    <row r="3" spans="1:17" x14ac:dyDescent="0.3">
      <c r="B3" s="1"/>
      <c r="C3" s="1"/>
      <c r="D3" s="1"/>
      <c r="O3" s="4"/>
      <c r="P3" s="4"/>
    </row>
    <row r="4" spans="1:17" s="4" customFormat="1" x14ac:dyDescent="0.3">
      <c r="A4" s="10"/>
      <c r="B4" s="232" t="str">
        <f>Info!B4</f>
        <v>FOREIGN PRODUCERS' QUESTIONNAIRE</v>
      </c>
      <c r="C4" s="233"/>
      <c r="D4" s="233"/>
      <c r="E4" s="233"/>
      <c r="F4" s="233"/>
      <c r="G4" s="233"/>
      <c r="H4" s="233"/>
      <c r="I4" s="233"/>
      <c r="J4" s="233"/>
      <c r="K4" s="233"/>
      <c r="L4" s="234"/>
      <c r="M4" s="2"/>
      <c r="N4" s="2"/>
      <c r="O4" s="272" t="s">
        <v>245</v>
      </c>
      <c r="P4" s="272"/>
    </row>
    <row r="5" spans="1:17" s="4" customFormat="1" x14ac:dyDescent="0.3">
      <c r="A5" s="10"/>
      <c r="B5" s="273" t="str">
        <f>Info!B5</f>
        <v>RR-2025-007</v>
      </c>
      <c r="C5" s="274"/>
      <c r="D5" s="274"/>
      <c r="E5" s="274"/>
      <c r="F5" s="274"/>
      <c r="G5" s="274"/>
      <c r="H5" s="274"/>
      <c r="I5" s="274"/>
      <c r="J5" s="274"/>
      <c r="K5" s="274"/>
      <c r="L5" s="275"/>
      <c r="M5" s="2"/>
      <c r="N5" s="2"/>
      <c r="O5" s="272"/>
      <c r="P5" s="272"/>
    </row>
    <row r="6" spans="1:17" s="5" customFormat="1" x14ac:dyDescent="0.3">
      <c r="A6" s="10"/>
      <c r="B6" s="273" t="str">
        <f>Info!B6</f>
        <v>HEAVY PLATE</v>
      </c>
      <c r="C6" s="274"/>
      <c r="D6" s="274"/>
      <c r="E6" s="274"/>
      <c r="F6" s="274"/>
      <c r="G6" s="274"/>
      <c r="H6" s="274"/>
      <c r="I6" s="274"/>
      <c r="J6" s="274"/>
      <c r="K6" s="274"/>
      <c r="L6" s="275"/>
      <c r="O6" s="272"/>
      <c r="P6" s="272"/>
    </row>
    <row r="7" spans="1:17" s="5" customFormat="1" x14ac:dyDescent="0.3">
      <c r="A7" s="10"/>
      <c r="B7" s="342"/>
      <c r="C7" s="343"/>
      <c r="D7" s="343"/>
      <c r="E7" s="343"/>
      <c r="F7" s="343"/>
      <c r="G7" s="343"/>
      <c r="H7" s="343"/>
      <c r="I7" s="343"/>
      <c r="J7" s="343"/>
      <c r="K7" s="343"/>
      <c r="L7" s="344"/>
      <c r="O7" s="272"/>
      <c r="P7" s="272"/>
    </row>
    <row r="8" spans="1:17" s="5" customFormat="1" ht="14.25" customHeight="1" x14ac:dyDescent="0.3">
      <c r="A8" s="10"/>
      <c r="B8" s="351" t="str">
        <f>IF(Intro!$G$21="English",O8,P8)</f>
        <v>The goods in the following questions refer to heavy plate as defined in the product description on the Intro tab.</v>
      </c>
      <c r="C8" s="352"/>
      <c r="D8" s="352"/>
      <c r="E8" s="352"/>
      <c r="F8" s="352"/>
      <c r="G8" s="352"/>
      <c r="H8" s="352"/>
      <c r="I8" s="352"/>
      <c r="J8" s="352"/>
      <c r="K8" s="352"/>
      <c r="L8" s="353"/>
      <c r="O8" s="11" t="str">
        <f>"The goods in the following questions refer to "&amp;Variables!B3&amp;" as defined in the product description on the Intro tab."</f>
        <v>The goods in the following questions refer to heavy plate as defined in the product description on the Intro tab.</v>
      </c>
      <c r="P8" s="11" t="str">
        <f>"Les marchandises dans les questions suivantes font référence au "&amp;Variables!C3&amp; " comme défini dans la description du produit de l'onglet Intro."</f>
        <v>Les marchandises dans les questions suivantes font référence au tôles fortes comme défini dans la description du produit de l'onglet Intro.</v>
      </c>
    </row>
    <row r="9" spans="1:17" s="5" customFormat="1" x14ac:dyDescent="0.3">
      <c r="A9" s="10"/>
      <c r="B9" s="336" t="str">
        <f>IF(Intro!$G$21="English",O9,P9)</f>
        <v>Product information and a glossary of terms can be found in the Info tab.</v>
      </c>
      <c r="C9" s="337"/>
      <c r="D9" s="337"/>
      <c r="E9" s="337"/>
      <c r="F9" s="337"/>
      <c r="G9" s="337"/>
      <c r="H9" s="337"/>
      <c r="I9" s="337"/>
      <c r="J9" s="337"/>
      <c r="K9" s="337"/>
      <c r="L9" s="338"/>
      <c r="O9" s="11" t="s">
        <v>174</v>
      </c>
      <c r="P9" s="5" t="s">
        <v>81</v>
      </c>
    </row>
    <row r="10" spans="1:17" s="5" customFormat="1" x14ac:dyDescent="0.3">
      <c r="A10" s="10"/>
      <c r="B10" s="339" t="str">
        <f>IF(Intro!$G$21="English",O10,P10)</f>
        <v>Use the AddPub tab if more space is needed.</v>
      </c>
      <c r="C10" s="340"/>
      <c r="D10" s="340"/>
      <c r="E10" s="340"/>
      <c r="F10" s="340"/>
      <c r="G10" s="340"/>
      <c r="H10" s="340"/>
      <c r="I10" s="340"/>
      <c r="J10" s="340"/>
      <c r="K10" s="340"/>
      <c r="L10" s="341"/>
      <c r="O10" s="11" t="s">
        <v>175</v>
      </c>
      <c r="P10" s="11" t="s">
        <v>82</v>
      </c>
    </row>
    <row r="11" spans="1:17" s="5" customFormat="1" x14ac:dyDescent="0.3">
      <c r="A11" s="10"/>
      <c r="B11" s="12"/>
      <c r="C11" s="12"/>
      <c r="D11" s="12"/>
      <c r="E11" s="13"/>
      <c r="F11" s="13"/>
      <c r="G11" s="13"/>
      <c r="H11" s="13"/>
      <c r="I11" s="13"/>
      <c r="J11" s="13"/>
      <c r="K11" s="13"/>
      <c r="L11" s="13"/>
      <c r="O11" s="11"/>
      <c r="P11" s="11"/>
    </row>
    <row r="12" spans="1:17" x14ac:dyDescent="0.3">
      <c r="B12" s="196" t="str">
        <f>IF(Intro!$G$21="English",O12,P12)</f>
        <v>GENERAL FIRM INFORMATION</v>
      </c>
      <c r="C12" s="197"/>
      <c r="D12" s="197"/>
      <c r="E12" s="197"/>
      <c r="F12" s="197"/>
      <c r="G12" s="197"/>
      <c r="H12" s="197"/>
      <c r="I12" s="197"/>
      <c r="J12" s="197"/>
      <c r="K12" s="197"/>
      <c r="L12" s="198"/>
      <c r="M12" s="24"/>
      <c r="O12" s="82" t="s">
        <v>206</v>
      </c>
      <c r="P12" s="82" t="s">
        <v>207</v>
      </c>
    </row>
    <row r="13" spans="1:17" x14ac:dyDescent="0.3">
      <c r="B13" s="348" t="s">
        <v>21</v>
      </c>
      <c r="C13" s="349"/>
      <c r="D13" s="349"/>
      <c r="E13" s="349"/>
      <c r="F13" s="349"/>
      <c r="G13" s="349"/>
      <c r="H13" s="349"/>
      <c r="I13" s="349"/>
      <c r="J13" s="349"/>
      <c r="K13" s="349"/>
      <c r="L13" s="350"/>
    </row>
    <row r="14" spans="1:17" x14ac:dyDescent="0.3">
      <c r="B14" s="14"/>
      <c r="C14" s="15"/>
      <c r="D14" s="15"/>
      <c r="E14" s="16"/>
      <c r="F14" s="16"/>
      <c r="G14" s="16"/>
      <c r="H14" s="16"/>
      <c r="I14" s="16"/>
      <c r="J14" s="16"/>
      <c r="K14" s="16"/>
      <c r="L14" s="17"/>
    </row>
    <row r="15" spans="1:17" x14ac:dyDescent="0.3">
      <c r="B15" s="199" t="str">
        <f>IF(Intro!$G$21="English",O15,P15)</f>
        <v>Provide a brief history of your firm, with particular emphasis on activities regarding the goods.</v>
      </c>
      <c r="C15" s="200"/>
      <c r="D15" s="200"/>
      <c r="E15" s="200"/>
      <c r="F15" s="200"/>
      <c r="G15" s="200"/>
      <c r="H15" s="200"/>
      <c r="I15" s="200"/>
      <c r="J15" s="200"/>
      <c r="K15" s="200"/>
      <c r="L15" s="201"/>
      <c r="O15" s="55" t="s">
        <v>40</v>
      </c>
      <c r="P15" s="58" t="s">
        <v>41</v>
      </c>
    </row>
    <row r="16" spans="1:17" s="24" customFormat="1" x14ac:dyDescent="0.3">
      <c r="A16" s="64"/>
      <c r="B16" s="74"/>
      <c r="C16" s="65"/>
      <c r="D16" s="65"/>
      <c r="E16" s="65"/>
      <c r="F16" s="65"/>
      <c r="G16" s="65"/>
      <c r="H16" s="65"/>
      <c r="I16" s="65"/>
      <c r="J16" s="65"/>
      <c r="K16" s="65"/>
      <c r="L16" s="66"/>
      <c r="O16" s="58"/>
      <c r="P16" s="58"/>
      <c r="Q16" s="58"/>
    </row>
    <row r="17" spans="1:17" s="8" customFormat="1" x14ac:dyDescent="0.3">
      <c r="A17" s="7"/>
      <c r="B17" s="316"/>
      <c r="C17" s="317"/>
      <c r="D17" s="317"/>
      <c r="E17" s="317"/>
      <c r="F17" s="317"/>
      <c r="G17" s="317"/>
      <c r="H17" s="317"/>
      <c r="I17" s="317"/>
      <c r="J17" s="317"/>
      <c r="K17" s="317"/>
      <c r="L17" s="318"/>
      <c r="M17" s="24"/>
    </row>
    <row r="18" spans="1:17" s="8" customFormat="1" x14ac:dyDescent="0.3">
      <c r="A18" s="7"/>
      <c r="B18" s="316"/>
      <c r="C18" s="317"/>
      <c r="D18" s="317"/>
      <c r="E18" s="317"/>
      <c r="F18" s="317"/>
      <c r="G18" s="317"/>
      <c r="H18" s="317"/>
      <c r="I18" s="317"/>
      <c r="J18" s="317"/>
      <c r="K18" s="317"/>
      <c r="L18" s="318"/>
      <c r="M18" s="24"/>
    </row>
    <row r="19" spans="1:17" s="8" customFormat="1" x14ac:dyDescent="0.3">
      <c r="A19" s="7"/>
      <c r="B19" s="316"/>
      <c r="C19" s="317"/>
      <c r="D19" s="317"/>
      <c r="E19" s="317"/>
      <c r="F19" s="317"/>
      <c r="G19" s="317"/>
      <c r="H19" s="317"/>
      <c r="I19" s="317"/>
      <c r="J19" s="317"/>
      <c r="K19" s="317"/>
      <c r="L19" s="318"/>
      <c r="M19" s="24"/>
    </row>
    <row r="20" spans="1:17" s="8" customFormat="1" x14ac:dyDescent="0.3">
      <c r="A20" s="7"/>
      <c r="B20" s="316"/>
      <c r="C20" s="317"/>
      <c r="D20" s="317"/>
      <c r="E20" s="317"/>
      <c r="F20" s="317"/>
      <c r="G20" s="317"/>
      <c r="H20" s="317"/>
      <c r="I20" s="317"/>
      <c r="J20" s="317"/>
      <c r="K20" s="317"/>
      <c r="L20" s="318"/>
      <c r="M20" s="24"/>
    </row>
    <row r="21" spans="1:17" s="8" customFormat="1" x14ac:dyDescent="0.3">
      <c r="A21" s="7"/>
      <c r="B21" s="316"/>
      <c r="C21" s="317"/>
      <c r="D21" s="317"/>
      <c r="E21" s="317"/>
      <c r="F21" s="317"/>
      <c r="G21" s="317"/>
      <c r="H21" s="317"/>
      <c r="I21" s="317"/>
      <c r="J21" s="317"/>
      <c r="K21" s="317"/>
      <c r="L21" s="318"/>
      <c r="M21" s="24"/>
    </row>
    <row r="22" spans="1:17" s="8" customFormat="1" x14ac:dyDescent="0.3">
      <c r="A22" s="7"/>
      <c r="B22" s="316"/>
      <c r="C22" s="317"/>
      <c r="D22" s="317"/>
      <c r="E22" s="317"/>
      <c r="F22" s="317"/>
      <c r="G22" s="317"/>
      <c r="H22" s="317"/>
      <c r="I22" s="317"/>
      <c r="J22" s="317"/>
      <c r="K22" s="317"/>
      <c r="L22" s="318"/>
      <c r="M22" s="24"/>
    </row>
    <row r="23" spans="1:17" s="8" customFormat="1" x14ac:dyDescent="0.3">
      <c r="A23" s="7"/>
      <c r="B23" s="316"/>
      <c r="C23" s="317"/>
      <c r="D23" s="317"/>
      <c r="E23" s="317"/>
      <c r="F23" s="317"/>
      <c r="G23" s="317"/>
      <c r="H23" s="317"/>
      <c r="I23" s="317"/>
      <c r="J23" s="317"/>
      <c r="K23" s="317"/>
      <c r="L23" s="318"/>
      <c r="M23" s="24"/>
    </row>
    <row r="24" spans="1:17" s="8" customFormat="1" x14ac:dyDescent="0.3">
      <c r="A24" s="7"/>
      <c r="B24" s="316"/>
      <c r="C24" s="317"/>
      <c r="D24" s="317"/>
      <c r="E24" s="317"/>
      <c r="F24" s="317"/>
      <c r="G24" s="317"/>
      <c r="H24" s="317"/>
      <c r="I24" s="317"/>
      <c r="J24" s="317"/>
      <c r="K24" s="317"/>
      <c r="L24" s="318"/>
      <c r="M24" s="24"/>
    </row>
    <row r="25" spans="1:17" s="24" customFormat="1" x14ac:dyDescent="0.3">
      <c r="A25" s="64"/>
      <c r="B25" s="75"/>
      <c r="C25" s="76"/>
      <c r="D25" s="76"/>
      <c r="E25" s="76"/>
      <c r="F25" s="76"/>
      <c r="G25" s="76"/>
      <c r="H25" s="76"/>
      <c r="I25" s="76"/>
      <c r="J25" s="76"/>
      <c r="K25" s="76"/>
      <c r="L25" s="77"/>
      <c r="O25" s="58"/>
      <c r="P25" s="58"/>
      <c r="Q25" s="58"/>
    </row>
    <row r="26" spans="1:17" x14ac:dyDescent="0.3">
      <c r="B26" s="345" t="s">
        <v>22</v>
      </c>
      <c r="C26" s="346"/>
      <c r="D26" s="346"/>
      <c r="E26" s="346"/>
      <c r="F26" s="346"/>
      <c r="G26" s="346"/>
      <c r="H26" s="346"/>
      <c r="I26" s="346"/>
      <c r="J26" s="346"/>
      <c r="K26" s="346"/>
      <c r="L26" s="347"/>
    </row>
    <row r="27" spans="1:17" x14ac:dyDescent="0.3">
      <c r="B27" s="14"/>
      <c r="C27" s="15"/>
      <c r="D27" s="15"/>
      <c r="E27" s="16"/>
      <c r="F27" s="16"/>
      <c r="G27" s="16"/>
      <c r="H27" s="16"/>
      <c r="I27" s="16"/>
      <c r="J27" s="16"/>
      <c r="K27" s="16"/>
      <c r="L27" s="17"/>
    </row>
    <row r="28" spans="1:17" x14ac:dyDescent="0.3">
      <c r="B28" s="266" t="str">
        <f>IF(Intro!$G$21="English",O28,P28)</f>
        <v>Provide details concerning anti-dumping and countervailing measures imposed by authorities of a country other than Canada in respect of the goods or similar goods to which your country or your firm has been subject since January 1, 2023.</v>
      </c>
      <c r="C28" s="267"/>
      <c r="D28" s="267"/>
      <c r="E28" s="267"/>
      <c r="F28" s="267"/>
      <c r="G28" s="267"/>
      <c r="H28" s="267"/>
      <c r="I28" s="267"/>
      <c r="J28" s="267"/>
      <c r="K28" s="267"/>
      <c r="L28" s="268"/>
      <c r="O28" s="190" t="str">
        <f>"Provide details concerning anti-dumping and countervailing measures imposed by authorities of a country other than Canada in respect of the goods or similar goods to which your country or your firm has been subject since January 1, "&amp;Variables!B6&amp;"."</f>
        <v>Provide details concerning anti-dumping and countervailing measures imposed by authorities of a country other than Canada in respect of the goods or similar goods to which your country or your firm has been subject since January 1, 2023.</v>
      </c>
      <c r="P28" s="191" t="str">
        <f>"Fournissez des détails concernant les mesures antidumping et/ou compensatoires imposées par les autorités d'un pays autre que le Canada"&amp;" à l'égard des marchandises ou des marchandises similaires auxquelles votre pays ou votre entreprise est assujetti depuis le 1er janvier "&amp;Variables!B6&amp;"."</f>
        <v>Fournissez des détails concernant les mesures antidumping et/ou compensatoires imposées par les autorités d'un pays autre que le Canada à l'égard des marchandises ou des marchandises similaires auxquelles votre pays ou votre entreprise est assujetti depuis le 1er janvier 2023.</v>
      </c>
    </row>
    <row r="29" spans="1:17" x14ac:dyDescent="0.3">
      <c r="B29" s="266"/>
      <c r="C29" s="267"/>
      <c r="D29" s="267"/>
      <c r="E29" s="267"/>
      <c r="F29" s="267"/>
      <c r="G29" s="267"/>
      <c r="H29" s="267"/>
      <c r="I29" s="267"/>
      <c r="J29" s="267"/>
      <c r="K29" s="267"/>
      <c r="L29" s="268"/>
      <c r="O29" s="190"/>
      <c r="P29" s="191"/>
    </row>
    <row r="30" spans="1:17" s="24" customFormat="1" x14ac:dyDescent="0.3">
      <c r="A30" s="64"/>
      <c r="B30" s="74"/>
      <c r="C30" s="65"/>
      <c r="D30" s="65"/>
      <c r="E30" s="65"/>
      <c r="F30" s="65"/>
      <c r="G30" s="65"/>
      <c r="H30" s="65"/>
      <c r="I30" s="65"/>
      <c r="J30" s="65"/>
      <c r="K30" s="65"/>
      <c r="L30" s="66"/>
      <c r="O30" s="58"/>
      <c r="P30" s="58"/>
      <c r="Q30" s="58"/>
    </row>
    <row r="31" spans="1:17" s="8" customFormat="1" x14ac:dyDescent="0.3">
      <c r="A31" s="7"/>
      <c r="B31" s="316"/>
      <c r="C31" s="317"/>
      <c r="D31" s="317"/>
      <c r="E31" s="317"/>
      <c r="F31" s="317"/>
      <c r="G31" s="317"/>
      <c r="H31" s="317"/>
      <c r="I31" s="317"/>
      <c r="J31" s="317"/>
      <c r="K31" s="317"/>
      <c r="L31" s="318"/>
      <c r="M31" s="24"/>
    </row>
    <row r="32" spans="1:17" s="8" customFormat="1" x14ac:dyDescent="0.3">
      <c r="A32" s="7"/>
      <c r="B32" s="316"/>
      <c r="C32" s="317"/>
      <c r="D32" s="317"/>
      <c r="E32" s="317"/>
      <c r="F32" s="317"/>
      <c r="G32" s="317"/>
      <c r="H32" s="317"/>
      <c r="I32" s="317"/>
      <c r="J32" s="317"/>
      <c r="K32" s="317"/>
      <c r="L32" s="318"/>
      <c r="M32" s="24"/>
    </row>
    <row r="33" spans="1:17" s="8" customFormat="1" x14ac:dyDescent="0.3">
      <c r="A33" s="7"/>
      <c r="B33" s="316"/>
      <c r="C33" s="317"/>
      <c r="D33" s="317"/>
      <c r="E33" s="317"/>
      <c r="F33" s="317"/>
      <c r="G33" s="317"/>
      <c r="H33" s="317"/>
      <c r="I33" s="317"/>
      <c r="J33" s="317"/>
      <c r="K33" s="317"/>
      <c r="L33" s="318"/>
      <c r="M33" s="24"/>
    </row>
    <row r="34" spans="1:17" s="8" customFormat="1" x14ac:dyDescent="0.3">
      <c r="A34" s="7"/>
      <c r="B34" s="316"/>
      <c r="C34" s="317"/>
      <c r="D34" s="317"/>
      <c r="E34" s="317"/>
      <c r="F34" s="317"/>
      <c r="G34" s="317"/>
      <c r="H34" s="317"/>
      <c r="I34" s="317"/>
      <c r="J34" s="317"/>
      <c r="K34" s="317"/>
      <c r="L34" s="318"/>
      <c r="M34" s="24"/>
    </row>
    <row r="35" spans="1:17" s="8" customFormat="1" x14ac:dyDescent="0.3">
      <c r="A35" s="7"/>
      <c r="B35" s="316"/>
      <c r="C35" s="317"/>
      <c r="D35" s="317"/>
      <c r="E35" s="317"/>
      <c r="F35" s="317"/>
      <c r="G35" s="317"/>
      <c r="H35" s="317"/>
      <c r="I35" s="317"/>
      <c r="J35" s="317"/>
      <c r="K35" s="317"/>
      <c r="L35" s="318"/>
      <c r="M35" s="24"/>
    </row>
    <row r="36" spans="1:17" s="8" customFormat="1" x14ac:dyDescent="0.3">
      <c r="A36" s="7"/>
      <c r="B36" s="316"/>
      <c r="C36" s="317"/>
      <c r="D36" s="317"/>
      <c r="E36" s="317"/>
      <c r="F36" s="317"/>
      <c r="G36" s="317"/>
      <c r="H36" s="317"/>
      <c r="I36" s="317"/>
      <c r="J36" s="317"/>
      <c r="K36" s="317"/>
      <c r="L36" s="318"/>
      <c r="M36" s="24"/>
    </row>
    <row r="37" spans="1:17" s="8" customFormat="1" x14ac:dyDescent="0.3">
      <c r="A37" s="7"/>
      <c r="B37" s="316"/>
      <c r="C37" s="317"/>
      <c r="D37" s="317"/>
      <c r="E37" s="317"/>
      <c r="F37" s="317"/>
      <c r="G37" s="317"/>
      <c r="H37" s="317"/>
      <c r="I37" s="317"/>
      <c r="J37" s="317"/>
      <c r="K37" s="317"/>
      <c r="L37" s="318"/>
      <c r="M37" s="24"/>
    </row>
    <row r="38" spans="1:17" s="8" customFormat="1" x14ac:dyDescent="0.3">
      <c r="A38" s="7"/>
      <c r="B38" s="316"/>
      <c r="C38" s="317"/>
      <c r="D38" s="317"/>
      <c r="E38" s="317"/>
      <c r="F38" s="317"/>
      <c r="G38" s="317"/>
      <c r="H38" s="317"/>
      <c r="I38" s="317"/>
      <c r="J38" s="317"/>
      <c r="K38" s="317"/>
      <c r="L38" s="318"/>
      <c r="M38" s="24"/>
    </row>
    <row r="39" spans="1:17" s="24" customFormat="1" x14ac:dyDescent="0.3">
      <c r="A39" s="64"/>
      <c r="B39" s="75"/>
      <c r="C39" s="76"/>
      <c r="D39" s="76"/>
      <c r="E39" s="76"/>
      <c r="F39" s="76"/>
      <c r="G39" s="76"/>
      <c r="H39" s="76"/>
      <c r="I39" s="76"/>
      <c r="J39" s="76"/>
      <c r="K39" s="76"/>
      <c r="L39" s="77"/>
      <c r="O39" s="58"/>
      <c r="P39" s="58"/>
      <c r="Q39" s="58"/>
    </row>
    <row r="40" spans="1:17" s="8" customFormat="1" x14ac:dyDescent="0.3">
      <c r="A40" s="7"/>
      <c r="B40" s="345" t="s">
        <v>23</v>
      </c>
      <c r="C40" s="346"/>
      <c r="D40" s="346"/>
      <c r="E40" s="346"/>
      <c r="F40" s="346"/>
      <c r="G40" s="346"/>
      <c r="H40" s="346"/>
      <c r="I40" s="346"/>
      <c r="J40" s="346"/>
      <c r="K40" s="346"/>
      <c r="L40" s="347"/>
      <c r="M40" s="73"/>
    </row>
    <row r="41" spans="1:17" s="24" customFormat="1" x14ac:dyDescent="0.3">
      <c r="A41" s="64"/>
      <c r="B41" s="74"/>
      <c r="C41" s="65"/>
      <c r="D41" s="65"/>
      <c r="E41" s="65"/>
      <c r="F41" s="65"/>
      <c r="G41" s="65"/>
      <c r="H41" s="65"/>
      <c r="I41" s="65"/>
      <c r="J41" s="65"/>
      <c r="K41" s="65"/>
      <c r="L41" s="66"/>
      <c r="O41" s="58"/>
      <c r="P41" s="58"/>
      <c r="Q41" s="58"/>
    </row>
    <row r="42" spans="1:17" s="24" customFormat="1" x14ac:dyDescent="0.3">
      <c r="A42" s="64"/>
      <c r="B42" s="266" t="str">
        <f>IF(Intro!$G$21="English",O42,P42)</f>
        <v>List the names and addresses of any foreign or Canadian firms related to your firm (see definition in Info tab) that are involved in the production, export, import, sale, purchase of the goods or supply of direct materials used to produce the goods. For each firm, indicate the nature of your association and its role in the industry.</v>
      </c>
      <c r="C42" s="267"/>
      <c r="D42" s="267"/>
      <c r="E42" s="267"/>
      <c r="F42" s="267"/>
      <c r="G42" s="267"/>
      <c r="H42" s="267"/>
      <c r="I42" s="267"/>
      <c r="J42" s="267"/>
      <c r="K42" s="267"/>
      <c r="L42" s="268"/>
      <c r="O42" s="50" t="s">
        <v>182</v>
      </c>
      <c r="P42" s="50" t="s">
        <v>183</v>
      </c>
      <c r="Q42" s="58"/>
    </row>
    <row r="43" spans="1:17" s="24" customFormat="1" x14ac:dyDescent="0.3">
      <c r="A43" s="64"/>
      <c r="B43" s="266"/>
      <c r="C43" s="267"/>
      <c r="D43" s="267"/>
      <c r="E43" s="267"/>
      <c r="F43" s="267"/>
      <c r="G43" s="267"/>
      <c r="H43" s="267"/>
      <c r="I43" s="267"/>
      <c r="J43" s="267"/>
      <c r="K43" s="267"/>
      <c r="L43" s="268"/>
      <c r="O43" s="58"/>
      <c r="P43" s="58"/>
      <c r="Q43" s="58"/>
    </row>
    <row r="44" spans="1:17" s="24" customFormat="1" x14ac:dyDescent="0.3">
      <c r="A44" s="64"/>
      <c r="B44" s="266"/>
      <c r="C44" s="267"/>
      <c r="D44" s="267"/>
      <c r="E44" s="267"/>
      <c r="F44" s="267"/>
      <c r="G44" s="267"/>
      <c r="H44" s="267"/>
      <c r="I44" s="267"/>
      <c r="J44" s="267"/>
      <c r="K44" s="267"/>
      <c r="L44" s="268"/>
      <c r="O44" s="58"/>
      <c r="P44" s="58"/>
      <c r="Q44" s="58"/>
    </row>
    <row r="45" spans="1:17" s="24" customFormat="1" x14ac:dyDescent="0.3">
      <c r="A45" s="64"/>
      <c r="B45" s="74"/>
      <c r="C45" s="65"/>
      <c r="D45" s="65"/>
      <c r="E45" s="65"/>
      <c r="F45" s="65"/>
      <c r="G45" s="65"/>
      <c r="H45" s="65"/>
      <c r="I45" s="65"/>
      <c r="J45" s="65"/>
      <c r="K45" s="65"/>
      <c r="L45" s="66"/>
      <c r="O45" s="58"/>
      <c r="P45" s="58"/>
      <c r="Q45" s="58"/>
    </row>
    <row r="46" spans="1:17" x14ac:dyDescent="0.3">
      <c r="B46" s="34"/>
      <c r="C46" s="354" t="str">
        <f>IF(Intro!$G$21="English",O48,P48)</f>
        <v>Firm Name</v>
      </c>
      <c r="D46" s="306"/>
      <c r="E46" s="354" t="str">
        <f>IF(Intro!$G$21="English",O50,P50)</f>
        <v>Firm Address</v>
      </c>
      <c r="F46" s="306"/>
      <c r="G46" s="354" t="str">
        <f>IF(Intro!$G$21="English",O52,P52)</f>
        <v>Nature of association</v>
      </c>
      <c r="H46" s="305"/>
      <c r="I46" s="306"/>
      <c r="J46" s="354" t="str">
        <f>IF(Intro!$G$21="English",O54,P54)</f>
        <v>Role in the Industry</v>
      </c>
      <c r="K46" s="305"/>
      <c r="L46" s="355"/>
      <c r="O46" s="55"/>
    </row>
    <row r="47" spans="1:17" x14ac:dyDescent="0.3">
      <c r="B47" s="34"/>
      <c r="C47" s="310"/>
      <c r="D47" s="312"/>
      <c r="E47" s="310"/>
      <c r="F47" s="312"/>
      <c r="G47" s="310"/>
      <c r="H47" s="311"/>
      <c r="I47" s="312"/>
      <c r="J47" s="310"/>
      <c r="K47" s="311"/>
      <c r="L47" s="356"/>
      <c r="O47" s="55"/>
    </row>
    <row r="48" spans="1:17" x14ac:dyDescent="0.3">
      <c r="B48" s="319">
        <v>1</v>
      </c>
      <c r="C48" s="217"/>
      <c r="D48" s="217"/>
      <c r="E48" s="217"/>
      <c r="F48" s="217"/>
      <c r="G48" s="217"/>
      <c r="H48" s="217"/>
      <c r="I48" s="217"/>
      <c r="J48" s="217"/>
      <c r="K48" s="217"/>
      <c r="L48" s="218"/>
      <c r="O48" s="58" t="s">
        <v>42</v>
      </c>
      <c r="P48" s="58" t="s">
        <v>44</v>
      </c>
    </row>
    <row r="49" spans="2:16" x14ac:dyDescent="0.3">
      <c r="B49" s="319"/>
      <c r="C49" s="217"/>
      <c r="D49" s="217"/>
      <c r="E49" s="217"/>
      <c r="F49" s="217"/>
      <c r="G49" s="217"/>
      <c r="H49" s="217"/>
      <c r="I49" s="217"/>
      <c r="J49" s="217"/>
      <c r="K49" s="217"/>
      <c r="L49" s="218"/>
    </row>
    <row r="50" spans="2:16" x14ac:dyDescent="0.3">
      <c r="B50" s="319">
        <v>2</v>
      </c>
      <c r="C50" s="217"/>
      <c r="D50" s="217"/>
      <c r="E50" s="217"/>
      <c r="F50" s="217"/>
      <c r="G50" s="217"/>
      <c r="H50" s="217"/>
      <c r="I50" s="217"/>
      <c r="J50" s="217"/>
      <c r="K50" s="217"/>
      <c r="L50" s="218"/>
      <c r="O50" s="58" t="s">
        <v>9</v>
      </c>
      <c r="P50" s="58" t="s">
        <v>10</v>
      </c>
    </row>
    <row r="51" spans="2:16" x14ac:dyDescent="0.3">
      <c r="B51" s="319"/>
      <c r="C51" s="217"/>
      <c r="D51" s="217"/>
      <c r="E51" s="217"/>
      <c r="F51" s="217"/>
      <c r="G51" s="217"/>
      <c r="H51" s="217"/>
      <c r="I51" s="217"/>
      <c r="J51" s="217"/>
      <c r="K51" s="217"/>
      <c r="L51" s="218"/>
    </row>
    <row r="52" spans="2:16" x14ac:dyDescent="0.3">
      <c r="B52" s="319">
        <v>3</v>
      </c>
      <c r="C52" s="217"/>
      <c r="D52" s="217"/>
      <c r="E52" s="217"/>
      <c r="F52" s="217"/>
      <c r="G52" s="217"/>
      <c r="H52" s="217"/>
      <c r="I52" s="217"/>
      <c r="J52" s="217"/>
      <c r="K52" s="217"/>
      <c r="L52" s="218"/>
      <c r="O52" s="58" t="s">
        <v>134</v>
      </c>
      <c r="P52" s="58" t="s">
        <v>242</v>
      </c>
    </row>
    <row r="53" spans="2:16" x14ac:dyDescent="0.3">
      <c r="B53" s="319"/>
      <c r="C53" s="217"/>
      <c r="D53" s="217"/>
      <c r="E53" s="217"/>
      <c r="F53" s="217"/>
      <c r="G53" s="217"/>
      <c r="H53" s="217"/>
      <c r="I53" s="217"/>
      <c r="J53" s="217"/>
      <c r="K53" s="217"/>
      <c r="L53" s="218"/>
    </row>
    <row r="54" spans="2:16" x14ac:dyDescent="0.3">
      <c r="B54" s="319">
        <v>4</v>
      </c>
      <c r="C54" s="217"/>
      <c r="D54" s="217"/>
      <c r="E54" s="217"/>
      <c r="F54" s="217"/>
      <c r="G54" s="217"/>
      <c r="H54" s="217"/>
      <c r="I54" s="217"/>
      <c r="J54" s="217"/>
      <c r="K54" s="217"/>
      <c r="L54" s="218"/>
      <c r="O54" s="58" t="s">
        <v>43</v>
      </c>
      <c r="P54" s="58" t="s">
        <v>45</v>
      </c>
    </row>
    <row r="55" spans="2:16" x14ac:dyDescent="0.3">
      <c r="B55" s="319"/>
      <c r="C55" s="217"/>
      <c r="D55" s="217"/>
      <c r="E55" s="217"/>
      <c r="F55" s="217"/>
      <c r="G55" s="217"/>
      <c r="H55" s="217"/>
      <c r="I55" s="217"/>
      <c r="J55" s="217"/>
      <c r="K55" s="217"/>
      <c r="L55" s="218"/>
    </row>
    <row r="56" spans="2:16" x14ac:dyDescent="0.3">
      <c r="B56" s="319">
        <v>5</v>
      </c>
      <c r="C56" s="217"/>
      <c r="D56" s="217"/>
      <c r="E56" s="217"/>
      <c r="F56" s="217"/>
      <c r="G56" s="217"/>
      <c r="H56" s="217"/>
      <c r="I56" s="217"/>
      <c r="J56" s="217"/>
      <c r="K56" s="217"/>
      <c r="L56" s="218"/>
      <c r="O56" s="58" t="s">
        <v>42</v>
      </c>
      <c r="P56" s="58" t="s">
        <v>44</v>
      </c>
    </row>
    <row r="57" spans="2:16" x14ac:dyDescent="0.3">
      <c r="B57" s="319"/>
      <c r="C57" s="217"/>
      <c r="D57" s="217"/>
      <c r="E57" s="217"/>
      <c r="F57" s="217"/>
      <c r="G57" s="217"/>
      <c r="H57" s="217"/>
      <c r="I57" s="217"/>
      <c r="J57" s="217"/>
      <c r="K57" s="217"/>
      <c r="L57" s="218"/>
    </row>
    <row r="58" spans="2:16" x14ac:dyDescent="0.3">
      <c r="B58" s="319">
        <v>6</v>
      </c>
      <c r="C58" s="217"/>
      <c r="D58" s="217"/>
      <c r="E58" s="217"/>
      <c r="F58" s="217"/>
      <c r="G58" s="217"/>
      <c r="H58" s="217"/>
      <c r="I58" s="217"/>
      <c r="J58" s="217"/>
      <c r="K58" s="217"/>
      <c r="L58" s="218"/>
      <c r="O58" s="58" t="s">
        <v>9</v>
      </c>
      <c r="P58" s="58" t="s">
        <v>10</v>
      </c>
    </row>
    <row r="59" spans="2:16" x14ac:dyDescent="0.3">
      <c r="B59" s="319"/>
      <c r="C59" s="217"/>
      <c r="D59" s="217"/>
      <c r="E59" s="217"/>
      <c r="F59" s="217"/>
      <c r="G59" s="217"/>
      <c r="H59" s="217"/>
      <c r="I59" s="217"/>
      <c r="J59" s="217"/>
      <c r="K59" s="217"/>
      <c r="L59" s="218"/>
    </row>
    <row r="60" spans="2:16" x14ac:dyDescent="0.3">
      <c r="B60" s="319">
        <v>7</v>
      </c>
      <c r="C60" s="217"/>
      <c r="D60" s="217"/>
      <c r="E60" s="217"/>
      <c r="F60" s="217"/>
      <c r="G60" s="217"/>
      <c r="H60" s="217"/>
      <c r="I60" s="217"/>
      <c r="J60" s="217"/>
      <c r="K60" s="217"/>
      <c r="L60" s="218"/>
      <c r="O60" s="58" t="s">
        <v>134</v>
      </c>
      <c r="P60" s="58" t="s">
        <v>242</v>
      </c>
    </row>
    <row r="61" spans="2:16" x14ac:dyDescent="0.3">
      <c r="B61" s="319"/>
      <c r="C61" s="217"/>
      <c r="D61" s="217"/>
      <c r="E61" s="217"/>
      <c r="F61" s="217"/>
      <c r="G61" s="217"/>
      <c r="H61" s="217"/>
      <c r="I61" s="217"/>
      <c r="J61" s="217"/>
      <c r="K61" s="217"/>
      <c r="L61" s="218"/>
    </row>
    <row r="62" spans="2:16" x14ac:dyDescent="0.3">
      <c r="B62" s="319">
        <v>8</v>
      </c>
      <c r="C62" s="217"/>
      <c r="D62" s="217"/>
      <c r="E62" s="217"/>
      <c r="F62" s="217"/>
      <c r="G62" s="217"/>
      <c r="H62" s="217"/>
      <c r="I62" s="217"/>
      <c r="J62" s="217"/>
      <c r="K62" s="217"/>
      <c r="L62" s="218"/>
      <c r="O62" s="58" t="s">
        <v>43</v>
      </c>
      <c r="P62" s="58" t="s">
        <v>45</v>
      </c>
    </row>
    <row r="63" spans="2:16" x14ac:dyDescent="0.3">
      <c r="B63" s="319"/>
      <c r="C63" s="217"/>
      <c r="D63" s="217"/>
      <c r="E63" s="217"/>
      <c r="F63" s="217"/>
      <c r="G63" s="217"/>
      <c r="H63" s="217"/>
      <c r="I63" s="217"/>
      <c r="J63" s="217"/>
      <c r="K63" s="217"/>
      <c r="L63" s="218"/>
    </row>
    <row r="64" spans="2:16" x14ac:dyDescent="0.3">
      <c r="B64" s="319">
        <v>9</v>
      </c>
      <c r="C64" s="217"/>
      <c r="D64" s="217"/>
      <c r="E64" s="217"/>
      <c r="F64" s="217"/>
      <c r="G64" s="217"/>
      <c r="H64" s="217"/>
      <c r="I64" s="217"/>
      <c r="J64" s="217"/>
      <c r="K64" s="217"/>
      <c r="L64" s="218"/>
      <c r="O64" s="58" t="s">
        <v>134</v>
      </c>
      <c r="P64" s="58" t="s">
        <v>242</v>
      </c>
    </row>
    <row r="65" spans="1:17" x14ac:dyDescent="0.3">
      <c r="B65" s="319"/>
      <c r="C65" s="217"/>
      <c r="D65" s="217"/>
      <c r="E65" s="217"/>
      <c r="F65" s="217"/>
      <c r="G65" s="217"/>
      <c r="H65" s="217"/>
      <c r="I65" s="217"/>
      <c r="J65" s="217"/>
      <c r="K65" s="217"/>
      <c r="L65" s="218"/>
    </row>
    <row r="66" spans="1:17" x14ac:dyDescent="0.3">
      <c r="B66" s="319">
        <v>10</v>
      </c>
      <c r="C66" s="217"/>
      <c r="D66" s="217"/>
      <c r="E66" s="217"/>
      <c r="F66" s="217"/>
      <c r="G66" s="217"/>
      <c r="H66" s="217"/>
      <c r="I66" s="217"/>
      <c r="J66" s="217"/>
      <c r="K66" s="217"/>
      <c r="L66" s="218"/>
      <c r="O66" s="58" t="s">
        <v>43</v>
      </c>
      <c r="P66" s="58" t="s">
        <v>45</v>
      </c>
    </row>
    <row r="67" spans="1:17" x14ac:dyDescent="0.3">
      <c r="B67" s="319"/>
      <c r="C67" s="217"/>
      <c r="D67" s="217"/>
      <c r="E67" s="217"/>
      <c r="F67" s="217"/>
      <c r="G67" s="217"/>
      <c r="H67" s="217"/>
      <c r="I67" s="217"/>
      <c r="J67" s="217"/>
      <c r="K67" s="217"/>
      <c r="L67" s="218"/>
    </row>
    <row r="68" spans="1:17" s="24" customFormat="1" x14ac:dyDescent="0.3">
      <c r="A68" s="64"/>
      <c r="B68" s="75"/>
      <c r="C68" s="76"/>
      <c r="D68" s="76"/>
      <c r="E68" s="76"/>
      <c r="F68" s="76"/>
      <c r="G68" s="76"/>
      <c r="H68" s="76"/>
      <c r="I68" s="76"/>
      <c r="J68" s="76"/>
      <c r="K68" s="76"/>
      <c r="L68" s="77"/>
      <c r="O68" s="58"/>
      <c r="P68" s="58"/>
      <c r="Q68" s="58"/>
    </row>
    <row r="69" spans="1:17" s="5" customFormat="1" x14ac:dyDescent="0.3">
      <c r="A69" s="10"/>
      <c r="B69" s="12"/>
      <c r="C69" s="12"/>
      <c r="D69" s="12"/>
      <c r="E69" s="13"/>
      <c r="F69" s="13"/>
      <c r="G69" s="13"/>
      <c r="H69" s="13"/>
      <c r="I69" s="13"/>
      <c r="J69" s="13"/>
      <c r="K69" s="13"/>
      <c r="L69" s="13"/>
      <c r="O69" s="11"/>
      <c r="P69" s="11"/>
    </row>
    <row r="70" spans="1:17" x14ac:dyDescent="0.3">
      <c r="B70" s="196" t="s">
        <v>208</v>
      </c>
      <c r="C70" s="197"/>
      <c r="D70" s="197"/>
      <c r="E70" s="197"/>
      <c r="F70" s="197"/>
      <c r="G70" s="197"/>
      <c r="H70" s="197"/>
      <c r="I70" s="197"/>
      <c r="J70" s="197"/>
      <c r="K70" s="197"/>
      <c r="L70" s="198"/>
      <c r="M70" s="24"/>
    </row>
    <row r="71" spans="1:17" s="8" customFormat="1" x14ac:dyDescent="0.3">
      <c r="A71" s="7"/>
      <c r="B71" s="333" t="s">
        <v>24</v>
      </c>
      <c r="C71" s="334"/>
      <c r="D71" s="334"/>
      <c r="E71" s="334"/>
      <c r="F71" s="334"/>
      <c r="G71" s="334"/>
      <c r="H71" s="334"/>
      <c r="I71" s="334"/>
      <c r="J71" s="334"/>
      <c r="K71" s="334"/>
      <c r="L71" s="335"/>
      <c r="M71" s="73"/>
    </row>
    <row r="72" spans="1:17" s="24" customFormat="1" x14ac:dyDescent="0.3">
      <c r="A72" s="64"/>
      <c r="B72" s="74"/>
      <c r="C72" s="65"/>
      <c r="D72" s="65"/>
      <c r="E72" s="65"/>
      <c r="F72" s="65"/>
      <c r="G72" s="65"/>
      <c r="H72" s="65"/>
      <c r="I72" s="65"/>
      <c r="J72" s="65"/>
      <c r="K72" s="65"/>
      <c r="L72" s="66"/>
      <c r="O72" s="58"/>
      <c r="P72" s="58"/>
      <c r="Q72" s="58"/>
    </row>
    <row r="73" spans="1:17" s="24" customFormat="1" x14ac:dyDescent="0.3">
      <c r="A73" s="64"/>
      <c r="B73" s="330" t="str">
        <f>IF(Intro!$G$21="English",O73,P73)</f>
        <v>Provide the following information about the production of all of your firm's goods in Chinese Taipei and Germany.</v>
      </c>
      <c r="C73" s="331"/>
      <c r="D73" s="331"/>
      <c r="E73" s="331"/>
      <c r="F73" s="331"/>
      <c r="G73" s="331"/>
      <c r="H73" s="331"/>
      <c r="I73" s="331"/>
      <c r="J73" s="331"/>
      <c r="K73" s="331"/>
      <c r="L73" s="332"/>
      <c r="O73" s="58" t="str">
        <f>"Provide the following information about the production of all of your firm's goods in "&amp;Variables!B5&amp;"."</f>
        <v>Provide the following information about the production of all of your firm's goods in Chinese Taipei and Germany.</v>
      </c>
      <c r="P73" s="58" t="str">
        <f>"Fournissez les informations suivantes concernant la production de toutes les marchandises de votre entreprise aux pays sujets ("&amp;Variables!C5&amp;")."</f>
        <v>Fournissez les informations suivantes concernant la production de toutes les marchandises de votre entreprise aux pays sujets (du Taipei chinois et de l’Allemagne).</v>
      </c>
      <c r="Q73" s="58"/>
    </row>
    <row r="74" spans="1:17" s="24" customFormat="1" x14ac:dyDescent="0.3">
      <c r="A74" s="64"/>
      <c r="B74" s="74"/>
      <c r="C74" s="65"/>
      <c r="D74" s="65"/>
      <c r="E74" s="65"/>
      <c r="F74" s="65"/>
      <c r="G74" s="65"/>
      <c r="H74" s="65"/>
      <c r="I74" s="65"/>
      <c r="J74" s="65"/>
      <c r="K74" s="65"/>
      <c r="L74" s="66"/>
      <c r="O74" s="58"/>
      <c r="P74" s="58"/>
      <c r="Q74" s="58"/>
    </row>
    <row r="75" spans="1:17" x14ac:dyDescent="0.3">
      <c r="B75" s="47"/>
      <c r="C75" s="327" t="str">
        <f>IF(Intro!$G$21="English",O75,P75)</f>
        <v>Facility Name and Location</v>
      </c>
      <c r="D75" s="327"/>
      <c r="E75" s="327" t="str">
        <f>IF(Intro!$G$21="English",O81,P81)</f>
        <v>Explain whether this facility produces the goods for the Canadian market and other export markets.</v>
      </c>
      <c r="F75" s="327"/>
      <c r="G75" s="327" t="str">
        <f>IF(Intro!$G$21="English",O91,P91)</f>
        <v xml:space="preserve">Description and specifications of the goods produced </v>
      </c>
      <c r="H75" s="327"/>
      <c r="I75" s="327" t="str">
        <f>IF(Intro!$G$21="English",O101,P101)</f>
        <v>If this facility does not produce the goods, what modifications would be needed to be able to produce the goods?</v>
      </c>
      <c r="J75" s="327"/>
      <c r="K75" s="327" t="str">
        <f>IF(Intro!$G$21="English",O111,P111)</f>
        <v>What other products, if any, can be produced on the same equipment used to produce the goods?</v>
      </c>
      <c r="L75" s="327"/>
      <c r="O75" s="58" t="s">
        <v>46</v>
      </c>
      <c r="P75" s="58" t="s">
        <v>47</v>
      </c>
    </row>
    <row r="76" spans="1:17" x14ac:dyDescent="0.3">
      <c r="B76" s="47"/>
      <c r="C76" s="328"/>
      <c r="D76" s="328"/>
      <c r="E76" s="328"/>
      <c r="F76" s="328"/>
      <c r="G76" s="328"/>
      <c r="H76" s="328"/>
      <c r="I76" s="328"/>
      <c r="J76" s="328"/>
      <c r="K76" s="328"/>
      <c r="L76" s="328"/>
    </row>
    <row r="77" spans="1:17" x14ac:dyDescent="0.3">
      <c r="B77" s="47"/>
      <c r="C77" s="328"/>
      <c r="D77" s="328"/>
      <c r="E77" s="328"/>
      <c r="F77" s="328"/>
      <c r="G77" s="328"/>
      <c r="H77" s="328"/>
      <c r="I77" s="328"/>
      <c r="J77" s="328"/>
      <c r="K77" s="328"/>
      <c r="L77" s="328"/>
    </row>
    <row r="78" spans="1:17" x14ac:dyDescent="0.3">
      <c r="B78" s="47"/>
      <c r="C78" s="328"/>
      <c r="D78" s="328"/>
      <c r="E78" s="328"/>
      <c r="F78" s="328"/>
      <c r="G78" s="328"/>
      <c r="H78" s="328"/>
      <c r="I78" s="328"/>
      <c r="J78" s="328"/>
      <c r="K78" s="328"/>
      <c r="L78" s="328"/>
    </row>
    <row r="79" spans="1:17" x14ac:dyDescent="0.3">
      <c r="B79" s="47"/>
      <c r="C79" s="328"/>
      <c r="D79" s="328"/>
      <c r="E79" s="328"/>
      <c r="F79" s="328"/>
      <c r="G79" s="328"/>
      <c r="H79" s="328"/>
      <c r="I79" s="328"/>
      <c r="J79" s="328"/>
      <c r="K79" s="328"/>
      <c r="L79" s="328"/>
    </row>
    <row r="80" spans="1:17" x14ac:dyDescent="0.3">
      <c r="B80" s="47"/>
      <c r="C80" s="329"/>
      <c r="D80" s="329"/>
      <c r="E80" s="329"/>
      <c r="F80" s="329"/>
      <c r="G80" s="329"/>
      <c r="H80" s="329"/>
      <c r="I80" s="329"/>
      <c r="J80" s="329"/>
      <c r="K80" s="329"/>
      <c r="L80" s="329"/>
    </row>
    <row r="81" spans="1:16" x14ac:dyDescent="0.3">
      <c r="B81" s="319">
        <v>1</v>
      </c>
      <c r="C81" s="320"/>
      <c r="D81" s="320"/>
      <c r="E81" s="320"/>
      <c r="F81" s="320"/>
      <c r="G81" s="320"/>
      <c r="H81" s="320"/>
      <c r="I81" s="320"/>
      <c r="J81" s="320"/>
      <c r="K81" s="320"/>
      <c r="L81" s="320"/>
      <c r="O81" s="58" t="s">
        <v>135</v>
      </c>
      <c r="P81" s="58" t="s">
        <v>136</v>
      </c>
    </row>
    <row r="82" spans="1:16" s="96" customFormat="1" x14ac:dyDescent="0.3">
      <c r="A82" s="7"/>
      <c r="B82" s="319"/>
      <c r="C82" s="320"/>
      <c r="D82" s="320"/>
      <c r="E82" s="320"/>
      <c r="F82" s="320"/>
      <c r="G82" s="320"/>
      <c r="H82" s="320"/>
      <c r="I82" s="320"/>
      <c r="J82" s="320"/>
      <c r="K82" s="320"/>
      <c r="L82" s="320"/>
    </row>
    <row r="83" spans="1:16" s="96" customFormat="1" x14ac:dyDescent="0.3">
      <c r="A83" s="7"/>
      <c r="B83" s="319"/>
      <c r="C83" s="320"/>
      <c r="D83" s="320"/>
      <c r="E83" s="320"/>
      <c r="F83" s="320"/>
      <c r="G83" s="320"/>
      <c r="H83" s="320"/>
      <c r="I83" s="320"/>
      <c r="J83" s="320"/>
      <c r="K83" s="320"/>
      <c r="L83" s="320"/>
    </row>
    <row r="84" spans="1:16" s="96" customFormat="1" x14ac:dyDescent="0.3">
      <c r="A84" s="7"/>
      <c r="B84" s="319"/>
      <c r="C84" s="320"/>
      <c r="D84" s="320"/>
      <c r="E84" s="320"/>
      <c r="F84" s="320"/>
      <c r="G84" s="320"/>
      <c r="H84" s="320"/>
      <c r="I84" s="320"/>
      <c r="J84" s="320"/>
      <c r="K84" s="320"/>
      <c r="L84" s="320"/>
    </row>
    <row r="85" spans="1:16" s="96" customFormat="1" x14ac:dyDescent="0.3">
      <c r="A85" s="7"/>
      <c r="B85" s="319"/>
      <c r="C85" s="320"/>
      <c r="D85" s="320"/>
      <c r="E85" s="320"/>
      <c r="F85" s="320"/>
      <c r="G85" s="320"/>
      <c r="H85" s="320"/>
      <c r="I85" s="320"/>
      <c r="J85" s="320"/>
      <c r="K85" s="320"/>
      <c r="L85" s="320"/>
    </row>
    <row r="86" spans="1:16" x14ac:dyDescent="0.3">
      <c r="B86" s="319"/>
      <c r="C86" s="320"/>
      <c r="D86" s="320"/>
      <c r="E86" s="320"/>
      <c r="F86" s="320"/>
      <c r="G86" s="320"/>
      <c r="H86" s="320"/>
      <c r="I86" s="320"/>
      <c r="J86" s="320"/>
      <c r="K86" s="320"/>
      <c r="L86" s="320"/>
    </row>
    <row r="87" spans="1:16" x14ac:dyDescent="0.3">
      <c r="B87" s="319"/>
      <c r="C87" s="320"/>
      <c r="D87" s="320"/>
      <c r="E87" s="320"/>
      <c r="F87" s="320"/>
      <c r="G87" s="320"/>
      <c r="H87" s="320"/>
      <c r="I87" s="320"/>
      <c r="J87" s="320"/>
      <c r="K87" s="320"/>
      <c r="L87" s="320"/>
    </row>
    <row r="88" spans="1:16" x14ac:dyDescent="0.3">
      <c r="B88" s="319"/>
      <c r="C88" s="320"/>
      <c r="D88" s="320"/>
      <c r="E88" s="320"/>
      <c r="F88" s="320"/>
      <c r="G88" s="320"/>
      <c r="H88" s="320"/>
      <c r="I88" s="320"/>
      <c r="J88" s="320"/>
      <c r="K88" s="320"/>
      <c r="L88" s="320"/>
    </row>
    <row r="89" spans="1:16" x14ac:dyDescent="0.3">
      <c r="B89" s="319"/>
      <c r="C89" s="320"/>
      <c r="D89" s="320"/>
      <c r="E89" s="320"/>
      <c r="F89" s="320"/>
      <c r="G89" s="320"/>
      <c r="H89" s="320"/>
      <c r="I89" s="320"/>
      <c r="J89" s="320"/>
      <c r="K89" s="320"/>
      <c r="L89" s="320"/>
    </row>
    <row r="90" spans="1:16" x14ac:dyDescent="0.3">
      <c r="B90" s="319"/>
      <c r="C90" s="320"/>
      <c r="D90" s="320"/>
      <c r="E90" s="320"/>
      <c r="F90" s="320"/>
      <c r="G90" s="320"/>
      <c r="H90" s="320"/>
      <c r="I90" s="320"/>
      <c r="J90" s="320"/>
      <c r="K90" s="320"/>
      <c r="L90" s="320"/>
    </row>
    <row r="91" spans="1:16" x14ac:dyDescent="0.3">
      <c r="B91" s="319">
        <v>2</v>
      </c>
      <c r="C91" s="320"/>
      <c r="D91" s="320"/>
      <c r="E91" s="320"/>
      <c r="F91" s="320"/>
      <c r="G91" s="320"/>
      <c r="H91" s="320"/>
      <c r="I91" s="320"/>
      <c r="J91" s="320"/>
      <c r="K91" s="320"/>
      <c r="L91" s="320"/>
      <c r="O91" s="58" t="s">
        <v>114</v>
      </c>
      <c r="P91" s="58" t="s">
        <v>115</v>
      </c>
    </row>
    <row r="92" spans="1:16" x14ac:dyDescent="0.3">
      <c r="B92" s="319"/>
      <c r="C92" s="320"/>
      <c r="D92" s="320"/>
      <c r="E92" s="320"/>
      <c r="F92" s="320"/>
      <c r="G92" s="320"/>
      <c r="H92" s="320"/>
      <c r="I92" s="320"/>
      <c r="J92" s="320"/>
      <c r="K92" s="320"/>
      <c r="L92" s="320"/>
    </row>
    <row r="93" spans="1:16" s="96" customFormat="1" x14ac:dyDescent="0.3">
      <c r="A93" s="7"/>
      <c r="B93" s="319"/>
      <c r="C93" s="320"/>
      <c r="D93" s="320"/>
      <c r="E93" s="320"/>
      <c r="F93" s="320"/>
      <c r="G93" s="320"/>
      <c r="H93" s="320"/>
      <c r="I93" s="320"/>
      <c r="J93" s="320"/>
      <c r="K93" s="320"/>
      <c r="L93" s="320"/>
    </row>
    <row r="94" spans="1:16" s="96" customFormat="1" x14ac:dyDescent="0.3">
      <c r="A94" s="7"/>
      <c r="B94" s="319"/>
      <c r="C94" s="320"/>
      <c r="D94" s="320"/>
      <c r="E94" s="320"/>
      <c r="F94" s="320"/>
      <c r="G94" s="320"/>
      <c r="H94" s="320"/>
      <c r="I94" s="320"/>
      <c r="J94" s="320"/>
      <c r="K94" s="320"/>
      <c r="L94" s="320"/>
    </row>
    <row r="95" spans="1:16" s="96" customFormat="1" x14ac:dyDescent="0.3">
      <c r="A95" s="7"/>
      <c r="B95" s="319"/>
      <c r="C95" s="320"/>
      <c r="D95" s="320"/>
      <c r="E95" s="320"/>
      <c r="F95" s="320"/>
      <c r="G95" s="320"/>
      <c r="H95" s="320"/>
      <c r="I95" s="320"/>
      <c r="J95" s="320"/>
      <c r="K95" s="320"/>
      <c r="L95" s="320"/>
    </row>
    <row r="96" spans="1:16" s="96" customFormat="1" x14ac:dyDescent="0.3">
      <c r="A96" s="7"/>
      <c r="B96" s="319"/>
      <c r="C96" s="320"/>
      <c r="D96" s="320"/>
      <c r="E96" s="320"/>
      <c r="F96" s="320"/>
      <c r="G96" s="320"/>
      <c r="H96" s="320"/>
      <c r="I96" s="320"/>
      <c r="J96" s="320"/>
      <c r="K96" s="320"/>
      <c r="L96" s="320"/>
    </row>
    <row r="97" spans="1:16" x14ac:dyDescent="0.3">
      <c r="B97" s="319"/>
      <c r="C97" s="320"/>
      <c r="D97" s="320"/>
      <c r="E97" s="320"/>
      <c r="F97" s="320"/>
      <c r="G97" s="320"/>
      <c r="H97" s="320"/>
      <c r="I97" s="320"/>
      <c r="J97" s="320"/>
      <c r="K97" s="320"/>
      <c r="L97" s="320"/>
    </row>
    <row r="98" spans="1:16" x14ac:dyDescent="0.3">
      <c r="B98" s="319"/>
      <c r="C98" s="320"/>
      <c r="D98" s="320"/>
      <c r="E98" s="320"/>
      <c r="F98" s="320"/>
      <c r="G98" s="320"/>
      <c r="H98" s="320"/>
      <c r="I98" s="320"/>
      <c r="J98" s="320"/>
      <c r="K98" s="320"/>
      <c r="L98" s="320"/>
    </row>
    <row r="99" spans="1:16" x14ac:dyDescent="0.3">
      <c r="B99" s="319"/>
      <c r="C99" s="320"/>
      <c r="D99" s="320"/>
      <c r="E99" s="320"/>
      <c r="F99" s="320"/>
      <c r="G99" s="320"/>
      <c r="H99" s="320"/>
      <c r="I99" s="320"/>
      <c r="J99" s="320"/>
      <c r="K99" s="320"/>
      <c r="L99" s="320"/>
    </row>
    <row r="100" spans="1:16" x14ac:dyDescent="0.3">
      <c r="B100" s="319"/>
      <c r="C100" s="320"/>
      <c r="D100" s="320"/>
      <c r="E100" s="320"/>
      <c r="F100" s="320"/>
      <c r="G100" s="320"/>
      <c r="H100" s="320"/>
      <c r="I100" s="320"/>
      <c r="J100" s="320"/>
      <c r="K100" s="320"/>
      <c r="L100" s="320"/>
    </row>
    <row r="101" spans="1:16" x14ac:dyDescent="0.3">
      <c r="B101" s="319">
        <v>3</v>
      </c>
      <c r="C101" s="320"/>
      <c r="D101" s="320"/>
      <c r="E101" s="320"/>
      <c r="F101" s="320"/>
      <c r="G101" s="320"/>
      <c r="H101" s="320"/>
      <c r="I101" s="320"/>
      <c r="J101" s="320"/>
      <c r="K101" s="320"/>
      <c r="L101" s="320"/>
      <c r="O101" s="58" t="s">
        <v>117</v>
      </c>
      <c r="P101" s="58" t="s">
        <v>116</v>
      </c>
    </row>
    <row r="102" spans="1:16" x14ac:dyDescent="0.3">
      <c r="B102" s="319"/>
      <c r="C102" s="320"/>
      <c r="D102" s="320"/>
      <c r="E102" s="320"/>
      <c r="F102" s="320"/>
      <c r="G102" s="320"/>
      <c r="H102" s="320"/>
      <c r="I102" s="320"/>
      <c r="J102" s="320"/>
      <c r="K102" s="320"/>
      <c r="L102" s="320"/>
    </row>
    <row r="103" spans="1:16" s="96" customFormat="1" x14ac:dyDescent="0.3">
      <c r="A103" s="7"/>
      <c r="B103" s="319"/>
      <c r="C103" s="320"/>
      <c r="D103" s="320"/>
      <c r="E103" s="320"/>
      <c r="F103" s="320"/>
      <c r="G103" s="320"/>
      <c r="H103" s="320"/>
      <c r="I103" s="320"/>
      <c r="J103" s="320"/>
      <c r="K103" s="320"/>
      <c r="L103" s="320"/>
    </row>
    <row r="104" spans="1:16" s="96" customFormat="1" x14ac:dyDescent="0.3">
      <c r="A104" s="7"/>
      <c r="B104" s="319"/>
      <c r="C104" s="320"/>
      <c r="D104" s="320"/>
      <c r="E104" s="320"/>
      <c r="F104" s="320"/>
      <c r="G104" s="320"/>
      <c r="H104" s="320"/>
      <c r="I104" s="320"/>
      <c r="J104" s="320"/>
      <c r="K104" s="320"/>
      <c r="L104" s="320"/>
    </row>
    <row r="105" spans="1:16" s="96" customFormat="1" x14ac:dyDescent="0.3">
      <c r="A105" s="7"/>
      <c r="B105" s="319"/>
      <c r="C105" s="320"/>
      <c r="D105" s="320"/>
      <c r="E105" s="320"/>
      <c r="F105" s="320"/>
      <c r="G105" s="320"/>
      <c r="H105" s="320"/>
      <c r="I105" s="320"/>
      <c r="J105" s="320"/>
      <c r="K105" s="320"/>
      <c r="L105" s="320"/>
    </row>
    <row r="106" spans="1:16" s="96" customFormat="1" x14ac:dyDescent="0.3">
      <c r="A106" s="7"/>
      <c r="B106" s="319"/>
      <c r="C106" s="320"/>
      <c r="D106" s="320"/>
      <c r="E106" s="320"/>
      <c r="F106" s="320"/>
      <c r="G106" s="320"/>
      <c r="H106" s="320"/>
      <c r="I106" s="320"/>
      <c r="J106" s="320"/>
      <c r="K106" s="320"/>
      <c r="L106" s="320"/>
    </row>
    <row r="107" spans="1:16" x14ac:dyDescent="0.3">
      <c r="B107" s="319"/>
      <c r="C107" s="320"/>
      <c r="D107" s="320"/>
      <c r="E107" s="320"/>
      <c r="F107" s="320"/>
      <c r="G107" s="320"/>
      <c r="H107" s="320"/>
      <c r="I107" s="320"/>
      <c r="J107" s="320"/>
      <c r="K107" s="320"/>
      <c r="L107" s="320"/>
    </row>
    <row r="108" spans="1:16" x14ac:dyDescent="0.3">
      <c r="B108" s="319"/>
      <c r="C108" s="320"/>
      <c r="D108" s="320"/>
      <c r="E108" s="320"/>
      <c r="F108" s="320"/>
      <c r="G108" s="320"/>
      <c r="H108" s="320"/>
      <c r="I108" s="320"/>
      <c r="J108" s="320"/>
      <c r="K108" s="320"/>
      <c r="L108" s="320"/>
    </row>
    <row r="109" spans="1:16" x14ac:dyDescent="0.3">
      <c r="B109" s="319"/>
      <c r="C109" s="320"/>
      <c r="D109" s="320"/>
      <c r="E109" s="320"/>
      <c r="F109" s="320"/>
      <c r="G109" s="320"/>
      <c r="H109" s="320"/>
      <c r="I109" s="320"/>
      <c r="J109" s="320"/>
      <c r="K109" s="320"/>
      <c r="L109" s="320"/>
    </row>
    <row r="110" spans="1:16" x14ac:dyDescent="0.3">
      <c r="B110" s="319"/>
      <c r="C110" s="320"/>
      <c r="D110" s="320"/>
      <c r="E110" s="320"/>
      <c r="F110" s="320"/>
      <c r="G110" s="320"/>
      <c r="H110" s="320"/>
      <c r="I110" s="320"/>
      <c r="J110" s="320"/>
      <c r="K110" s="320"/>
      <c r="L110" s="320"/>
    </row>
    <row r="111" spans="1:16" x14ac:dyDescent="0.3">
      <c r="B111" s="319">
        <v>4</v>
      </c>
      <c r="C111" s="320"/>
      <c r="D111" s="320"/>
      <c r="E111" s="320"/>
      <c r="F111" s="320"/>
      <c r="G111" s="320"/>
      <c r="H111" s="320"/>
      <c r="I111" s="320"/>
      <c r="J111" s="320"/>
      <c r="K111" s="320"/>
      <c r="L111" s="320"/>
      <c r="O111" s="58" t="s">
        <v>27</v>
      </c>
      <c r="P111" s="58" t="s">
        <v>28</v>
      </c>
    </row>
    <row r="112" spans="1:16" x14ac:dyDescent="0.3">
      <c r="B112" s="319"/>
      <c r="C112" s="320"/>
      <c r="D112" s="320"/>
      <c r="E112" s="320"/>
      <c r="F112" s="320"/>
      <c r="G112" s="320"/>
      <c r="H112" s="320"/>
      <c r="I112" s="320"/>
      <c r="J112" s="320"/>
      <c r="K112" s="320"/>
      <c r="L112" s="320"/>
    </row>
    <row r="113" spans="1:12" x14ac:dyDescent="0.3">
      <c r="B113" s="319"/>
      <c r="C113" s="320"/>
      <c r="D113" s="320"/>
      <c r="E113" s="320"/>
      <c r="F113" s="320"/>
      <c r="G113" s="320"/>
      <c r="H113" s="320"/>
      <c r="I113" s="320"/>
      <c r="J113" s="320"/>
      <c r="K113" s="320"/>
      <c r="L113" s="320"/>
    </row>
    <row r="114" spans="1:12" s="96" customFormat="1" x14ac:dyDescent="0.3">
      <c r="A114" s="7"/>
      <c r="B114" s="319"/>
      <c r="C114" s="320"/>
      <c r="D114" s="320"/>
      <c r="E114" s="320"/>
      <c r="F114" s="320"/>
      <c r="G114" s="320"/>
      <c r="H114" s="320"/>
      <c r="I114" s="320"/>
      <c r="J114" s="320"/>
      <c r="K114" s="320"/>
      <c r="L114" s="320"/>
    </row>
    <row r="115" spans="1:12" s="96" customFormat="1" x14ac:dyDescent="0.3">
      <c r="A115" s="7"/>
      <c r="B115" s="319"/>
      <c r="C115" s="320"/>
      <c r="D115" s="320"/>
      <c r="E115" s="320"/>
      <c r="F115" s="320"/>
      <c r="G115" s="320"/>
      <c r="H115" s="320"/>
      <c r="I115" s="320"/>
      <c r="J115" s="320"/>
      <c r="K115" s="320"/>
      <c r="L115" s="320"/>
    </row>
    <row r="116" spans="1:12" s="96" customFormat="1" x14ac:dyDescent="0.3">
      <c r="A116" s="7"/>
      <c r="B116" s="319"/>
      <c r="C116" s="320"/>
      <c r="D116" s="320"/>
      <c r="E116" s="320"/>
      <c r="F116" s="320"/>
      <c r="G116" s="320"/>
      <c r="H116" s="320"/>
      <c r="I116" s="320"/>
      <c r="J116" s="320"/>
      <c r="K116" s="320"/>
      <c r="L116" s="320"/>
    </row>
    <row r="117" spans="1:12" s="96" customFormat="1" x14ac:dyDescent="0.3">
      <c r="A117" s="7"/>
      <c r="B117" s="319"/>
      <c r="C117" s="320"/>
      <c r="D117" s="320"/>
      <c r="E117" s="320"/>
      <c r="F117" s="320"/>
      <c r="G117" s="320"/>
      <c r="H117" s="320"/>
      <c r="I117" s="320"/>
      <c r="J117" s="320"/>
      <c r="K117" s="320"/>
      <c r="L117" s="320"/>
    </row>
    <row r="118" spans="1:12" x14ac:dyDescent="0.3">
      <c r="B118" s="319"/>
      <c r="C118" s="320"/>
      <c r="D118" s="320"/>
      <c r="E118" s="320"/>
      <c r="F118" s="320"/>
      <c r="G118" s="320"/>
      <c r="H118" s="320"/>
      <c r="I118" s="320"/>
      <c r="J118" s="320"/>
      <c r="K118" s="320"/>
      <c r="L118" s="320"/>
    </row>
    <row r="119" spans="1:12" x14ac:dyDescent="0.3">
      <c r="B119" s="319"/>
      <c r="C119" s="320"/>
      <c r="D119" s="320"/>
      <c r="E119" s="320"/>
      <c r="F119" s="320"/>
      <c r="G119" s="320"/>
      <c r="H119" s="320"/>
      <c r="I119" s="320"/>
      <c r="J119" s="320"/>
      <c r="K119" s="320"/>
      <c r="L119" s="320"/>
    </row>
    <row r="120" spans="1:12" x14ac:dyDescent="0.3">
      <c r="B120" s="319"/>
      <c r="C120" s="320"/>
      <c r="D120" s="320"/>
      <c r="E120" s="320"/>
      <c r="F120" s="320"/>
      <c r="G120" s="320"/>
      <c r="H120" s="320"/>
      <c r="I120" s="320"/>
      <c r="J120" s="320"/>
      <c r="K120" s="320"/>
      <c r="L120" s="320"/>
    </row>
    <row r="121" spans="1:12" x14ac:dyDescent="0.3">
      <c r="B121" s="319">
        <v>5</v>
      </c>
      <c r="C121" s="320"/>
      <c r="D121" s="320"/>
      <c r="E121" s="320"/>
      <c r="F121" s="320"/>
      <c r="G121" s="320"/>
      <c r="H121" s="320"/>
      <c r="I121" s="320"/>
      <c r="J121" s="320"/>
      <c r="K121" s="320"/>
      <c r="L121" s="320"/>
    </row>
    <row r="122" spans="1:12" x14ac:dyDescent="0.3">
      <c r="B122" s="319"/>
      <c r="C122" s="320"/>
      <c r="D122" s="320"/>
      <c r="E122" s="320"/>
      <c r="F122" s="320"/>
      <c r="G122" s="320"/>
      <c r="H122" s="320"/>
      <c r="I122" s="320"/>
      <c r="J122" s="320"/>
      <c r="K122" s="320"/>
      <c r="L122" s="320"/>
    </row>
    <row r="123" spans="1:12" s="96" customFormat="1" x14ac:dyDescent="0.3">
      <c r="A123" s="7"/>
      <c r="B123" s="319"/>
      <c r="C123" s="320"/>
      <c r="D123" s="320"/>
      <c r="E123" s="320"/>
      <c r="F123" s="320"/>
      <c r="G123" s="320"/>
      <c r="H123" s="320"/>
      <c r="I123" s="320"/>
      <c r="J123" s="320"/>
      <c r="K123" s="320"/>
      <c r="L123" s="320"/>
    </row>
    <row r="124" spans="1:12" s="96" customFormat="1" x14ac:dyDescent="0.3">
      <c r="A124" s="7"/>
      <c r="B124" s="319"/>
      <c r="C124" s="320"/>
      <c r="D124" s="320"/>
      <c r="E124" s="320"/>
      <c r="F124" s="320"/>
      <c r="G124" s="320"/>
      <c r="H124" s="320"/>
      <c r="I124" s="320"/>
      <c r="J124" s="320"/>
      <c r="K124" s="320"/>
      <c r="L124" s="320"/>
    </row>
    <row r="125" spans="1:12" s="96" customFormat="1" x14ac:dyDescent="0.3">
      <c r="A125" s="7"/>
      <c r="B125" s="319"/>
      <c r="C125" s="320"/>
      <c r="D125" s="320"/>
      <c r="E125" s="320"/>
      <c r="F125" s="320"/>
      <c r="G125" s="320"/>
      <c r="H125" s="320"/>
      <c r="I125" s="320"/>
      <c r="J125" s="320"/>
      <c r="K125" s="320"/>
      <c r="L125" s="320"/>
    </row>
    <row r="126" spans="1:12" s="96" customFormat="1" x14ac:dyDescent="0.3">
      <c r="A126" s="7"/>
      <c r="B126" s="319"/>
      <c r="C126" s="320"/>
      <c r="D126" s="320"/>
      <c r="E126" s="320"/>
      <c r="F126" s="320"/>
      <c r="G126" s="320"/>
      <c r="H126" s="320"/>
      <c r="I126" s="320"/>
      <c r="J126" s="320"/>
      <c r="K126" s="320"/>
      <c r="L126" s="320"/>
    </row>
    <row r="127" spans="1:12" x14ac:dyDescent="0.3">
      <c r="B127" s="319"/>
      <c r="C127" s="320"/>
      <c r="D127" s="320"/>
      <c r="E127" s="320"/>
      <c r="F127" s="320"/>
      <c r="G127" s="320"/>
      <c r="H127" s="320"/>
      <c r="I127" s="320"/>
      <c r="J127" s="320"/>
      <c r="K127" s="320"/>
      <c r="L127" s="320"/>
    </row>
    <row r="128" spans="1:12" x14ac:dyDescent="0.3">
      <c r="B128" s="319"/>
      <c r="C128" s="320"/>
      <c r="D128" s="320"/>
      <c r="E128" s="320"/>
      <c r="F128" s="320"/>
      <c r="G128" s="320"/>
      <c r="H128" s="320"/>
      <c r="I128" s="320"/>
      <c r="J128" s="320"/>
      <c r="K128" s="320"/>
      <c r="L128" s="320"/>
    </row>
    <row r="129" spans="1:12" x14ac:dyDescent="0.3">
      <c r="B129" s="319"/>
      <c r="C129" s="320"/>
      <c r="D129" s="320"/>
      <c r="E129" s="320"/>
      <c r="F129" s="320"/>
      <c r="G129" s="320"/>
      <c r="H129" s="320"/>
      <c r="I129" s="320"/>
      <c r="J129" s="320"/>
      <c r="K129" s="320"/>
      <c r="L129" s="320"/>
    </row>
    <row r="130" spans="1:12" x14ac:dyDescent="0.3">
      <c r="B130" s="319"/>
      <c r="C130" s="320"/>
      <c r="D130" s="320"/>
      <c r="E130" s="320"/>
      <c r="F130" s="320"/>
      <c r="G130" s="320"/>
      <c r="H130" s="320"/>
      <c r="I130" s="320"/>
      <c r="J130" s="320"/>
      <c r="K130" s="320"/>
      <c r="L130" s="320"/>
    </row>
    <row r="131" spans="1:12" x14ac:dyDescent="0.3">
      <c r="B131" s="319">
        <v>6</v>
      </c>
      <c r="C131" s="320"/>
      <c r="D131" s="320"/>
      <c r="E131" s="320"/>
      <c r="F131" s="320"/>
      <c r="G131" s="320"/>
      <c r="H131" s="320"/>
      <c r="I131" s="320"/>
      <c r="J131" s="320"/>
      <c r="K131" s="320"/>
      <c r="L131" s="320"/>
    </row>
    <row r="132" spans="1:12" x14ac:dyDescent="0.3">
      <c r="B132" s="319"/>
      <c r="C132" s="320"/>
      <c r="D132" s="320"/>
      <c r="E132" s="320"/>
      <c r="F132" s="320"/>
      <c r="G132" s="320"/>
      <c r="H132" s="320"/>
      <c r="I132" s="320"/>
      <c r="J132" s="320"/>
      <c r="K132" s="320"/>
      <c r="L132" s="320"/>
    </row>
    <row r="133" spans="1:12" x14ac:dyDescent="0.3">
      <c r="B133" s="319"/>
      <c r="C133" s="320"/>
      <c r="D133" s="320"/>
      <c r="E133" s="320"/>
      <c r="F133" s="320"/>
      <c r="G133" s="320"/>
      <c r="H133" s="320"/>
      <c r="I133" s="320"/>
      <c r="J133" s="320"/>
      <c r="K133" s="320"/>
      <c r="L133" s="320"/>
    </row>
    <row r="134" spans="1:12" s="96" customFormat="1" x14ac:dyDescent="0.3">
      <c r="A134" s="7"/>
      <c r="B134" s="319"/>
      <c r="C134" s="320"/>
      <c r="D134" s="320"/>
      <c r="E134" s="320"/>
      <c r="F134" s="320"/>
      <c r="G134" s="320"/>
      <c r="H134" s="320"/>
      <c r="I134" s="320"/>
      <c r="J134" s="320"/>
      <c r="K134" s="320"/>
      <c r="L134" s="320"/>
    </row>
    <row r="135" spans="1:12" s="96" customFormat="1" x14ac:dyDescent="0.3">
      <c r="A135" s="7"/>
      <c r="B135" s="319"/>
      <c r="C135" s="320"/>
      <c r="D135" s="320"/>
      <c r="E135" s="320"/>
      <c r="F135" s="320"/>
      <c r="G135" s="320"/>
      <c r="H135" s="320"/>
      <c r="I135" s="320"/>
      <c r="J135" s="320"/>
      <c r="K135" s="320"/>
      <c r="L135" s="320"/>
    </row>
    <row r="136" spans="1:12" s="96" customFormat="1" x14ac:dyDescent="0.3">
      <c r="A136" s="7"/>
      <c r="B136" s="319"/>
      <c r="C136" s="320"/>
      <c r="D136" s="320"/>
      <c r="E136" s="320"/>
      <c r="F136" s="320"/>
      <c r="G136" s="320"/>
      <c r="H136" s="320"/>
      <c r="I136" s="320"/>
      <c r="J136" s="320"/>
      <c r="K136" s="320"/>
      <c r="L136" s="320"/>
    </row>
    <row r="137" spans="1:12" s="96" customFormat="1" x14ac:dyDescent="0.3">
      <c r="A137" s="7"/>
      <c r="B137" s="319"/>
      <c r="C137" s="320"/>
      <c r="D137" s="320"/>
      <c r="E137" s="320"/>
      <c r="F137" s="320"/>
      <c r="G137" s="320"/>
      <c r="H137" s="320"/>
      <c r="I137" s="320"/>
      <c r="J137" s="320"/>
      <c r="K137" s="320"/>
      <c r="L137" s="320"/>
    </row>
    <row r="138" spans="1:12" x14ac:dyDescent="0.3">
      <c r="B138" s="319"/>
      <c r="C138" s="320"/>
      <c r="D138" s="320"/>
      <c r="E138" s="320"/>
      <c r="F138" s="320"/>
      <c r="G138" s="320"/>
      <c r="H138" s="320"/>
      <c r="I138" s="320"/>
      <c r="J138" s="320"/>
      <c r="K138" s="320"/>
      <c r="L138" s="320"/>
    </row>
    <row r="139" spans="1:12" x14ac:dyDescent="0.3">
      <c r="B139" s="319"/>
      <c r="C139" s="320"/>
      <c r="D139" s="320"/>
      <c r="E139" s="320"/>
      <c r="F139" s="320"/>
      <c r="G139" s="320"/>
      <c r="H139" s="320"/>
      <c r="I139" s="320"/>
      <c r="J139" s="320"/>
      <c r="K139" s="320"/>
      <c r="L139" s="320"/>
    </row>
    <row r="140" spans="1:12" x14ac:dyDescent="0.3">
      <c r="B140" s="319"/>
      <c r="C140" s="320"/>
      <c r="D140" s="320"/>
      <c r="E140" s="320"/>
      <c r="F140" s="320"/>
      <c r="G140" s="320"/>
      <c r="H140" s="320"/>
      <c r="I140" s="320"/>
      <c r="J140" s="320"/>
      <c r="K140" s="320"/>
      <c r="L140" s="320"/>
    </row>
    <row r="141" spans="1:12" x14ac:dyDescent="0.3">
      <c r="B141" s="319">
        <v>7</v>
      </c>
      <c r="C141" s="320"/>
      <c r="D141" s="320"/>
      <c r="E141" s="320"/>
      <c r="F141" s="320"/>
      <c r="G141" s="320"/>
      <c r="H141" s="320"/>
      <c r="I141" s="320"/>
      <c r="J141" s="320"/>
      <c r="K141" s="320"/>
      <c r="L141" s="320"/>
    </row>
    <row r="142" spans="1:12" x14ac:dyDescent="0.3">
      <c r="B142" s="319"/>
      <c r="C142" s="320"/>
      <c r="D142" s="320"/>
      <c r="E142" s="320"/>
      <c r="F142" s="320"/>
      <c r="G142" s="320"/>
      <c r="H142" s="320"/>
      <c r="I142" s="320"/>
      <c r="J142" s="320"/>
      <c r="K142" s="320"/>
      <c r="L142" s="320"/>
    </row>
    <row r="143" spans="1:12" x14ac:dyDescent="0.3">
      <c r="B143" s="319"/>
      <c r="C143" s="320"/>
      <c r="D143" s="320"/>
      <c r="E143" s="320"/>
      <c r="F143" s="320"/>
      <c r="G143" s="320"/>
      <c r="H143" s="320"/>
      <c r="I143" s="320"/>
      <c r="J143" s="320"/>
      <c r="K143" s="320"/>
      <c r="L143" s="320"/>
    </row>
    <row r="144" spans="1:12" s="96" customFormat="1" x14ac:dyDescent="0.3">
      <c r="A144" s="7"/>
      <c r="B144" s="319"/>
      <c r="C144" s="320"/>
      <c r="D144" s="320"/>
      <c r="E144" s="320"/>
      <c r="F144" s="320"/>
      <c r="G144" s="320"/>
      <c r="H144" s="320"/>
      <c r="I144" s="320"/>
      <c r="J144" s="320"/>
      <c r="K144" s="320"/>
      <c r="L144" s="320"/>
    </row>
    <row r="145" spans="1:12" s="96" customFormat="1" x14ac:dyDescent="0.3">
      <c r="A145" s="7"/>
      <c r="B145" s="319"/>
      <c r="C145" s="320"/>
      <c r="D145" s="320"/>
      <c r="E145" s="320"/>
      <c r="F145" s="320"/>
      <c r="G145" s="320"/>
      <c r="H145" s="320"/>
      <c r="I145" s="320"/>
      <c r="J145" s="320"/>
      <c r="K145" s="320"/>
      <c r="L145" s="320"/>
    </row>
    <row r="146" spans="1:12" s="96" customFormat="1" x14ac:dyDescent="0.3">
      <c r="A146" s="7"/>
      <c r="B146" s="319"/>
      <c r="C146" s="320"/>
      <c r="D146" s="320"/>
      <c r="E146" s="320"/>
      <c r="F146" s="320"/>
      <c r="G146" s="320"/>
      <c r="H146" s="320"/>
      <c r="I146" s="320"/>
      <c r="J146" s="320"/>
      <c r="K146" s="320"/>
      <c r="L146" s="320"/>
    </row>
    <row r="147" spans="1:12" s="96" customFormat="1" x14ac:dyDescent="0.3">
      <c r="A147" s="7"/>
      <c r="B147" s="319"/>
      <c r="C147" s="320"/>
      <c r="D147" s="320"/>
      <c r="E147" s="320"/>
      <c r="F147" s="320"/>
      <c r="G147" s="320"/>
      <c r="H147" s="320"/>
      <c r="I147" s="320"/>
      <c r="J147" s="320"/>
      <c r="K147" s="320"/>
      <c r="L147" s="320"/>
    </row>
    <row r="148" spans="1:12" x14ac:dyDescent="0.3">
      <c r="B148" s="319"/>
      <c r="C148" s="320"/>
      <c r="D148" s="320"/>
      <c r="E148" s="320"/>
      <c r="F148" s="320"/>
      <c r="G148" s="320"/>
      <c r="H148" s="320"/>
      <c r="I148" s="320"/>
      <c r="J148" s="320"/>
      <c r="K148" s="320"/>
      <c r="L148" s="320"/>
    </row>
    <row r="149" spans="1:12" x14ac:dyDescent="0.3">
      <c r="B149" s="319"/>
      <c r="C149" s="320"/>
      <c r="D149" s="320"/>
      <c r="E149" s="320"/>
      <c r="F149" s="320"/>
      <c r="G149" s="320"/>
      <c r="H149" s="320"/>
      <c r="I149" s="320"/>
      <c r="J149" s="320"/>
      <c r="K149" s="320"/>
      <c r="L149" s="320"/>
    </row>
    <row r="150" spans="1:12" x14ac:dyDescent="0.3">
      <c r="B150" s="319"/>
      <c r="C150" s="320"/>
      <c r="D150" s="320"/>
      <c r="E150" s="320"/>
      <c r="F150" s="320"/>
      <c r="G150" s="320"/>
      <c r="H150" s="320"/>
      <c r="I150" s="320"/>
      <c r="J150" s="320"/>
      <c r="K150" s="320"/>
      <c r="L150" s="320"/>
    </row>
    <row r="151" spans="1:12" x14ac:dyDescent="0.3">
      <c r="B151" s="319">
        <v>8</v>
      </c>
      <c r="C151" s="320"/>
      <c r="D151" s="320"/>
      <c r="E151" s="320"/>
      <c r="F151" s="320"/>
      <c r="G151" s="320"/>
      <c r="H151" s="320"/>
      <c r="I151" s="320"/>
      <c r="J151" s="320"/>
      <c r="K151" s="320"/>
      <c r="L151" s="320"/>
    </row>
    <row r="152" spans="1:12" x14ac:dyDescent="0.3">
      <c r="B152" s="319"/>
      <c r="C152" s="320"/>
      <c r="D152" s="320"/>
      <c r="E152" s="320"/>
      <c r="F152" s="320"/>
      <c r="G152" s="320"/>
      <c r="H152" s="320"/>
      <c r="I152" s="320"/>
      <c r="J152" s="320"/>
      <c r="K152" s="320"/>
      <c r="L152" s="320"/>
    </row>
    <row r="153" spans="1:12" x14ac:dyDescent="0.3">
      <c r="B153" s="319"/>
      <c r="C153" s="320"/>
      <c r="D153" s="320"/>
      <c r="E153" s="320"/>
      <c r="F153" s="320"/>
      <c r="G153" s="320"/>
      <c r="H153" s="320"/>
      <c r="I153" s="320"/>
      <c r="J153" s="320"/>
      <c r="K153" s="320"/>
      <c r="L153" s="320"/>
    </row>
    <row r="154" spans="1:12" s="96" customFormat="1" x14ac:dyDescent="0.3">
      <c r="A154" s="7"/>
      <c r="B154" s="319"/>
      <c r="C154" s="320"/>
      <c r="D154" s="320"/>
      <c r="E154" s="320"/>
      <c r="F154" s="320"/>
      <c r="G154" s="320"/>
      <c r="H154" s="320"/>
      <c r="I154" s="320"/>
      <c r="J154" s="320"/>
      <c r="K154" s="320"/>
      <c r="L154" s="320"/>
    </row>
    <row r="155" spans="1:12" s="96" customFormat="1" x14ac:dyDescent="0.3">
      <c r="A155" s="7"/>
      <c r="B155" s="319"/>
      <c r="C155" s="320"/>
      <c r="D155" s="320"/>
      <c r="E155" s="320"/>
      <c r="F155" s="320"/>
      <c r="G155" s="320"/>
      <c r="H155" s="320"/>
      <c r="I155" s="320"/>
      <c r="J155" s="320"/>
      <c r="K155" s="320"/>
      <c r="L155" s="320"/>
    </row>
    <row r="156" spans="1:12" s="96" customFormat="1" x14ac:dyDescent="0.3">
      <c r="A156" s="7"/>
      <c r="B156" s="319"/>
      <c r="C156" s="320"/>
      <c r="D156" s="320"/>
      <c r="E156" s="320"/>
      <c r="F156" s="320"/>
      <c r="G156" s="320"/>
      <c r="H156" s="320"/>
      <c r="I156" s="320"/>
      <c r="J156" s="320"/>
      <c r="K156" s="320"/>
      <c r="L156" s="320"/>
    </row>
    <row r="157" spans="1:12" s="96" customFormat="1" x14ac:dyDescent="0.3">
      <c r="A157" s="7"/>
      <c r="B157" s="319"/>
      <c r="C157" s="320"/>
      <c r="D157" s="320"/>
      <c r="E157" s="320"/>
      <c r="F157" s="320"/>
      <c r="G157" s="320"/>
      <c r="H157" s="320"/>
      <c r="I157" s="320"/>
      <c r="J157" s="320"/>
      <c r="K157" s="320"/>
      <c r="L157" s="320"/>
    </row>
    <row r="158" spans="1:12" x14ac:dyDescent="0.3">
      <c r="B158" s="319"/>
      <c r="C158" s="320"/>
      <c r="D158" s="320"/>
      <c r="E158" s="320"/>
      <c r="F158" s="320"/>
      <c r="G158" s="320"/>
      <c r="H158" s="320"/>
      <c r="I158" s="320"/>
      <c r="J158" s="320"/>
      <c r="K158" s="320"/>
      <c r="L158" s="320"/>
    </row>
    <row r="159" spans="1:12" x14ac:dyDescent="0.3">
      <c r="B159" s="319"/>
      <c r="C159" s="320"/>
      <c r="D159" s="320"/>
      <c r="E159" s="320"/>
      <c r="F159" s="320"/>
      <c r="G159" s="320"/>
      <c r="H159" s="320"/>
      <c r="I159" s="320"/>
      <c r="J159" s="320"/>
      <c r="K159" s="320"/>
      <c r="L159" s="320"/>
    </row>
    <row r="160" spans="1:12" x14ac:dyDescent="0.3">
      <c r="B160" s="319"/>
      <c r="C160" s="320"/>
      <c r="D160" s="320"/>
      <c r="E160" s="320"/>
      <c r="F160" s="320"/>
      <c r="G160" s="320"/>
      <c r="H160" s="320"/>
      <c r="I160" s="320"/>
      <c r="J160" s="320"/>
      <c r="K160" s="320"/>
      <c r="L160" s="320"/>
    </row>
    <row r="161" spans="1:12" x14ac:dyDescent="0.3">
      <c r="B161" s="319">
        <v>9</v>
      </c>
      <c r="C161" s="320"/>
      <c r="D161" s="320"/>
      <c r="E161" s="320"/>
      <c r="F161" s="320"/>
      <c r="G161" s="320"/>
      <c r="H161" s="320"/>
      <c r="I161" s="320"/>
      <c r="J161" s="320"/>
      <c r="K161" s="320"/>
      <c r="L161" s="320"/>
    </row>
    <row r="162" spans="1:12" x14ac:dyDescent="0.3">
      <c r="B162" s="319"/>
      <c r="C162" s="320"/>
      <c r="D162" s="320"/>
      <c r="E162" s="320"/>
      <c r="F162" s="320"/>
      <c r="G162" s="320"/>
      <c r="H162" s="320"/>
      <c r="I162" s="320"/>
      <c r="J162" s="320"/>
      <c r="K162" s="320"/>
      <c r="L162" s="320"/>
    </row>
    <row r="163" spans="1:12" x14ac:dyDescent="0.3">
      <c r="B163" s="319"/>
      <c r="C163" s="320"/>
      <c r="D163" s="320"/>
      <c r="E163" s="320"/>
      <c r="F163" s="320"/>
      <c r="G163" s="320"/>
      <c r="H163" s="320"/>
      <c r="I163" s="320"/>
      <c r="J163" s="320"/>
      <c r="K163" s="320"/>
      <c r="L163" s="320"/>
    </row>
    <row r="164" spans="1:12" s="96" customFormat="1" x14ac:dyDescent="0.3">
      <c r="A164" s="7"/>
      <c r="B164" s="319"/>
      <c r="C164" s="320"/>
      <c r="D164" s="320"/>
      <c r="E164" s="320"/>
      <c r="F164" s="320"/>
      <c r="G164" s="320"/>
      <c r="H164" s="320"/>
      <c r="I164" s="320"/>
      <c r="J164" s="320"/>
      <c r="K164" s="320"/>
      <c r="L164" s="320"/>
    </row>
    <row r="165" spans="1:12" s="96" customFormat="1" x14ac:dyDescent="0.3">
      <c r="A165" s="7"/>
      <c r="B165" s="319"/>
      <c r="C165" s="320"/>
      <c r="D165" s="320"/>
      <c r="E165" s="320"/>
      <c r="F165" s="320"/>
      <c r="G165" s="320"/>
      <c r="H165" s="320"/>
      <c r="I165" s="320"/>
      <c r="J165" s="320"/>
      <c r="K165" s="320"/>
      <c r="L165" s="320"/>
    </row>
    <row r="166" spans="1:12" s="96" customFormat="1" x14ac:dyDescent="0.3">
      <c r="A166" s="7"/>
      <c r="B166" s="319"/>
      <c r="C166" s="320"/>
      <c r="D166" s="320"/>
      <c r="E166" s="320"/>
      <c r="F166" s="320"/>
      <c r="G166" s="320"/>
      <c r="H166" s="320"/>
      <c r="I166" s="320"/>
      <c r="J166" s="320"/>
      <c r="K166" s="320"/>
      <c r="L166" s="320"/>
    </row>
    <row r="167" spans="1:12" s="96" customFormat="1" x14ac:dyDescent="0.3">
      <c r="A167" s="7"/>
      <c r="B167" s="319"/>
      <c r="C167" s="320"/>
      <c r="D167" s="320"/>
      <c r="E167" s="320"/>
      <c r="F167" s="320"/>
      <c r="G167" s="320"/>
      <c r="H167" s="320"/>
      <c r="I167" s="320"/>
      <c r="J167" s="320"/>
      <c r="K167" s="320"/>
      <c r="L167" s="320"/>
    </row>
    <row r="168" spans="1:12" x14ac:dyDescent="0.3">
      <c r="B168" s="319"/>
      <c r="C168" s="320"/>
      <c r="D168" s="320"/>
      <c r="E168" s="320"/>
      <c r="F168" s="320"/>
      <c r="G168" s="320"/>
      <c r="H168" s="320"/>
      <c r="I168" s="320"/>
      <c r="J168" s="320"/>
      <c r="K168" s="320"/>
      <c r="L168" s="320"/>
    </row>
    <row r="169" spans="1:12" x14ac:dyDescent="0.3">
      <c r="B169" s="319"/>
      <c r="C169" s="320"/>
      <c r="D169" s="320"/>
      <c r="E169" s="320"/>
      <c r="F169" s="320"/>
      <c r="G169" s="320"/>
      <c r="H169" s="320"/>
      <c r="I169" s="320"/>
      <c r="J169" s="320"/>
      <c r="K169" s="320"/>
      <c r="L169" s="320"/>
    </row>
    <row r="170" spans="1:12" x14ac:dyDescent="0.3">
      <c r="B170" s="319"/>
      <c r="C170" s="320"/>
      <c r="D170" s="320"/>
      <c r="E170" s="320"/>
      <c r="F170" s="320"/>
      <c r="G170" s="320"/>
      <c r="H170" s="320"/>
      <c r="I170" s="320"/>
      <c r="J170" s="320"/>
      <c r="K170" s="320"/>
      <c r="L170" s="320"/>
    </row>
    <row r="171" spans="1:12" x14ac:dyDescent="0.3">
      <c r="B171" s="319">
        <v>10</v>
      </c>
      <c r="C171" s="320"/>
      <c r="D171" s="320"/>
      <c r="E171" s="320"/>
      <c r="F171" s="320"/>
      <c r="G171" s="320"/>
      <c r="H171" s="320"/>
      <c r="I171" s="320"/>
      <c r="J171" s="320"/>
      <c r="K171" s="320"/>
      <c r="L171" s="320"/>
    </row>
    <row r="172" spans="1:12" x14ac:dyDescent="0.3">
      <c r="B172" s="319"/>
      <c r="C172" s="320"/>
      <c r="D172" s="320"/>
      <c r="E172" s="320"/>
      <c r="F172" s="320"/>
      <c r="G172" s="320"/>
      <c r="H172" s="320"/>
      <c r="I172" s="320"/>
      <c r="J172" s="320"/>
      <c r="K172" s="320"/>
      <c r="L172" s="320"/>
    </row>
    <row r="173" spans="1:12" x14ac:dyDescent="0.3">
      <c r="B173" s="319"/>
      <c r="C173" s="320"/>
      <c r="D173" s="320"/>
      <c r="E173" s="320"/>
      <c r="F173" s="320"/>
      <c r="G173" s="320"/>
      <c r="H173" s="320"/>
      <c r="I173" s="320"/>
      <c r="J173" s="320"/>
      <c r="K173" s="320"/>
      <c r="L173" s="320"/>
    </row>
    <row r="174" spans="1:12" s="96" customFormat="1" x14ac:dyDescent="0.3">
      <c r="A174" s="7"/>
      <c r="B174" s="319"/>
      <c r="C174" s="320"/>
      <c r="D174" s="320"/>
      <c r="E174" s="320"/>
      <c r="F174" s="320"/>
      <c r="G174" s="320"/>
      <c r="H174" s="320"/>
      <c r="I174" s="320"/>
      <c r="J174" s="320"/>
      <c r="K174" s="320"/>
      <c r="L174" s="320"/>
    </row>
    <row r="175" spans="1:12" s="96" customFormat="1" x14ac:dyDescent="0.3">
      <c r="A175" s="7"/>
      <c r="B175" s="319"/>
      <c r="C175" s="320"/>
      <c r="D175" s="320"/>
      <c r="E175" s="320"/>
      <c r="F175" s="320"/>
      <c r="G175" s="320"/>
      <c r="H175" s="320"/>
      <c r="I175" s="320"/>
      <c r="J175" s="320"/>
      <c r="K175" s="320"/>
      <c r="L175" s="320"/>
    </row>
    <row r="176" spans="1:12" s="96" customFormat="1" x14ac:dyDescent="0.3">
      <c r="A176" s="7"/>
      <c r="B176" s="319"/>
      <c r="C176" s="320"/>
      <c r="D176" s="320"/>
      <c r="E176" s="320"/>
      <c r="F176" s="320"/>
      <c r="G176" s="320"/>
      <c r="H176" s="320"/>
      <c r="I176" s="320"/>
      <c r="J176" s="320"/>
      <c r="K176" s="320"/>
      <c r="L176" s="320"/>
    </row>
    <row r="177" spans="1:17" s="96" customFormat="1" x14ac:dyDescent="0.3">
      <c r="A177" s="7"/>
      <c r="B177" s="319"/>
      <c r="C177" s="320"/>
      <c r="D177" s="320"/>
      <c r="E177" s="320"/>
      <c r="F177" s="320"/>
      <c r="G177" s="320"/>
      <c r="H177" s="320"/>
      <c r="I177" s="320"/>
      <c r="J177" s="320"/>
      <c r="K177" s="320"/>
      <c r="L177" s="320"/>
    </row>
    <row r="178" spans="1:17" x14ac:dyDescent="0.3">
      <c r="B178" s="319"/>
      <c r="C178" s="320"/>
      <c r="D178" s="320"/>
      <c r="E178" s="320"/>
      <c r="F178" s="320"/>
      <c r="G178" s="320"/>
      <c r="H178" s="320"/>
      <c r="I178" s="320"/>
      <c r="J178" s="320"/>
      <c r="K178" s="320"/>
      <c r="L178" s="320"/>
    </row>
    <row r="179" spans="1:17" x14ac:dyDescent="0.3">
      <c r="B179" s="319"/>
      <c r="C179" s="320"/>
      <c r="D179" s="320"/>
      <c r="E179" s="320"/>
      <c r="F179" s="320"/>
      <c r="G179" s="320"/>
      <c r="H179" s="320"/>
      <c r="I179" s="320"/>
      <c r="J179" s="320"/>
      <c r="K179" s="320"/>
      <c r="L179" s="320"/>
    </row>
    <row r="180" spans="1:17" x14ac:dyDescent="0.3">
      <c r="B180" s="319"/>
      <c r="C180" s="320"/>
      <c r="D180" s="320"/>
      <c r="E180" s="320"/>
      <c r="F180" s="320"/>
      <c r="G180" s="320"/>
      <c r="H180" s="320"/>
      <c r="I180" s="320"/>
      <c r="J180" s="320"/>
      <c r="K180" s="320"/>
      <c r="L180" s="320"/>
    </row>
    <row r="181" spans="1:17" s="24" customFormat="1" x14ac:dyDescent="0.3">
      <c r="A181" s="64"/>
      <c r="B181" s="75"/>
      <c r="C181" s="76"/>
      <c r="D181" s="76"/>
      <c r="E181" s="76"/>
      <c r="F181" s="76"/>
      <c r="G181" s="76"/>
      <c r="H181" s="76"/>
      <c r="I181" s="76"/>
      <c r="J181" s="76"/>
      <c r="K181" s="76"/>
      <c r="L181" s="77"/>
      <c r="O181" s="58"/>
      <c r="P181" s="58"/>
      <c r="Q181" s="58"/>
    </row>
    <row r="182" spans="1:17" s="8" customFormat="1" x14ac:dyDescent="0.3">
      <c r="A182" s="7"/>
      <c r="B182" s="321" t="s">
        <v>25</v>
      </c>
      <c r="C182" s="322"/>
      <c r="D182" s="322"/>
      <c r="E182" s="322"/>
      <c r="F182" s="322"/>
      <c r="G182" s="322"/>
      <c r="H182" s="322"/>
      <c r="I182" s="322"/>
      <c r="J182" s="322"/>
      <c r="K182" s="322"/>
      <c r="L182" s="323"/>
      <c r="M182" s="73"/>
    </row>
    <row r="183" spans="1:17" s="24" customFormat="1" x14ac:dyDescent="0.3">
      <c r="A183" s="64"/>
      <c r="B183" s="74"/>
      <c r="C183" s="65"/>
      <c r="D183" s="65"/>
      <c r="E183" s="65"/>
      <c r="F183" s="65"/>
      <c r="G183" s="65"/>
      <c r="H183" s="65"/>
      <c r="I183" s="65"/>
      <c r="J183" s="65"/>
      <c r="K183" s="65"/>
      <c r="L183" s="66"/>
      <c r="O183" s="58"/>
      <c r="P183" s="58"/>
      <c r="Q183" s="58"/>
    </row>
    <row r="184" spans="1:17" s="24" customFormat="1" x14ac:dyDescent="0.3">
      <c r="A184" s="64"/>
      <c r="B184" s="324" t="str">
        <f>IF(Intro!$G$21="English",O184,P184)</f>
        <v>Has your firm permanently closed or disposed of any facilities or assets affecting your production of the goods since January 1, 2023? If yes, indicate the date, location and reasons for such action.</v>
      </c>
      <c r="C184" s="325"/>
      <c r="D184" s="325"/>
      <c r="E184" s="325"/>
      <c r="F184" s="325"/>
      <c r="G184" s="325"/>
      <c r="H184" s="325"/>
      <c r="I184" s="325"/>
      <c r="J184" s="325"/>
      <c r="K184" s="325"/>
      <c r="L184" s="326"/>
      <c r="O184" s="191" t="str">
        <f>"Has your firm permanently closed or disposed of any facilities or assets affecting your production of the goods since January 1, "&amp;Variables!B6&amp;"? If yes, indicate the date, location and reasons for such action."</f>
        <v>Has your firm permanently closed or disposed of any facilities or assets affecting your production of the goods since January 1, 2023? If yes, indicate the date, location and reasons for such action.</v>
      </c>
      <c r="P184" s="191" t="str">
        <f>"Depuis le 1er janvier "&amp;Variables!C6&amp;", votre entreprise a-t-elle fermé de façon permanente ou cédé des installations ou de ses éléments d'actif touchant la production des marchandises? Dans l'affirmative, précisez la date, l’emplacement et les motifs de telles mesures."</f>
        <v>Depuis le 1er janvier 2023, votre entreprise a-t-elle fermé de façon permanente ou cédé des installations ou de ses éléments d'actif touchant la production des marchandises? Dans l'affirmative, précisez la date, l’emplacement et les motifs de telles mesures.</v>
      </c>
      <c r="Q184" s="58"/>
    </row>
    <row r="185" spans="1:17" s="24" customFormat="1" x14ac:dyDescent="0.3">
      <c r="A185" s="64"/>
      <c r="B185" s="324"/>
      <c r="C185" s="325"/>
      <c r="D185" s="325"/>
      <c r="E185" s="325"/>
      <c r="F185" s="325"/>
      <c r="G185" s="325"/>
      <c r="H185" s="325"/>
      <c r="I185" s="325"/>
      <c r="J185" s="325"/>
      <c r="K185" s="325"/>
      <c r="L185" s="326"/>
      <c r="O185" s="191"/>
      <c r="P185" s="191"/>
      <c r="Q185" s="58"/>
    </row>
    <row r="186" spans="1:17" s="24" customFormat="1" x14ac:dyDescent="0.3">
      <c r="A186" s="64"/>
      <c r="B186" s="74"/>
      <c r="C186" s="65"/>
      <c r="D186" s="65"/>
      <c r="E186" s="65"/>
      <c r="F186" s="65"/>
      <c r="G186" s="65"/>
      <c r="H186" s="65"/>
      <c r="I186" s="65"/>
      <c r="J186" s="65"/>
      <c r="K186" s="65"/>
      <c r="L186" s="66"/>
      <c r="O186" s="58"/>
      <c r="P186" s="58"/>
      <c r="Q186" s="58"/>
    </row>
    <row r="187" spans="1:17" s="8" customFormat="1" x14ac:dyDescent="0.3">
      <c r="A187" s="7"/>
      <c r="B187" s="316"/>
      <c r="C187" s="317"/>
      <c r="D187" s="317"/>
      <c r="E187" s="317"/>
      <c r="F187" s="317"/>
      <c r="G187" s="317"/>
      <c r="H187" s="317"/>
      <c r="I187" s="317"/>
      <c r="J187" s="317"/>
      <c r="K187" s="317"/>
      <c r="L187" s="318"/>
      <c r="M187" s="24"/>
    </row>
    <row r="188" spans="1:17" s="8" customFormat="1" x14ac:dyDescent="0.3">
      <c r="A188" s="7"/>
      <c r="B188" s="316"/>
      <c r="C188" s="317"/>
      <c r="D188" s="317"/>
      <c r="E188" s="317"/>
      <c r="F188" s="317"/>
      <c r="G188" s="317"/>
      <c r="H188" s="317"/>
      <c r="I188" s="317"/>
      <c r="J188" s="317"/>
      <c r="K188" s="317"/>
      <c r="L188" s="318"/>
      <c r="M188" s="24"/>
    </row>
    <row r="189" spans="1:17" s="8" customFormat="1" x14ac:dyDescent="0.3">
      <c r="A189" s="7"/>
      <c r="B189" s="316"/>
      <c r="C189" s="317"/>
      <c r="D189" s="317"/>
      <c r="E189" s="317"/>
      <c r="F189" s="317"/>
      <c r="G189" s="317"/>
      <c r="H189" s="317"/>
      <c r="I189" s="317"/>
      <c r="J189" s="317"/>
      <c r="K189" s="317"/>
      <c r="L189" s="318"/>
      <c r="M189" s="24"/>
    </row>
    <row r="190" spans="1:17" s="8" customFormat="1" x14ac:dyDescent="0.3">
      <c r="A190" s="7"/>
      <c r="B190" s="316"/>
      <c r="C190" s="317"/>
      <c r="D190" s="317"/>
      <c r="E190" s="317"/>
      <c r="F190" s="317"/>
      <c r="G190" s="317"/>
      <c r="H190" s="317"/>
      <c r="I190" s="317"/>
      <c r="J190" s="317"/>
      <c r="K190" s="317"/>
      <c r="L190" s="318"/>
      <c r="M190" s="24"/>
    </row>
    <row r="191" spans="1:17" s="8" customFormat="1" x14ac:dyDescent="0.3">
      <c r="A191" s="7"/>
      <c r="B191" s="316"/>
      <c r="C191" s="317"/>
      <c r="D191" s="317"/>
      <c r="E191" s="317"/>
      <c r="F191" s="317"/>
      <c r="G191" s="317"/>
      <c r="H191" s="317"/>
      <c r="I191" s="317"/>
      <c r="J191" s="317"/>
      <c r="K191" s="317"/>
      <c r="L191" s="318"/>
      <c r="M191" s="24"/>
    </row>
    <row r="192" spans="1:17" s="8" customFormat="1" x14ac:dyDescent="0.3">
      <c r="A192" s="7"/>
      <c r="B192" s="316"/>
      <c r="C192" s="317"/>
      <c r="D192" s="317"/>
      <c r="E192" s="317"/>
      <c r="F192" s="317"/>
      <c r="G192" s="317"/>
      <c r="H192" s="317"/>
      <c r="I192" s="317"/>
      <c r="J192" s="317"/>
      <c r="K192" s="317"/>
      <c r="L192" s="318"/>
      <c r="M192" s="24"/>
    </row>
    <row r="193" spans="1:17" s="8" customFormat="1" x14ac:dyDescent="0.3">
      <c r="A193" s="7"/>
      <c r="B193" s="316"/>
      <c r="C193" s="317"/>
      <c r="D193" s="317"/>
      <c r="E193" s="317"/>
      <c r="F193" s="317"/>
      <c r="G193" s="317"/>
      <c r="H193" s="317"/>
      <c r="I193" s="317"/>
      <c r="J193" s="317"/>
      <c r="K193" s="317"/>
      <c r="L193" s="318"/>
      <c r="M193" s="24"/>
    </row>
    <row r="194" spans="1:17" s="8" customFormat="1" x14ac:dyDescent="0.3">
      <c r="A194" s="7"/>
      <c r="B194" s="316"/>
      <c r="C194" s="317"/>
      <c r="D194" s="317"/>
      <c r="E194" s="317"/>
      <c r="F194" s="317"/>
      <c r="G194" s="317"/>
      <c r="H194" s="317"/>
      <c r="I194" s="317"/>
      <c r="J194" s="317"/>
      <c r="K194" s="317"/>
      <c r="L194" s="318"/>
      <c r="M194" s="24"/>
    </row>
    <row r="195" spans="1:17" s="24" customFormat="1" x14ac:dyDescent="0.3">
      <c r="A195" s="64"/>
      <c r="B195" s="75"/>
      <c r="C195" s="76"/>
      <c r="D195" s="76"/>
      <c r="E195" s="76"/>
      <c r="F195" s="76"/>
      <c r="G195" s="76"/>
      <c r="H195" s="76"/>
      <c r="I195" s="76"/>
      <c r="J195" s="76"/>
      <c r="K195" s="76"/>
      <c r="L195" s="77"/>
      <c r="O195" s="58"/>
      <c r="P195" s="58"/>
      <c r="Q195" s="58"/>
    </row>
    <row r="196" spans="1:17" s="8" customFormat="1" x14ac:dyDescent="0.3">
      <c r="A196" s="7"/>
      <c r="B196" s="321" t="s">
        <v>26</v>
      </c>
      <c r="C196" s="322"/>
      <c r="D196" s="322"/>
      <c r="E196" s="322"/>
      <c r="F196" s="322"/>
      <c r="G196" s="322"/>
      <c r="H196" s="322"/>
      <c r="I196" s="322"/>
      <c r="J196" s="322"/>
      <c r="K196" s="322"/>
      <c r="L196" s="323"/>
      <c r="M196" s="73"/>
    </row>
    <row r="197" spans="1:17" s="24" customFormat="1" x14ac:dyDescent="0.3">
      <c r="A197" s="64"/>
      <c r="B197" s="74"/>
      <c r="C197" s="65"/>
      <c r="D197" s="65"/>
      <c r="E197" s="65"/>
      <c r="F197" s="65"/>
      <c r="G197" s="65"/>
      <c r="H197" s="65"/>
      <c r="I197" s="65"/>
      <c r="J197" s="65"/>
      <c r="K197" s="65"/>
      <c r="L197" s="66"/>
      <c r="O197" s="58"/>
      <c r="P197" s="58"/>
      <c r="Q197" s="58"/>
    </row>
    <row r="198" spans="1:17" s="24" customFormat="1" x14ac:dyDescent="0.3">
      <c r="A198" s="64"/>
      <c r="B198" s="330" t="str">
        <f>IF(Intro!$G$21="English",O198,P198)</f>
        <v>Describe your firm's production processes for the goods and provide flow charts illustrating the processes.</v>
      </c>
      <c r="C198" s="331"/>
      <c r="D198" s="331"/>
      <c r="E198" s="331"/>
      <c r="F198" s="331"/>
      <c r="G198" s="331"/>
      <c r="H198" s="331"/>
      <c r="I198" s="331"/>
      <c r="J198" s="331"/>
      <c r="K198" s="331"/>
      <c r="L198" s="332"/>
      <c r="O198" s="58" t="s">
        <v>128</v>
      </c>
      <c r="P198" s="58" t="s">
        <v>129</v>
      </c>
      <c r="Q198" s="58"/>
    </row>
    <row r="199" spans="1:17" s="24" customFormat="1" x14ac:dyDescent="0.3">
      <c r="A199" s="64"/>
      <c r="B199" s="74"/>
      <c r="C199" s="65"/>
      <c r="D199" s="65"/>
      <c r="E199" s="65"/>
      <c r="F199" s="65"/>
      <c r="G199" s="65"/>
      <c r="H199" s="65"/>
      <c r="I199" s="65"/>
      <c r="J199" s="65"/>
      <c r="K199" s="65"/>
      <c r="L199" s="66"/>
      <c r="O199" s="58"/>
      <c r="P199" s="58"/>
      <c r="Q199" s="58"/>
    </row>
    <row r="200" spans="1:17" s="8" customFormat="1" x14ac:dyDescent="0.3">
      <c r="A200" s="7"/>
      <c r="B200" s="316"/>
      <c r="C200" s="317"/>
      <c r="D200" s="317"/>
      <c r="E200" s="317"/>
      <c r="F200" s="317"/>
      <c r="G200" s="317"/>
      <c r="H200" s="317"/>
      <c r="I200" s="317"/>
      <c r="J200" s="317"/>
      <c r="K200" s="317"/>
      <c r="L200" s="318"/>
      <c r="M200" s="24"/>
    </row>
    <row r="201" spans="1:17" s="8" customFormat="1" x14ac:dyDescent="0.3">
      <c r="A201" s="7"/>
      <c r="B201" s="316"/>
      <c r="C201" s="317"/>
      <c r="D201" s="317"/>
      <c r="E201" s="317"/>
      <c r="F201" s="317"/>
      <c r="G201" s="317"/>
      <c r="H201" s="317"/>
      <c r="I201" s="317"/>
      <c r="J201" s="317"/>
      <c r="K201" s="317"/>
      <c r="L201" s="318"/>
      <c r="M201" s="24"/>
    </row>
    <row r="202" spans="1:17" s="8" customFormat="1" x14ac:dyDescent="0.3">
      <c r="A202" s="7"/>
      <c r="B202" s="316"/>
      <c r="C202" s="317"/>
      <c r="D202" s="317"/>
      <c r="E202" s="317"/>
      <c r="F202" s="317"/>
      <c r="G202" s="317"/>
      <c r="H202" s="317"/>
      <c r="I202" s="317"/>
      <c r="J202" s="317"/>
      <c r="K202" s="317"/>
      <c r="L202" s="318"/>
      <c r="M202" s="24"/>
    </row>
    <row r="203" spans="1:17" s="8" customFormat="1" x14ac:dyDescent="0.3">
      <c r="A203" s="7"/>
      <c r="B203" s="316"/>
      <c r="C203" s="317"/>
      <c r="D203" s="317"/>
      <c r="E203" s="317"/>
      <c r="F203" s="317"/>
      <c r="G203" s="317"/>
      <c r="H203" s="317"/>
      <c r="I203" s="317"/>
      <c r="J203" s="317"/>
      <c r="K203" s="317"/>
      <c r="L203" s="318"/>
      <c r="M203" s="24"/>
    </row>
    <row r="204" spans="1:17" s="8" customFormat="1" x14ac:dyDescent="0.3">
      <c r="A204" s="7"/>
      <c r="B204" s="316"/>
      <c r="C204" s="317"/>
      <c r="D204" s="317"/>
      <c r="E204" s="317"/>
      <c r="F204" s="317"/>
      <c r="G204" s="317"/>
      <c r="H204" s="317"/>
      <c r="I204" s="317"/>
      <c r="J204" s="317"/>
      <c r="K204" s="317"/>
      <c r="L204" s="318"/>
      <c r="M204" s="24"/>
    </row>
    <row r="205" spans="1:17" s="8" customFormat="1" x14ac:dyDescent="0.3">
      <c r="A205" s="7"/>
      <c r="B205" s="316"/>
      <c r="C205" s="317"/>
      <c r="D205" s="317"/>
      <c r="E205" s="317"/>
      <c r="F205" s="317"/>
      <c r="G205" s="317"/>
      <c r="H205" s="317"/>
      <c r="I205" s="317"/>
      <c r="J205" s="317"/>
      <c r="K205" s="317"/>
      <c r="L205" s="318"/>
      <c r="M205" s="24"/>
    </row>
    <row r="206" spans="1:17" s="8" customFormat="1" x14ac:dyDescent="0.3">
      <c r="A206" s="7"/>
      <c r="B206" s="316"/>
      <c r="C206" s="317"/>
      <c r="D206" s="317"/>
      <c r="E206" s="317"/>
      <c r="F206" s="317"/>
      <c r="G206" s="317"/>
      <c r="H206" s="317"/>
      <c r="I206" s="317"/>
      <c r="J206" s="317"/>
      <c r="K206" s="317"/>
      <c r="L206" s="318"/>
      <c r="M206" s="24"/>
    </row>
    <row r="207" spans="1:17" s="8" customFormat="1" x14ac:dyDescent="0.3">
      <c r="A207" s="7"/>
      <c r="B207" s="316"/>
      <c r="C207" s="317"/>
      <c r="D207" s="317"/>
      <c r="E207" s="317"/>
      <c r="F207" s="317"/>
      <c r="G207" s="317"/>
      <c r="H207" s="317"/>
      <c r="I207" s="317"/>
      <c r="J207" s="317"/>
      <c r="K207" s="317"/>
      <c r="L207" s="318"/>
      <c r="M207" s="24"/>
    </row>
    <row r="208" spans="1:17" s="24" customFormat="1" x14ac:dyDescent="0.3">
      <c r="A208" s="64"/>
      <c r="B208" s="75"/>
      <c r="C208" s="76"/>
      <c r="D208" s="76"/>
      <c r="E208" s="76"/>
      <c r="F208" s="76"/>
      <c r="G208" s="76"/>
      <c r="H208" s="76"/>
      <c r="I208" s="76"/>
      <c r="J208" s="76"/>
      <c r="K208" s="76"/>
      <c r="L208" s="77"/>
      <c r="O208" s="58"/>
      <c r="P208" s="58"/>
      <c r="Q208" s="58"/>
    </row>
    <row r="210" spans="1:17" x14ac:dyDescent="0.3">
      <c r="B210" s="246" t="str">
        <f>IF(Intro!$G$21="English",O210,P210)</f>
        <v>SALES</v>
      </c>
      <c r="C210" s="247"/>
      <c r="D210" s="247"/>
      <c r="E210" s="247"/>
      <c r="F210" s="247"/>
      <c r="G210" s="247"/>
      <c r="H210" s="247"/>
      <c r="I210" s="247"/>
      <c r="J210" s="247"/>
      <c r="K210" s="247"/>
      <c r="L210" s="248"/>
      <c r="M210" s="24"/>
      <c r="O210" s="58" t="s">
        <v>209</v>
      </c>
      <c r="P210" s="58" t="s">
        <v>210</v>
      </c>
    </row>
    <row r="211" spans="1:17" s="8" customFormat="1" x14ac:dyDescent="0.3">
      <c r="A211" s="7"/>
      <c r="B211" s="333" t="s">
        <v>29</v>
      </c>
      <c r="C211" s="334"/>
      <c r="D211" s="334"/>
      <c r="E211" s="334"/>
      <c r="F211" s="334"/>
      <c r="G211" s="334"/>
      <c r="H211" s="334"/>
      <c r="I211" s="334"/>
      <c r="J211" s="334"/>
      <c r="K211" s="334"/>
      <c r="L211" s="335"/>
      <c r="M211" s="73"/>
    </row>
    <row r="212" spans="1:17" s="24" customFormat="1" x14ac:dyDescent="0.3">
      <c r="A212" s="64"/>
      <c r="B212" s="74"/>
      <c r="C212" s="65"/>
      <c r="D212" s="65"/>
      <c r="E212" s="65"/>
      <c r="F212" s="65"/>
      <c r="G212" s="65"/>
      <c r="H212" s="65"/>
      <c r="I212" s="65"/>
      <c r="J212" s="65"/>
      <c r="K212" s="65"/>
      <c r="L212" s="66"/>
      <c r="O212" s="58"/>
      <c r="P212" s="58"/>
      <c r="Q212" s="58"/>
    </row>
    <row r="213" spans="1:17" s="24" customFormat="1" x14ac:dyDescent="0.3">
      <c r="A213" s="64"/>
      <c r="B213" s="330" t="str">
        <f>IF(Intro!$G$21="English",O213,P213)</f>
        <v>How does your firm promote sales of the goods in the Canadian market? Have these methods changed since January 1, 2023?</v>
      </c>
      <c r="C213" s="331"/>
      <c r="D213" s="331"/>
      <c r="E213" s="331"/>
      <c r="F213" s="331"/>
      <c r="G213" s="331"/>
      <c r="H213" s="331"/>
      <c r="I213" s="331"/>
      <c r="J213" s="331"/>
      <c r="K213" s="331"/>
      <c r="L213" s="332"/>
      <c r="O213" s="58" t="str">
        <f>"How does your firm promote sales of the goods in the Canadian market? Have these methods changed since January 1, "&amp;Variables!B6&amp;"?"</f>
        <v>How does your firm promote sales of the goods in the Canadian market? Have these methods changed since January 1, 2023?</v>
      </c>
      <c r="P213" s="58" t="str">
        <f>"Comment votre entreprise favorise-t-elle les ventes des marchandises sur le marché canadien? Vos méthodes ont-elles changées depuis le 1er janvier "&amp;Variables!B6&amp;"?"</f>
        <v>Comment votre entreprise favorise-t-elle les ventes des marchandises sur le marché canadien? Vos méthodes ont-elles changées depuis le 1er janvier 2023?</v>
      </c>
      <c r="Q213" s="58"/>
    </row>
    <row r="214" spans="1:17" s="24" customFormat="1" x14ac:dyDescent="0.3">
      <c r="A214" s="64"/>
      <c r="B214" s="74"/>
      <c r="C214" s="65"/>
      <c r="D214" s="65"/>
      <c r="E214" s="65"/>
      <c r="F214" s="65"/>
      <c r="G214" s="65"/>
      <c r="H214" s="65"/>
      <c r="I214" s="65"/>
      <c r="J214" s="65"/>
      <c r="K214" s="65"/>
      <c r="L214" s="66"/>
      <c r="O214" s="58"/>
      <c r="P214" s="58"/>
      <c r="Q214" s="58"/>
    </row>
    <row r="215" spans="1:17" s="8" customFormat="1" x14ac:dyDescent="0.3">
      <c r="A215" s="7"/>
      <c r="B215" s="316"/>
      <c r="C215" s="317"/>
      <c r="D215" s="317"/>
      <c r="E215" s="317"/>
      <c r="F215" s="317"/>
      <c r="G215" s="317"/>
      <c r="H215" s="317"/>
      <c r="I215" s="317"/>
      <c r="J215" s="317"/>
      <c r="K215" s="317"/>
      <c r="L215" s="318"/>
      <c r="M215" s="24"/>
    </row>
    <row r="216" spans="1:17" s="8" customFormat="1" x14ac:dyDescent="0.3">
      <c r="A216" s="7"/>
      <c r="B216" s="316"/>
      <c r="C216" s="317"/>
      <c r="D216" s="317"/>
      <c r="E216" s="317"/>
      <c r="F216" s="317"/>
      <c r="G216" s="317"/>
      <c r="H216" s="317"/>
      <c r="I216" s="317"/>
      <c r="J216" s="317"/>
      <c r="K216" s="317"/>
      <c r="L216" s="318"/>
      <c r="M216" s="24"/>
    </row>
    <row r="217" spans="1:17" s="8" customFormat="1" x14ac:dyDescent="0.3">
      <c r="A217" s="7"/>
      <c r="B217" s="316"/>
      <c r="C217" s="317"/>
      <c r="D217" s="317"/>
      <c r="E217" s="317"/>
      <c r="F217" s="317"/>
      <c r="G217" s="317"/>
      <c r="H217" s="317"/>
      <c r="I217" s="317"/>
      <c r="J217" s="317"/>
      <c r="K217" s="317"/>
      <c r="L217" s="318"/>
      <c r="M217" s="24"/>
    </row>
    <row r="218" spans="1:17" s="8" customFormat="1" x14ac:dyDescent="0.3">
      <c r="A218" s="7"/>
      <c r="B218" s="316"/>
      <c r="C218" s="317"/>
      <c r="D218" s="317"/>
      <c r="E218" s="317"/>
      <c r="F218" s="317"/>
      <c r="G218" s="317"/>
      <c r="H218" s="317"/>
      <c r="I218" s="317"/>
      <c r="J218" s="317"/>
      <c r="K218" s="317"/>
      <c r="L218" s="318"/>
      <c r="M218" s="24"/>
    </row>
    <row r="219" spans="1:17" s="8" customFormat="1" x14ac:dyDescent="0.3">
      <c r="A219" s="7"/>
      <c r="B219" s="316"/>
      <c r="C219" s="317"/>
      <c r="D219" s="317"/>
      <c r="E219" s="317"/>
      <c r="F219" s="317"/>
      <c r="G219" s="317"/>
      <c r="H219" s="317"/>
      <c r="I219" s="317"/>
      <c r="J219" s="317"/>
      <c r="K219" s="317"/>
      <c r="L219" s="318"/>
      <c r="M219" s="24"/>
    </row>
    <row r="220" spans="1:17" s="8" customFormat="1" x14ac:dyDescent="0.3">
      <c r="A220" s="7"/>
      <c r="B220" s="316"/>
      <c r="C220" s="317"/>
      <c r="D220" s="317"/>
      <c r="E220" s="317"/>
      <c r="F220" s="317"/>
      <c r="G220" s="317"/>
      <c r="H220" s="317"/>
      <c r="I220" s="317"/>
      <c r="J220" s="317"/>
      <c r="K220" s="317"/>
      <c r="L220" s="318"/>
      <c r="M220" s="24"/>
    </row>
    <row r="221" spans="1:17" s="8" customFormat="1" x14ac:dyDescent="0.3">
      <c r="A221" s="7"/>
      <c r="B221" s="316"/>
      <c r="C221" s="317"/>
      <c r="D221" s="317"/>
      <c r="E221" s="317"/>
      <c r="F221" s="317"/>
      <c r="G221" s="317"/>
      <c r="H221" s="317"/>
      <c r="I221" s="317"/>
      <c r="J221" s="317"/>
      <c r="K221" s="317"/>
      <c r="L221" s="318"/>
      <c r="M221" s="24"/>
    </row>
    <row r="222" spans="1:17" s="8" customFormat="1" x14ac:dyDescent="0.3">
      <c r="A222" s="7"/>
      <c r="B222" s="316"/>
      <c r="C222" s="317"/>
      <c r="D222" s="317"/>
      <c r="E222" s="317"/>
      <c r="F222" s="317"/>
      <c r="G222" s="317"/>
      <c r="H222" s="317"/>
      <c r="I222" s="317"/>
      <c r="J222" s="317"/>
      <c r="K222" s="317"/>
      <c r="L222" s="318"/>
      <c r="M222" s="24"/>
    </row>
    <row r="223" spans="1:17" s="24" customFormat="1" x14ac:dyDescent="0.3">
      <c r="A223" s="64"/>
      <c r="B223" s="75"/>
      <c r="C223" s="76"/>
      <c r="D223" s="76"/>
      <c r="E223" s="76"/>
      <c r="F223" s="76"/>
      <c r="G223" s="76"/>
      <c r="H223" s="76"/>
      <c r="I223" s="76"/>
      <c r="J223" s="76"/>
      <c r="K223" s="76"/>
      <c r="L223" s="77"/>
      <c r="O223" s="58"/>
      <c r="P223" s="58"/>
      <c r="Q223" s="58"/>
    </row>
    <row r="225" spans="1:17" x14ac:dyDescent="0.3">
      <c r="B225" s="246" t="str">
        <f>IF(Intro!$G$21="English",O225,P225)</f>
        <v>MARKETS</v>
      </c>
      <c r="C225" s="247"/>
      <c r="D225" s="247"/>
      <c r="E225" s="247"/>
      <c r="F225" s="247"/>
      <c r="G225" s="247"/>
      <c r="H225" s="247"/>
      <c r="I225" s="247"/>
      <c r="J225" s="247"/>
      <c r="K225" s="247"/>
      <c r="L225" s="248"/>
      <c r="M225" s="24"/>
      <c r="O225" s="83" t="s">
        <v>211</v>
      </c>
      <c r="P225" s="83" t="s">
        <v>212</v>
      </c>
    </row>
    <row r="226" spans="1:17" x14ac:dyDescent="0.3">
      <c r="B226" s="333" t="s">
        <v>30</v>
      </c>
      <c r="C226" s="334"/>
      <c r="D226" s="334"/>
      <c r="E226" s="334"/>
      <c r="F226" s="334"/>
      <c r="G226" s="334"/>
      <c r="H226" s="334"/>
      <c r="I226" s="334"/>
      <c r="J226" s="334"/>
      <c r="K226" s="334"/>
      <c r="L226" s="335"/>
    </row>
    <row r="227" spans="1:17" x14ac:dyDescent="0.3">
      <c r="B227" s="14"/>
      <c r="C227" s="15"/>
      <c r="D227" s="15"/>
      <c r="E227" s="16"/>
      <c r="F227" s="16"/>
      <c r="G227" s="16"/>
      <c r="H227" s="16"/>
      <c r="I227" s="16"/>
      <c r="J227" s="16"/>
      <c r="K227" s="16"/>
      <c r="L227" s="17"/>
    </row>
    <row r="228" spans="1:17" x14ac:dyDescent="0.3">
      <c r="B228" s="266" t="str">
        <f>IF(Intro!$G$21="English",O228,P228)</f>
        <v>Describe the markets for the goods in your country of production, in Canada and globally since January 1, 2023. Factors to consider in your response include, but are not limited to, demand, sales, prices, capacity utilization and export volumes of the goods.</v>
      </c>
      <c r="C228" s="267"/>
      <c r="D228" s="267"/>
      <c r="E228" s="267"/>
      <c r="F228" s="267"/>
      <c r="G228" s="267"/>
      <c r="H228" s="267"/>
      <c r="I228" s="267"/>
      <c r="J228" s="267"/>
      <c r="K228" s="267"/>
      <c r="L228" s="268"/>
      <c r="O228" s="55" t="str">
        <f>"Describe the markets for the goods in your country of production, in Canada and globally since January 1, "&amp;Variables!B6&amp;". Factors to consider in your response include, but are not limited to, demand, sales, prices, capacity utilization and export volumes of the goods."</f>
        <v>Describe the markets for the goods in your country of production, in Canada and globally since January 1, 2023. Factors to consider in your response include, but are not limited to, demand, sales, prices, capacity utilization and export volumes of the goods.</v>
      </c>
      <c r="P228" s="58" t="str">
        <f>"Décrivez les marchés des marchandises dans votre pays de production, au Canada et dans le monde depuis le 1er janvier "&amp;Variables!B6&amp;". Les facteurs à prendre en compte dans votre réponse comprennent, sans s'y limiter, la demande, les ventes, les prix, l'utilisation de la capacité et les volumes d'exportations des marchandises."</f>
        <v>Décrivez les marchés des marchandises dans votre pays de production, au Canada et dans le monde depuis le 1er janvier 2023. Les facteurs à prendre en compte dans votre réponse comprennent, sans s'y limiter, la demande, les ventes, les prix, l'utilisation de la capacité et les volumes d'exportations des marchandises.</v>
      </c>
    </row>
    <row r="229" spans="1:17" x14ac:dyDescent="0.3">
      <c r="B229" s="266"/>
      <c r="C229" s="267"/>
      <c r="D229" s="267"/>
      <c r="E229" s="267"/>
      <c r="F229" s="267"/>
      <c r="G229" s="267"/>
      <c r="H229" s="267"/>
      <c r="I229" s="267"/>
      <c r="J229" s="267"/>
      <c r="K229" s="267"/>
      <c r="L229" s="268"/>
      <c r="O229" s="55"/>
    </row>
    <row r="230" spans="1:17" s="24" customFormat="1" x14ac:dyDescent="0.3">
      <c r="A230" s="64"/>
      <c r="B230" s="74"/>
      <c r="C230" s="65"/>
      <c r="D230" s="65"/>
      <c r="E230" s="65"/>
      <c r="F230" s="65"/>
      <c r="G230" s="65"/>
      <c r="H230" s="65"/>
      <c r="I230" s="65"/>
      <c r="J230" s="65"/>
      <c r="K230" s="65"/>
      <c r="L230" s="66"/>
      <c r="O230" s="58"/>
      <c r="P230" s="58"/>
      <c r="Q230" s="58"/>
    </row>
    <row r="231" spans="1:17" s="8" customFormat="1" x14ac:dyDescent="0.3">
      <c r="A231" s="7"/>
      <c r="B231" s="316"/>
      <c r="C231" s="317"/>
      <c r="D231" s="317"/>
      <c r="E231" s="317"/>
      <c r="F231" s="317"/>
      <c r="G231" s="317"/>
      <c r="H231" s="317"/>
      <c r="I231" s="317"/>
      <c r="J231" s="317"/>
      <c r="K231" s="317"/>
      <c r="L231" s="318"/>
      <c r="M231" s="24"/>
    </row>
    <row r="232" spans="1:17" s="8" customFormat="1" x14ac:dyDescent="0.3">
      <c r="A232" s="7"/>
      <c r="B232" s="316"/>
      <c r="C232" s="317"/>
      <c r="D232" s="317"/>
      <c r="E232" s="317"/>
      <c r="F232" s="317"/>
      <c r="G232" s="317"/>
      <c r="H232" s="317"/>
      <c r="I232" s="317"/>
      <c r="J232" s="317"/>
      <c r="K232" s="317"/>
      <c r="L232" s="318"/>
      <c r="M232" s="24"/>
    </row>
    <row r="233" spans="1:17" s="8" customFormat="1" x14ac:dyDescent="0.3">
      <c r="A233" s="7"/>
      <c r="B233" s="316"/>
      <c r="C233" s="317"/>
      <c r="D233" s="317"/>
      <c r="E233" s="317"/>
      <c r="F233" s="317"/>
      <c r="G233" s="317"/>
      <c r="H233" s="317"/>
      <c r="I233" s="317"/>
      <c r="J233" s="317"/>
      <c r="K233" s="317"/>
      <c r="L233" s="318"/>
      <c r="M233" s="24"/>
    </row>
    <row r="234" spans="1:17" s="8" customFormat="1" x14ac:dyDescent="0.3">
      <c r="A234" s="7"/>
      <c r="B234" s="316"/>
      <c r="C234" s="317"/>
      <c r="D234" s="317"/>
      <c r="E234" s="317"/>
      <c r="F234" s="317"/>
      <c r="G234" s="317"/>
      <c r="H234" s="317"/>
      <c r="I234" s="317"/>
      <c r="J234" s="317"/>
      <c r="K234" s="317"/>
      <c r="L234" s="318"/>
      <c r="M234" s="24"/>
    </row>
    <row r="235" spans="1:17" s="8" customFormat="1" x14ac:dyDescent="0.3">
      <c r="A235" s="7"/>
      <c r="B235" s="316"/>
      <c r="C235" s="317"/>
      <c r="D235" s="317"/>
      <c r="E235" s="317"/>
      <c r="F235" s="317"/>
      <c r="G235" s="317"/>
      <c r="H235" s="317"/>
      <c r="I235" s="317"/>
      <c r="J235" s="317"/>
      <c r="K235" s="317"/>
      <c r="L235" s="318"/>
      <c r="M235" s="24"/>
    </row>
    <row r="236" spans="1:17" s="8" customFormat="1" x14ac:dyDescent="0.3">
      <c r="A236" s="7"/>
      <c r="B236" s="316"/>
      <c r="C236" s="317"/>
      <c r="D236" s="317"/>
      <c r="E236" s="317"/>
      <c r="F236" s="317"/>
      <c r="G236" s="317"/>
      <c r="H236" s="317"/>
      <c r="I236" s="317"/>
      <c r="J236" s="317"/>
      <c r="K236" s="317"/>
      <c r="L236" s="318"/>
      <c r="M236" s="24"/>
    </row>
    <row r="237" spans="1:17" s="8" customFormat="1" x14ac:dyDescent="0.3">
      <c r="A237" s="7"/>
      <c r="B237" s="316"/>
      <c r="C237" s="317"/>
      <c r="D237" s="317"/>
      <c r="E237" s="317"/>
      <c r="F237" s="317"/>
      <c r="G237" s="317"/>
      <c r="H237" s="317"/>
      <c r="I237" s="317"/>
      <c r="J237" s="317"/>
      <c r="K237" s="317"/>
      <c r="L237" s="318"/>
      <c r="M237" s="24"/>
    </row>
    <row r="238" spans="1:17" s="8" customFormat="1" x14ac:dyDescent="0.3">
      <c r="A238" s="7"/>
      <c r="B238" s="316"/>
      <c r="C238" s="317"/>
      <c r="D238" s="317"/>
      <c r="E238" s="317"/>
      <c r="F238" s="317"/>
      <c r="G238" s="317"/>
      <c r="H238" s="317"/>
      <c r="I238" s="317"/>
      <c r="J238" s="317"/>
      <c r="K238" s="317"/>
      <c r="L238" s="318"/>
      <c r="M238" s="24"/>
    </row>
    <row r="239" spans="1:17" s="24" customFormat="1" x14ac:dyDescent="0.3">
      <c r="A239" s="64"/>
      <c r="B239" s="75"/>
      <c r="C239" s="76"/>
      <c r="D239" s="76"/>
      <c r="E239" s="76"/>
      <c r="F239" s="76"/>
      <c r="G239" s="76"/>
      <c r="H239" s="76"/>
      <c r="I239" s="76"/>
      <c r="J239" s="76"/>
      <c r="K239" s="76"/>
      <c r="L239" s="77"/>
      <c r="O239" s="58"/>
      <c r="P239" s="58"/>
      <c r="Q239" s="58"/>
    </row>
    <row r="240" spans="1:17" x14ac:dyDescent="0.3">
      <c r="B240" s="321" t="s">
        <v>31</v>
      </c>
      <c r="C240" s="322"/>
      <c r="D240" s="322"/>
      <c r="E240" s="322"/>
      <c r="F240" s="322"/>
      <c r="G240" s="322"/>
      <c r="H240" s="322"/>
      <c r="I240" s="322"/>
      <c r="J240" s="322"/>
      <c r="K240" s="322"/>
      <c r="L240" s="323"/>
    </row>
    <row r="241" spans="1:17" x14ac:dyDescent="0.3">
      <c r="B241" s="14"/>
      <c r="C241" s="15"/>
      <c r="D241" s="15"/>
      <c r="E241" s="16"/>
      <c r="F241" s="16"/>
      <c r="G241" s="16"/>
      <c r="H241" s="16"/>
      <c r="I241" s="16"/>
      <c r="J241" s="16"/>
      <c r="K241" s="16"/>
      <c r="L241" s="17"/>
    </row>
    <row r="242" spans="1:17" x14ac:dyDescent="0.3">
      <c r="B242" s="266" t="str">
        <f>IF(Intro!$G$21="English",O242,P242)</f>
        <v>Explain any changes you expect to see in your home market, in the Canadian market and in other markets globally for the goods over the next two years with respect to demand, prices, capacity utilization, import volumes or any other factor. Explain any impacts on these outlooks should the finding or order be continued or rescinded. Provide documents, or the names of documents, such as studies or articles in trade journals, that support your firm's statement.</v>
      </c>
      <c r="C242" s="267"/>
      <c r="D242" s="267"/>
      <c r="E242" s="267"/>
      <c r="F242" s="267"/>
      <c r="G242" s="267"/>
      <c r="H242" s="267"/>
      <c r="I242" s="267"/>
      <c r="J242" s="267"/>
      <c r="K242" s="267"/>
      <c r="L242" s="268"/>
      <c r="O242" s="55" t="s">
        <v>176</v>
      </c>
      <c r="P242" s="58" t="s">
        <v>247</v>
      </c>
    </row>
    <row r="243" spans="1:17" s="180" customFormat="1" x14ac:dyDescent="0.3">
      <c r="A243" s="7"/>
      <c r="B243" s="266"/>
      <c r="C243" s="267"/>
      <c r="D243" s="267"/>
      <c r="E243" s="267"/>
      <c r="F243" s="267"/>
      <c r="G243" s="267"/>
      <c r="H243" s="267"/>
      <c r="I243" s="267"/>
      <c r="J243" s="267"/>
      <c r="K243" s="267"/>
      <c r="L243" s="268"/>
      <c r="O243" s="179"/>
    </row>
    <row r="244" spans="1:17" x14ac:dyDescent="0.3">
      <c r="B244" s="266"/>
      <c r="C244" s="267"/>
      <c r="D244" s="267"/>
      <c r="E244" s="267"/>
      <c r="F244" s="267"/>
      <c r="G244" s="267"/>
      <c r="H244" s="267"/>
      <c r="I244" s="267"/>
      <c r="J244" s="267"/>
      <c r="K244" s="267"/>
      <c r="L244" s="268"/>
      <c r="O244" s="55"/>
    </row>
    <row r="245" spans="1:17" x14ac:dyDescent="0.3">
      <c r="B245" s="266"/>
      <c r="C245" s="267"/>
      <c r="D245" s="267"/>
      <c r="E245" s="267"/>
      <c r="F245" s="267"/>
      <c r="G245" s="267"/>
      <c r="H245" s="267"/>
      <c r="I245" s="267"/>
      <c r="J245" s="267"/>
      <c r="K245" s="267"/>
      <c r="L245" s="268"/>
      <c r="O245" s="55"/>
    </row>
    <row r="246" spans="1:17" s="24" customFormat="1" x14ac:dyDescent="0.3">
      <c r="A246" s="64"/>
      <c r="B246" s="74"/>
      <c r="C246" s="65"/>
      <c r="D246" s="65"/>
      <c r="E246" s="65"/>
      <c r="F246" s="65"/>
      <c r="G246" s="65"/>
      <c r="H246" s="65"/>
      <c r="I246" s="65"/>
      <c r="J246" s="65"/>
      <c r="K246" s="65"/>
      <c r="L246" s="66"/>
      <c r="O246" s="58"/>
      <c r="P246" s="58"/>
      <c r="Q246" s="58"/>
    </row>
    <row r="247" spans="1:17" s="8" customFormat="1" x14ac:dyDescent="0.3">
      <c r="A247" s="7"/>
      <c r="B247" s="316"/>
      <c r="C247" s="317"/>
      <c r="D247" s="317"/>
      <c r="E247" s="317"/>
      <c r="F247" s="317"/>
      <c r="G247" s="317"/>
      <c r="H247" s="317"/>
      <c r="I247" s="317"/>
      <c r="J247" s="317"/>
      <c r="K247" s="317"/>
      <c r="L247" s="318"/>
      <c r="M247" s="24"/>
    </row>
    <row r="248" spans="1:17" s="8" customFormat="1" x14ac:dyDescent="0.3">
      <c r="A248" s="7"/>
      <c r="B248" s="316"/>
      <c r="C248" s="317"/>
      <c r="D248" s="317"/>
      <c r="E248" s="317"/>
      <c r="F248" s="317"/>
      <c r="G248" s="317"/>
      <c r="H248" s="317"/>
      <c r="I248" s="317"/>
      <c r="J248" s="317"/>
      <c r="K248" s="317"/>
      <c r="L248" s="318"/>
      <c r="M248" s="24"/>
    </row>
    <row r="249" spans="1:17" s="8" customFormat="1" x14ac:dyDescent="0.3">
      <c r="A249" s="7"/>
      <c r="B249" s="316"/>
      <c r="C249" s="317"/>
      <c r="D249" s="317"/>
      <c r="E249" s="317"/>
      <c r="F249" s="317"/>
      <c r="G249" s="317"/>
      <c r="H249" s="317"/>
      <c r="I249" s="317"/>
      <c r="J249" s="317"/>
      <c r="K249" s="317"/>
      <c r="L249" s="318"/>
      <c r="M249" s="24"/>
    </row>
    <row r="250" spans="1:17" s="8" customFormat="1" x14ac:dyDescent="0.3">
      <c r="A250" s="7"/>
      <c r="B250" s="316"/>
      <c r="C250" s="317"/>
      <c r="D250" s="317"/>
      <c r="E250" s="317"/>
      <c r="F250" s="317"/>
      <c r="G250" s="317"/>
      <c r="H250" s="317"/>
      <c r="I250" s="317"/>
      <c r="J250" s="317"/>
      <c r="K250" s="317"/>
      <c r="L250" s="318"/>
      <c r="M250" s="24"/>
    </row>
    <row r="251" spans="1:17" s="8" customFormat="1" x14ac:dyDescent="0.3">
      <c r="A251" s="7"/>
      <c r="B251" s="316"/>
      <c r="C251" s="317"/>
      <c r="D251" s="317"/>
      <c r="E251" s="317"/>
      <c r="F251" s="317"/>
      <c r="G251" s="317"/>
      <c r="H251" s="317"/>
      <c r="I251" s="317"/>
      <c r="J251" s="317"/>
      <c r="K251" s="317"/>
      <c r="L251" s="318"/>
      <c r="M251" s="24"/>
    </row>
    <row r="252" spans="1:17" s="8" customFormat="1" x14ac:dyDescent="0.3">
      <c r="A252" s="7"/>
      <c r="B252" s="316"/>
      <c r="C252" s="317"/>
      <c r="D252" s="317"/>
      <c r="E252" s="317"/>
      <c r="F252" s="317"/>
      <c r="G252" s="317"/>
      <c r="H252" s="317"/>
      <c r="I252" s="317"/>
      <c r="J252" s="317"/>
      <c r="K252" s="317"/>
      <c r="L252" s="318"/>
      <c r="M252" s="24"/>
    </row>
    <row r="253" spans="1:17" s="8" customFormat="1" x14ac:dyDescent="0.3">
      <c r="A253" s="7"/>
      <c r="B253" s="316"/>
      <c r="C253" s="317"/>
      <c r="D253" s="317"/>
      <c r="E253" s="317"/>
      <c r="F253" s="317"/>
      <c r="G253" s="317"/>
      <c r="H253" s="317"/>
      <c r="I253" s="317"/>
      <c r="J253" s="317"/>
      <c r="K253" s="317"/>
      <c r="L253" s="318"/>
      <c r="M253" s="24"/>
    </row>
    <row r="254" spans="1:17" s="8" customFormat="1" x14ac:dyDescent="0.3">
      <c r="A254" s="7"/>
      <c r="B254" s="316"/>
      <c r="C254" s="317"/>
      <c r="D254" s="317"/>
      <c r="E254" s="317"/>
      <c r="F254" s="317"/>
      <c r="G254" s="317"/>
      <c r="H254" s="317"/>
      <c r="I254" s="317"/>
      <c r="J254" s="317"/>
      <c r="K254" s="317"/>
      <c r="L254" s="318"/>
      <c r="M254" s="24"/>
    </row>
    <row r="255" spans="1:17" s="24" customFormat="1" x14ac:dyDescent="0.3">
      <c r="A255" s="64"/>
      <c r="B255" s="75"/>
      <c r="C255" s="76"/>
      <c r="D255" s="76"/>
      <c r="E255" s="76"/>
      <c r="F255" s="76"/>
      <c r="G255" s="76"/>
      <c r="H255" s="76"/>
      <c r="I255" s="76"/>
      <c r="J255" s="76"/>
      <c r="K255" s="76"/>
      <c r="L255" s="77"/>
      <c r="O255" s="58"/>
      <c r="P255" s="58"/>
      <c r="Q255" s="58"/>
    </row>
  </sheetData>
  <sheetProtection algorithmName="SHA-512" hashValue="JAvMy2tKHeQ/p373NSXzNH8G4IMILPNHq1moX3q6JbRCztrjsls4G0Louub5/FKdwKwxs/Q2WVvThrk0V4sAjQ==" saltValue="twjtq8NQNwBbAeUEU1cS2w==" spinCount="100000" sheet="1" objects="1" scenarios="1" selectLockedCells="1"/>
  <mergeCells count="160">
    <mergeCell ref="C46:D47"/>
    <mergeCell ref="E46:F47"/>
    <mergeCell ref="G46:I47"/>
    <mergeCell ref="J46:L47"/>
    <mergeCell ref="J54:L55"/>
    <mergeCell ref="B56:B57"/>
    <mergeCell ref="C56:D57"/>
    <mergeCell ref="E56:F57"/>
    <mergeCell ref="G56:I57"/>
    <mergeCell ref="J56:L57"/>
    <mergeCell ref="B9:L9"/>
    <mergeCell ref="B10:L10"/>
    <mergeCell ref="B4:L4"/>
    <mergeCell ref="B5:L5"/>
    <mergeCell ref="B7:L7"/>
    <mergeCell ref="B6:L6"/>
    <mergeCell ref="B26:L26"/>
    <mergeCell ref="B40:L40"/>
    <mergeCell ref="B15:L15"/>
    <mergeCell ref="B12:L12"/>
    <mergeCell ref="B13:L13"/>
    <mergeCell ref="B8:L8"/>
    <mergeCell ref="B198:L198"/>
    <mergeCell ref="B211:L211"/>
    <mergeCell ref="B225:L225"/>
    <mergeCell ref="B226:L226"/>
    <mergeCell ref="B196:L196"/>
    <mergeCell ref="B210:L210"/>
    <mergeCell ref="B242:L245"/>
    <mergeCell ref="B200:L207"/>
    <mergeCell ref="B215:L222"/>
    <mergeCell ref="B231:L238"/>
    <mergeCell ref="B213:L213"/>
    <mergeCell ref="B228:L229"/>
    <mergeCell ref="B240:L240"/>
    <mergeCell ref="B247:L254"/>
    <mergeCell ref="B17:L24"/>
    <mergeCell ref="B31:L38"/>
    <mergeCell ref="B48:B49"/>
    <mergeCell ref="C48:D49"/>
    <mergeCell ref="E48:F49"/>
    <mergeCell ref="G48:I49"/>
    <mergeCell ref="J48:L49"/>
    <mergeCell ref="B50:B51"/>
    <mergeCell ref="C50:D51"/>
    <mergeCell ref="E50:F51"/>
    <mergeCell ref="G50:I51"/>
    <mergeCell ref="J50:L51"/>
    <mergeCell ref="B42:L44"/>
    <mergeCell ref="B28:L29"/>
    <mergeCell ref="B52:B53"/>
    <mergeCell ref="C52:D53"/>
    <mergeCell ref="E52:F53"/>
    <mergeCell ref="G52:I53"/>
    <mergeCell ref="J52:L53"/>
    <mergeCell ref="B54:B55"/>
    <mergeCell ref="C54:D55"/>
    <mergeCell ref="E54:F55"/>
    <mergeCell ref="G54:I55"/>
    <mergeCell ref="B58:B59"/>
    <mergeCell ref="C58:D59"/>
    <mergeCell ref="E58:F59"/>
    <mergeCell ref="G58:I59"/>
    <mergeCell ref="J58:L59"/>
    <mergeCell ref="B60:B61"/>
    <mergeCell ref="C60:D61"/>
    <mergeCell ref="E60:F61"/>
    <mergeCell ref="G60:I61"/>
    <mergeCell ref="J60:L61"/>
    <mergeCell ref="B62:B63"/>
    <mergeCell ref="C62:D63"/>
    <mergeCell ref="E62:F63"/>
    <mergeCell ref="G62:I63"/>
    <mergeCell ref="J62:L63"/>
    <mergeCell ref="B64:B65"/>
    <mergeCell ref="C64:D65"/>
    <mergeCell ref="E64:F65"/>
    <mergeCell ref="G64:I65"/>
    <mergeCell ref="J64:L65"/>
    <mergeCell ref="B66:B67"/>
    <mergeCell ref="C66:D67"/>
    <mergeCell ref="E66:F67"/>
    <mergeCell ref="G66:I67"/>
    <mergeCell ref="J66:L67"/>
    <mergeCell ref="G75:H80"/>
    <mergeCell ref="I75:J80"/>
    <mergeCell ref="K75:L80"/>
    <mergeCell ref="B81:B90"/>
    <mergeCell ref="C81:D90"/>
    <mergeCell ref="E81:F90"/>
    <mergeCell ref="G81:H90"/>
    <mergeCell ref="I81:J90"/>
    <mergeCell ref="K81:L90"/>
    <mergeCell ref="C75:D80"/>
    <mergeCell ref="E75:F80"/>
    <mergeCell ref="B73:L73"/>
    <mergeCell ref="B70:L70"/>
    <mergeCell ref="B71:L71"/>
    <mergeCell ref="B91:B100"/>
    <mergeCell ref="C91:D100"/>
    <mergeCell ref="E91:F100"/>
    <mergeCell ref="G91:H100"/>
    <mergeCell ref="I91:J100"/>
    <mergeCell ref="K91:L100"/>
    <mergeCell ref="B101:B110"/>
    <mergeCell ref="C101:D110"/>
    <mergeCell ref="E101:F110"/>
    <mergeCell ref="G101:H110"/>
    <mergeCell ref="I101:J110"/>
    <mergeCell ref="K101:L110"/>
    <mergeCell ref="K141:L150"/>
    <mergeCell ref="B111:B120"/>
    <mergeCell ref="C111:D120"/>
    <mergeCell ref="E111:F120"/>
    <mergeCell ref="G111:H120"/>
    <mergeCell ref="I111:J120"/>
    <mergeCell ref="K111:L120"/>
    <mergeCell ref="B121:B130"/>
    <mergeCell ref="C121:D130"/>
    <mergeCell ref="E121:F130"/>
    <mergeCell ref="G121:H130"/>
    <mergeCell ref="I121:J130"/>
    <mergeCell ref="K121:L130"/>
    <mergeCell ref="B184:L185"/>
    <mergeCell ref="B151:B160"/>
    <mergeCell ref="C151:D160"/>
    <mergeCell ref="E151:F160"/>
    <mergeCell ref="G151:H160"/>
    <mergeCell ref="I151:J160"/>
    <mergeCell ref="K151:L160"/>
    <mergeCell ref="B161:B170"/>
    <mergeCell ref="C161:D170"/>
    <mergeCell ref="E161:F170"/>
    <mergeCell ref="G161:H170"/>
    <mergeCell ref="I161:J170"/>
    <mergeCell ref="K161:L170"/>
    <mergeCell ref="O4:P7"/>
    <mergeCell ref="B187:L194"/>
    <mergeCell ref="O184:O185"/>
    <mergeCell ref="P184:P185"/>
    <mergeCell ref="O28:O29"/>
    <mergeCell ref="P28:P29"/>
    <mergeCell ref="B171:B180"/>
    <mergeCell ref="C171:D180"/>
    <mergeCell ref="E171:F180"/>
    <mergeCell ref="G171:H180"/>
    <mergeCell ref="I171:J180"/>
    <mergeCell ref="K171:L180"/>
    <mergeCell ref="B131:B140"/>
    <mergeCell ref="C131:D140"/>
    <mergeCell ref="E131:F140"/>
    <mergeCell ref="G131:H140"/>
    <mergeCell ref="I131:J140"/>
    <mergeCell ref="K131:L140"/>
    <mergeCell ref="B141:B150"/>
    <mergeCell ref="C141:D150"/>
    <mergeCell ref="E141:F150"/>
    <mergeCell ref="G141:H150"/>
    <mergeCell ref="I141:J150"/>
    <mergeCell ref="B182:L182"/>
  </mergeCells>
  <dataValidations count="2">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00:L200 B215:L215 B231:L231 B17:L20 B187:L187 B189:L191 B202:L204 B217:L219 B247:L250 B31:L31 B233:L235 B33:L35" xr:uid="{5A90EE5E-CE92-437E-935D-D903CD4181A5}">
      <formula1>1000</formula1>
    </dataValidation>
    <dataValidation type="textLength" operator="lessThanOrEqual" allowBlank="1" showInputMessage="1" showErrorMessage="1" prompt="1000 character limit/limite de 1000 caractères" sqref="C81:L180" xr:uid="{B97EFF8A-7296-4224-B6F4-A598F684C3EF}">
      <formula1>1000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68" min="1" max="11" man="1"/>
    <brk id="130" min="1" max="11" man="1"/>
    <brk id="181" min="1" max="11" man="1"/>
    <brk id="223" min="1" max="11"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87209-BBFE-4DB7-BA00-151BE9DDBB9D}">
  <sheetPr codeName="Sheet6">
    <tabColor rgb="FF00B0F0"/>
    <pageSetUpPr fitToPage="1"/>
  </sheetPr>
  <dimension ref="A1:P62"/>
  <sheetViews>
    <sheetView showGridLines="0" zoomScaleNormal="100" workbookViewId="0"/>
  </sheetViews>
  <sheetFormatPr defaultColWidth="9.44140625" defaultRowHeight="14.4" x14ac:dyDescent="0.3"/>
  <cols>
    <col min="1" max="1" width="1.5546875" style="7" customWidth="1"/>
    <col min="2" max="12" width="14.5546875" style="54" customWidth="1"/>
    <col min="13" max="14" width="14.5546875" style="58" customWidth="1"/>
    <col min="15" max="16" width="14.5546875" style="58" hidden="1" customWidth="1"/>
    <col min="17" max="17" width="11.6640625" style="58" customWidth="1"/>
    <col min="18" max="16384" width="9.44140625" style="58"/>
  </cols>
  <sheetData>
    <row r="1" spans="1:16" ht="14.25" customHeight="1" x14ac:dyDescent="0.3">
      <c r="O1" s="114" t="s">
        <v>253</v>
      </c>
      <c r="P1" s="114" t="s">
        <v>253</v>
      </c>
    </row>
    <row r="2" spans="1:16" x14ac:dyDescent="0.3">
      <c r="B2" s="9" t="s">
        <v>0</v>
      </c>
      <c r="C2" s="9"/>
      <c r="D2" s="9"/>
      <c r="O2" s="8" t="s">
        <v>58</v>
      </c>
      <c r="P2" s="8" t="s">
        <v>70</v>
      </c>
    </row>
    <row r="3" spans="1:16" x14ac:dyDescent="0.3">
      <c r="B3" s="1"/>
      <c r="C3" s="1"/>
      <c r="D3" s="1"/>
      <c r="O3" s="4"/>
      <c r="P3" s="4"/>
    </row>
    <row r="4" spans="1:16" s="4" customFormat="1" x14ac:dyDescent="0.3">
      <c r="A4" s="10"/>
      <c r="B4" s="287" t="str">
        <f>Info!B4</f>
        <v>FOREIGN PRODUCERS' QUESTIONNAIRE</v>
      </c>
      <c r="C4" s="288"/>
      <c r="D4" s="288"/>
      <c r="E4" s="288"/>
      <c r="F4" s="288"/>
      <c r="G4" s="288"/>
      <c r="H4" s="288"/>
      <c r="I4" s="288"/>
      <c r="J4" s="288"/>
      <c r="K4" s="288"/>
      <c r="L4" s="289"/>
      <c r="M4" s="6"/>
      <c r="N4" s="6"/>
      <c r="O4" s="5"/>
      <c r="P4" s="5"/>
    </row>
    <row r="5" spans="1:16" s="4" customFormat="1" x14ac:dyDescent="0.3">
      <c r="A5" s="10"/>
      <c r="B5" s="364" t="str">
        <f>Info!B5</f>
        <v>RR-2025-007</v>
      </c>
      <c r="C5" s="365"/>
      <c r="D5" s="365"/>
      <c r="E5" s="365"/>
      <c r="F5" s="365"/>
      <c r="G5" s="365"/>
      <c r="H5" s="365"/>
      <c r="I5" s="365"/>
      <c r="J5" s="365"/>
      <c r="K5" s="365"/>
      <c r="L5" s="366"/>
      <c r="M5" s="6"/>
      <c r="N5" s="6"/>
      <c r="O5" s="5"/>
      <c r="P5" s="5"/>
    </row>
    <row r="6" spans="1:16" s="5" customFormat="1" ht="14.1" customHeight="1" x14ac:dyDescent="0.3">
      <c r="A6" s="10"/>
      <c r="B6" s="361" t="str">
        <f>Info!B6</f>
        <v>HEAVY PLATE</v>
      </c>
      <c r="C6" s="362"/>
      <c r="D6" s="362"/>
      <c r="E6" s="362"/>
      <c r="F6" s="362"/>
      <c r="G6" s="362"/>
      <c r="H6" s="362"/>
      <c r="I6" s="362"/>
      <c r="J6" s="362"/>
      <c r="K6" s="362"/>
      <c r="L6" s="363"/>
      <c r="O6" s="11"/>
      <c r="P6" s="11"/>
    </row>
    <row r="7" spans="1:16" s="5" customFormat="1" x14ac:dyDescent="0.3">
      <c r="A7" s="10"/>
      <c r="B7" s="12"/>
      <c r="C7" s="12"/>
      <c r="D7" s="12"/>
      <c r="E7" s="13"/>
      <c r="F7" s="13"/>
      <c r="G7" s="13"/>
      <c r="H7" s="13"/>
      <c r="I7" s="13"/>
      <c r="J7" s="13"/>
      <c r="K7" s="13"/>
      <c r="L7" s="13"/>
      <c r="O7" s="11"/>
      <c r="P7" s="11"/>
    </row>
    <row r="8" spans="1:16" x14ac:dyDescent="0.3">
      <c r="B8" s="246" t="str">
        <f>UPPER(IF(Intro!$G$21="English",O8,P8))</f>
        <v>PUBLIC COMMENTS</v>
      </c>
      <c r="C8" s="247"/>
      <c r="D8" s="247"/>
      <c r="E8" s="247"/>
      <c r="F8" s="247"/>
      <c r="G8" s="247"/>
      <c r="H8" s="247"/>
      <c r="I8" s="247"/>
      <c r="J8" s="247"/>
      <c r="K8" s="247"/>
      <c r="L8" s="248"/>
      <c r="O8" s="58" t="s">
        <v>48</v>
      </c>
      <c r="P8" s="58" t="s">
        <v>49</v>
      </c>
    </row>
    <row r="9" spans="1:16" x14ac:dyDescent="0.3">
      <c r="B9" s="14"/>
      <c r="C9" s="15"/>
      <c r="D9" s="15"/>
      <c r="E9" s="16"/>
      <c r="F9" s="16"/>
      <c r="G9" s="16"/>
      <c r="H9" s="16"/>
      <c r="I9" s="16"/>
      <c r="J9" s="16"/>
      <c r="K9" s="16"/>
      <c r="L9" s="17"/>
    </row>
    <row r="10" spans="1:16" x14ac:dyDescent="0.3">
      <c r="B10" s="199" t="str">
        <f>IF(Intro!$G$21="English",O10,P10)</f>
        <v>Should your firm wish to add any comments related to its responses, submit them here. Be sure to indicate the question number being commented on.</v>
      </c>
      <c r="C10" s="200"/>
      <c r="D10" s="200"/>
      <c r="E10" s="200"/>
      <c r="F10" s="200"/>
      <c r="G10" s="200"/>
      <c r="H10" s="200"/>
      <c r="I10" s="200"/>
      <c r="J10" s="200"/>
      <c r="K10" s="200"/>
      <c r="L10" s="201"/>
      <c r="O10" s="55" t="s">
        <v>50</v>
      </c>
      <c r="P10" s="58" t="s">
        <v>137</v>
      </c>
    </row>
    <row r="11" spans="1:16" x14ac:dyDescent="0.3">
      <c r="B11" s="51"/>
      <c r="C11" s="15"/>
      <c r="D11" s="15"/>
      <c r="E11" s="16"/>
      <c r="F11" s="16"/>
      <c r="G11" s="16"/>
      <c r="H11" s="16"/>
      <c r="I11" s="16"/>
      <c r="J11" s="16"/>
      <c r="K11" s="16"/>
      <c r="L11" s="17"/>
      <c r="O11" s="103" t="s">
        <v>248</v>
      </c>
      <c r="P11" s="103" t="s">
        <v>249</v>
      </c>
    </row>
    <row r="12" spans="1:16" ht="28.8" x14ac:dyDescent="0.3">
      <c r="A12" s="7" t="s">
        <v>148</v>
      </c>
      <c r="B12" s="51"/>
      <c r="C12" s="137" t="str">
        <f>IF(Intro!$G$21="English",O11,P11)</f>
        <v>Tab and Question</v>
      </c>
      <c r="D12" s="367" t="str">
        <f>IF(Intro!$G$21="English",O12,P12)</f>
        <v>Comments</v>
      </c>
      <c r="E12" s="368"/>
      <c r="F12" s="368"/>
      <c r="G12" s="368"/>
      <c r="H12" s="368"/>
      <c r="I12" s="368"/>
      <c r="J12" s="368"/>
      <c r="K12" s="368"/>
      <c r="L12" s="369"/>
      <c r="O12" s="55" t="s">
        <v>84</v>
      </c>
      <c r="P12" s="58" t="s">
        <v>85</v>
      </c>
    </row>
    <row r="13" spans="1:16" x14ac:dyDescent="0.3">
      <c r="B13" s="358" t="str">
        <f>IF(Intro!$G$21="English",O13,P13)</f>
        <v>Comment 1</v>
      </c>
      <c r="C13" s="357"/>
      <c r="D13" s="370"/>
      <c r="E13" s="371"/>
      <c r="F13" s="371"/>
      <c r="G13" s="371"/>
      <c r="H13" s="371"/>
      <c r="I13" s="371"/>
      <c r="J13" s="371"/>
      <c r="K13" s="371"/>
      <c r="L13" s="372"/>
      <c r="O13" s="55" t="s">
        <v>86</v>
      </c>
      <c r="P13" s="58" t="s">
        <v>87</v>
      </c>
    </row>
    <row r="14" spans="1:16" x14ac:dyDescent="0.3">
      <c r="B14" s="359"/>
      <c r="C14" s="357"/>
      <c r="D14" s="373"/>
      <c r="E14" s="374"/>
      <c r="F14" s="374"/>
      <c r="G14" s="374"/>
      <c r="H14" s="374"/>
      <c r="I14" s="374"/>
      <c r="J14" s="374"/>
      <c r="K14" s="374"/>
      <c r="L14" s="375"/>
      <c r="O14" s="55"/>
    </row>
    <row r="15" spans="1:16" x14ac:dyDescent="0.3">
      <c r="B15" s="359"/>
      <c r="C15" s="357"/>
      <c r="D15" s="373"/>
      <c r="E15" s="374"/>
      <c r="F15" s="374"/>
      <c r="G15" s="374"/>
      <c r="H15" s="374"/>
      <c r="I15" s="374"/>
      <c r="J15" s="374"/>
      <c r="K15" s="374"/>
      <c r="L15" s="375"/>
      <c r="O15" s="55"/>
    </row>
    <row r="16" spans="1:16" s="96" customFormat="1" x14ac:dyDescent="0.3">
      <c r="A16" s="7"/>
      <c r="B16" s="359"/>
      <c r="C16" s="357"/>
      <c r="D16" s="373"/>
      <c r="E16" s="374"/>
      <c r="F16" s="374"/>
      <c r="G16" s="374"/>
      <c r="H16" s="374"/>
      <c r="I16" s="374"/>
      <c r="J16" s="374"/>
      <c r="K16" s="374"/>
      <c r="L16" s="375"/>
      <c r="O16" s="97"/>
    </row>
    <row r="17" spans="1:16" s="96" customFormat="1" x14ac:dyDescent="0.3">
      <c r="A17" s="7"/>
      <c r="B17" s="359"/>
      <c r="C17" s="357"/>
      <c r="D17" s="373"/>
      <c r="E17" s="374"/>
      <c r="F17" s="374"/>
      <c r="G17" s="374"/>
      <c r="H17" s="374"/>
      <c r="I17" s="374"/>
      <c r="J17" s="374"/>
      <c r="K17" s="374"/>
      <c r="L17" s="375"/>
      <c r="O17" s="97"/>
    </row>
    <row r="18" spans="1:16" x14ac:dyDescent="0.3">
      <c r="B18" s="359"/>
      <c r="C18" s="357"/>
      <c r="D18" s="373"/>
      <c r="E18" s="374"/>
      <c r="F18" s="374"/>
      <c r="G18" s="374"/>
      <c r="H18" s="374"/>
      <c r="I18" s="374"/>
      <c r="J18" s="374"/>
      <c r="K18" s="374"/>
      <c r="L18" s="375"/>
      <c r="O18" s="55"/>
    </row>
    <row r="19" spans="1:16" x14ac:dyDescent="0.3">
      <c r="B19" s="359"/>
      <c r="C19" s="357"/>
      <c r="D19" s="373"/>
      <c r="E19" s="374"/>
      <c r="F19" s="374"/>
      <c r="G19" s="374"/>
      <c r="H19" s="374"/>
      <c r="I19" s="374"/>
      <c r="J19" s="374"/>
      <c r="K19" s="374"/>
      <c r="L19" s="375"/>
      <c r="O19" s="55"/>
    </row>
    <row r="20" spans="1:16" x14ac:dyDescent="0.3">
      <c r="B20" s="359"/>
      <c r="C20" s="357"/>
      <c r="D20" s="373"/>
      <c r="E20" s="374"/>
      <c r="F20" s="374"/>
      <c r="G20" s="374"/>
      <c r="H20" s="374"/>
      <c r="I20" s="374"/>
      <c r="J20" s="374"/>
      <c r="K20" s="374"/>
      <c r="L20" s="375"/>
      <c r="O20" s="55"/>
    </row>
    <row r="21" spans="1:16" x14ac:dyDescent="0.3">
      <c r="B21" s="359"/>
      <c r="C21" s="357"/>
      <c r="D21" s="373"/>
      <c r="E21" s="374"/>
      <c r="F21" s="374"/>
      <c r="G21" s="374"/>
      <c r="H21" s="374"/>
      <c r="I21" s="374"/>
      <c r="J21" s="374"/>
      <c r="K21" s="374"/>
      <c r="L21" s="375"/>
      <c r="O21" s="55"/>
    </row>
    <row r="22" spans="1:16" x14ac:dyDescent="0.3">
      <c r="B22" s="360"/>
      <c r="C22" s="357"/>
      <c r="D22" s="376"/>
      <c r="E22" s="377"/>
      <c r="F22" s="377"/>
      <c r="G22" s="377"/>
      <c r="H22" s="377"/>
      <c r="I22" s="377"/>
      <c r="J22" s="377"/>
      <c r="K22" s="377"/>
      <c r="L22" s="378"/>
      <c r="O22" s="55"/>
    </row>
    <row r="23" spans="1:16" x14ac:dyDescent="0.3">
      <c r="B23" s="358" t="str">
        <f>IF(Intro!$G$21="English",O23,P23)</f>
        <v>Comment 2</v>
      </c>
      <c r="C23" s="357"/>
      <c r="D23" s="370"/>
      <c r="E23" s="371"/>
      <c r="F23" s="371"/>
      <c r="G23" s="371"/>
      <c r="H23" s="371"/>
      <c r="I23" s="371"/>
      <c r="J23" s="371"/>
      <c r="K23" s="371"/>
      <c r="L23" s="372"/>
      <c r="O23" s="55" t="s">
        <v>88</v>
      </c>
      <c r="P23" s="58" t="s">
        <v>89</v>
      </c>
    </row>
    <row r="24" spans="1:16" x14ac:dyDescent="0.3">
      <c r="B24" s="359"/>
      <c r="C24" s="357"/>
      <c r="D24" s="373"/>
      <c r="E24" s="374"/>
      <c r="F24" s="374"/>
      <c r="G24" s="374"/>
      <c r="H24" s="374"/>
      <c r="I24" s="374"/>
      <c r="J24" s="374"/>
      <c r="K24" s="374"/>
      <c r="L24" s="375"/>
    </row>
    <row r="25" spans="1:16" x14ac:dyDescent="0.3">
      <c r="B25" s="359"/>
      <c r="C25" s="357"/>
      <c r="D25" s="373"/>
      <c r="E25" s="374"/>
      <c r="F25" s="374"/>
      <c r="G25" s="374"/>
      <c r="H25" s="374"/>
      <c r="I25" s="374"/>
      <c r="J25" s="374"/>
      <c r="K25" s="374"/>
      <c r="L25" s="375"/>
    </row>
    <row r="26" spans="1:16" s="96" customFormat="1" x14ac:dyDescent="0.3">
      <c r="A26" s="7"/>
      <c r="B26" s="359"/>
      <c r="C26" s="357"/>
      <c r="D26" s="373"/>
      <c r="E26" s="374"/>
      <c r="F26" s="374"/>
      <c r="G26" s="374"/>
      <c r="H26" s="374"/>
      <c r="I26" s="374"/>
      <c r="J26" s="374"/>
      <c r="K26" s="374"/>
      <c r="L26" s="375"/>
      <c r="O26" s="97"/>
    </row>
    <row r="27" spans="1:16" s="96" customFormat="1" x14ac:dyDescent="0.3">
      <c r="A27" s="7"/>
      <c r="B27" s="359"/>
      <c r="C27" s="357"/>
      <c r="D27" s="373"/>
      <c r="E27" s="374"/>
      <c r="F27" s="374"/>
      <c r="G27" s="374"/>
      <c r="H27" s="374"/>
      <c r="I27" s="374"/>
      <c r="J27" s="374"/>
      <c r="K27" s="374"/>
      <c r="L27" s="375"/>
      <c r="O27" s="97"/>
    </row>
    <row r="28" spans="1:16" x14ac:dyDescent="0.3">
      <c r="B28" s="359"/>
      <c r="C28" s="357"/>
      <c r="D28" s="373"/>
      <c r="E28" s="374"/>
      <c r="F28" s="374"/>
      <c r="G28" s="374"/>
      <c r="H28" s="374"/>
      <c r="I28" s="374"/>
      <c r="J28" s="374"/>
      <c r="K28" s="374"/>
      <c r="L28" s="375"/>
    </row>
    <row r="29" spans="1:16" s="26" customFormat="1" x14ac:dyDescent="0.3">
      <c r="A29" s="72"/>
      <c r="B29" s="359"/>
      <c r="C29" s="357"/>
      <c r="D29" s="373"/>
      <c r="E29" s="374"/>
      <c r="F29" s="374"/>
      <c r="G29" s="374"/>
      <c r="H29" s="374"/>
      <c r="I29" s="374"/>
      <c r="J29" s="374"/>
      <c r="K29" s="374"/>
      <c r="L29" s="375"/>
      <c r="N29" s="25"/>
    </row>
    <row r="30" spans="1:16" x14ac:dyDescent="0.3">
      <c r="B30" s="359"/>
      <c r="C30" s="357"/>
      <c r="D30" s="373"/>
      <c r="E30" s="374"/>
      <c r="F30" s="374"/>
      <c r="G30" s="374"/>
      <c r="H30" s="374"/>
      <c r="I30" s="374"/>
      <c r="J30" s="374"/>
      <c r="K30" s="374"/>
      <c r="L30" s="375"/>
    </row>
    <row r="31" spans="1:16" x14ac:dyDescent="0.3">
      <c r="B31" s="359"/>
      <c r="C31" s="357"/>
      <c r="D31" s="373"/>
      <c r="E31" s="374"/>
      <c r="F31" s="374"/>
      <c r="G31" s="374"/>
      <c r="H31" s="374"/>
      <c r="I31" s="374"/>
      <c r="J31" s="374"/>
      <c r="K31" s="374"/>
      <c r="L31" s="375"/>
    </row>
    <row r="32" spans="1:16" x14ac:dyDescent="0.3">
      <c r="B32" s="360"/>
      <c r="C32" s="357"/>
      <c r="D32" s="376"/>
      <c r="E32" s="377"/>
      <c r="F32" s="377"/>
      <c r="G32" s="377"/>
      <c r="H32" s="377"/>
      <c r="I32" s="377"/>
      <c r="J32" s="377"/>
      <c r="K32" s="377"/>
      <c r="L32" s="378"/>
    </row>
    <row r="33" spans="1:16" x14ac:dyDescent="0.3">
      <c r="B33" s="358" t="str">
        <f>IF(Intro!$G$21="English",O33,P33)</f>
        <v>Comment 3</v>
      </c>
      <c r="C33" s="357"/>
      <c r="D33" s="370"/>
      <c r="E33" s="371"/>
      <c r="F33" s="371"/>
      <c r="G33" s="371"/>
      <c r="H33" s="371"/>
      <c r="I33" s="371"/>
      <c r="J33" s="371"/>
      <c r="K33" s="371"/>
      <c r="L33" s="372"/>
      <c r="O33" s="55" t="s">
        <v>90</v>
      </c>
      <c r="P33" s="58" t="s">
        <v>91</v>
      </c>
    </row>
    <row r="34" spans="1:16" x14ac:dyDescent="0.3">
      <c r="B34" s="359"/>
      <c r="C34" s="357"/>
      <c r="D34" s="373"/>
      <c r="E34" s="374"/>
      <c r="F34" s="374"/>
      <c r="G34" s="374"/>
      <c r="H34" s="374"/>
      <c r="I34" s="374"/>
      <c r="J34" s="374"/>
      <c r="K34" s="374"/>
      <c r="L34" s="375"/>
    </row>
    <row r="35" spans="1:16" x14ac:dyDescent="0.3">
      <c r="B35" s="359"/>
      <c r="C35" s="357"/>
      <c r="D35" s="373"/>
      <c r="E35" s="374"/>
      <c r="F35" s="374"/>
      <c r="G35" s="374"/>
      <c r="H35" s="374"/>
      <c r="I35" s="374"/>
      <c r="J35" s="374"/>
      <c r="K35" s="374"/>
      <c r="L35" s="375"/>
    </row>
    <row r="36" spans="1:16" x14ac:dyDescent="0.3">
      <c r="B36" s="359"/>
      <c r="C36" s="357"/>
      <c r="D36" s="373"/>
      <c r="E36" s="374"/>
      <c r="F36" s="374"/>
      <c r="G36" s="374"/>
      <c r="H36" s="374"/>
      <c r="I36" s="374"/>
      <c r="J36" s="374"/>
      <c r="K36" s="374"/>
      <c r="L36" s="375"/>
    </row>
    <row r="37" spans="1:16" s="96" customFormat="1" x14ac:dyDescent="0.3">
      <c r="A37" s="7"/>
      <c r="B37" s="359"/>
      <c r="C37" s="357"/>
      <c r="D37" s="373"/>
      <c r="E37" s="374"/>
      <c r="F37" s="374"/>
      <c r="G37" s="374"/>
      <c r="H37" s="374"/>
      <c r="I37" s="374"/>
      <c r="J37" s="374"/>
      <c r="K37" s="374"/>
      <c r="L37" s="375"/>
      <c r="O37" s="97"/>
    </row>
    <row r="38" spans="1:16" s="96" customFormat="1" x14ac:dyDescent="0.3">
      <c r="A38" s="7"/>
      <c r="B38" s="359"/>
      <c r="C38" s="357"/>
      <c r="D38" s="373"/>
      <c r="E38" s="374"/>
      <c r="F38" s="374"/>
      <c r="G38" s="374"/>
      <c r="H38" s="374"/>
      <c r="I38" s="374"/>
      <c r="J38" s="374"/>
      <c r="K38" s="374"/>
      <c r="L38" s="375"/>
      <c r="O38" s="97"/>
    </row>
    <row r="39" spans="1:16" x14ac:dyDescent="0.3">
      <c r="B39" s="359"/>
      <c r="C39" s="357"/>
      <c r="D39" s="373"/>
      <c r="E39" s="374"/>
      <c r="F39" s="374"/>
      <c r="G39" s="374"/>
      <c r="H39" s="374"/>
      <c r="I39" s="374"/>
      <c r="J39" s="374"/>
      <c r="K39" s="374"/>
      <c r="L39" s="375"/>
    </row>
    <row r="40" spans="1:16" x14ac:dyDescent="0.3">
      <c r="B40" s="359"/>
      <c r="C40" s="357"/>
      <c r="D40" s="373"/>
      <c r="E40" s="374"/>
      <c r="F40" s="374"/>
      <c r="G40" s="374"/>
      <c r="H40" s="374"/>
      <c r="I40" s="374"/>
      <c r="J40" s="374"/>
      <c r="K40" s="374"/>
      <c r="L40" s="375"/>
    </row>
    <row r="41" spans="1:16" x14ac:dyDescent="0.3">
      <c r="B41" s="359"/>
      <c r="C41" s="357"/>
      <c r="D41" s="373"/>
      <c r="E41" s="374"/>
      <c r="F41" s="374"/>
      <c r="G41" s="374"/>
      <c r="H41" s="374"/>
      <c r="I41" s="374"/>
      <c r="J41" s="374"/>
      <c r="K41" s="374"/>
      <c r="L41" s="375"/>
    </row>
    <row r="42" spans="1:16" x14ac:dyDescent="0.3">
      <c r="B42" s="360"/>
      <c r="C42" s="357"/>
      <c r="D42" s="376"/>
      <c r="E42" s="377"/>
      <c r="F42" s="377"/>
      <c r="G42" s="377"/>
      <c r="H42" s="377"/>
      <c r="I42" s="377"/>
      <c r="J42" s="377"/>
      <c r="K42" s="377"/>
      <c r="L42" s="378"/>
    </row>
    <row r="43" spans="1:16" x14ac:dyDescent="0.3">
      <c r="B43" s="358" t="str">
        <f>IF(Intro!$G$21="English",O43,P43)</f>
        <v>Comment 4</v>
      </c>
      <c r="C43" s="357"/>
      <c r="D43" s="370"/>
      <c r="E43" s="371"/>
      <c r="F43" s="371"/>
      <c r="G43" s="371"/>
      <c r="H43" s="371"/>
      <c r="I43" s="371"/>
      <c r="J43" s="371"/>
      <c r="K43" s="371"/>
      <c r="L43" s="372"/>
      <c r="O43" s="55" t="s">
        <v>92</v>
      </c>
      <c r="P43" s="58" t="s">
        <v>93</v>
      </c>
    </row>
    <row r="44" spans="1:16" x14ac:dyDescent="0.3">
      <c r="B44" s="359"/>
      <c r="C44" s="357"/>
      <c r="D44" s="373"/>
      <c r="E44" s="374"/>
      <c r="F44" s="374"/>
      <c r="G44" s="374"/>
      <c r="H44" s="374"/>
      <c r="I44" s="374"/>
      <c r="J44" s="374"/>
      <c r="K44" s="374"/>
      <c r="L44" s="375"/>
    </row>
    <row r="45" spans="1:16" x14ac:dyDescent="0.3">
      <c r="B45" s="359"/>
      <c r="C45" s="357"/>
      <c r="D45" s="373"/>
      <c r="E45" s="374"/>
      <c r="F45" s="374"/>
      <c r="G45" s="374"/>
      <c r="H45" s="374"/>
      <c r="I45" s="374"/>
      <c r="J45" s="374"/>
      <c r="K45" s="374"/>
      <c r="L45" s="375"/>
    </row>
    <row r="46" spans="1:16" s="96" customFormat="1" x14ac:dyDescent="0.3">
      <c r="A46" s="7"/>
      <c r="B46" s="359"/>
      <c r="C46" s="357"/>
      <c r="D46" s="373"/>
      <c r="E46" s="374"/>
      <c r="F46" s="374"/>
      <c r="G46" s="374"/>
      <c r="H46" s="374"/>
      <c r="I46" s="374"/>
      <c r="J46" s="374"/>
      <c r="K46" s="374"/>
      <c r="L46" s="375"/>
      <c r="O46" s="97"/>
    </row>
    <row r="47" spans="1:16" s="96" customFormat="1" x14ac:dyDescent="0.3">
      <c r="A47" s="7"/>
      <c r="B47" s="359"/>
      <c r="C47" s="357"/>
      <c r="D47" s="373"/>
      <c r="E47" s="374"/>
      <c r="F47" s="374"/>
      <c r="G47" s="374"/>
      <c r="H47" s="374"/>
      <c r="I47" s="374"/>
      <c r="J47" s="374"/>
      <c r="K47" s="374"/>
      <c r="L47" s="375"/>
      <c r="O47" s="97"/>
    </row>
    <row r="48" spans="1:16" x14ac:dyDescent="0.3">
      <c r="B48" s="359"/>
      <c r="C48" s="357"/>
      <c r="D48" s="373"/>
      <c r="E48" s="374"/>
      <c r="F48" s="374"/>
      <c r="G48" s="374"/>
      <c r="H48" s="374"/>
      <c r="I48" s="374"/>
      <c r="J48" s="374"/>
      <c r="K48" s="374"/>
      <c r="L48" s="375"/>
    </row>
    <row r="49" spans="1:16" x14ac:dyDescent="0.3">
      <c r="B49" s="359"/>
      <c r="C49" s="357"/>
      <c r="D49" s="373"/>
      <c r="E49" s="374"/>
      <c r="F49" s="374"/>
      <c r="G49" s="374"/>
      <c r="H49" s="374"/>
      <c r="I49" s="374"/>
      <c r="J49" s="374"/>
      <c r="K49" s="374"/>
      <c r="L49" s="375"/>
    </row>
    <row r="50" spans="1:16" x14ac:dyDescent="0.3">
      <c r="B50" s="359"/>
      <c r="C50" s="357"/>
      <c r="D50" s="373"/>
      <c r="E50" s="374"/>
      <c r="F50" s="374"/>
      <c r="G50" s="374"/>
      <c r="H50" s="374"/>
      <c r="I50" s="374"/>
      <c r="J50" s="374"/>
      <c r="K50" s="374"/>
      <c r="L50" s="375"/>
    </row>
    <row r="51" spans="1:16" x14ac:dyDescent="0.3">
      <c r="B51" s="359"/>
      <c r="C51" s="357"/>
      <c r="D51" s="373"/>
      <c r="E51" s="374"/>
      <c r="F51" s="374"/>
      <c r="G51" s="374"/>
      <c r="H51" s="374"/>
      <c r="I51" s="374"/>
      <c r="J51" s="374"/>
      <c r="K51" s="374"/>
      <c r="L51" s="375"/>
    </row>
    <row r="52" spans="1:16" x14ac:dyDescent="0.3">
      <c r="B52" s="360"/>
      <c r="C52" s="357"/>
      <c r="D52" s="376"/>
      <c r="E52" s="377"/>
      <c r="F52" s="377"/>
      <c r="G52" s="377"/>
      <c r="H52" s="377"/>
      <c r="I52" s="377"/>
      <c r="J52" s="377"/>
      <c r="K52" s="377"/>
      <c r="L52" s="378"/>
    </row>
    <row r="53" spans="1:16" x14ac:dyDescent="0.3">
      <c r="B53" s="358" t="str">
        <f>IF(Intro!$G$21="English",O53,P53)</f>
        <v>Comment 5</v>
      </c>
      <c r="C53" s="357"/>
      <c r="D53" s="370"/>
      <c r="E53" s="371"/>
      <c r="F53" s="371"/>
      <c r="G53" s="371"/>
      <c r="H53" s="371"/>
      <c r="I53" s="371"/>
      <c r="J53" s="371"/>
      <c r="K53" s="371"/>
      <c r="L53" s="372"/>
      <c r="O53" s="55" t="s">
        <v>94</v>
      </c>
      <c r="P53" s="58" t="s">
        <v>95</v>
      </c>
    </row>
    <row r="54" spans="1:16" x14ac:dyDescent="0.3">
      <c r="B54" s="359"/>
      <c r="C54" s="357"/>
      <c r="D54" s="373"/>
      <c r="E54" s="374"/>
      <c r="F54" s="374"/>
      <c r="G54" s="374"/>
      <c r="H54" s="374"/>
      <c r="I54" s="374"/>
      <c r="J54" s="374"/>
      <c r="K54" s="374"/>
      <c r="L54" s="375"/>
    </row>
    <row r="55" spans="1:16" x14ac:dyDescent="0.3">
      <c r="B55" s="359"/>
      <c r="C55" s="357"/>
      <c r="D55" s="373"/>
      <c r="E55" s="374"/>
      <c r="F55" s="374"/>
      <c r="G55" s="374"/>
      <c r="H55" s="374"/>
      <c r="I55" s="374"/>
      <c r="J55" s="374"/>
      <c r="K55" s="374"/>
      <c r="L55" s="375"/>
    </row>
    <row r="56" spans="1:16" s="96" customFormat="1" x14ac:dyDescent="0.3">
      <c r="A56" s="7"/>
      <c r="B56" s="359"/>
      <c r="C56" s="357"/>
      <c r="D56" s="373"/>
      <c r="E56" s="374"/>
      <c r="F56" s="374"/>
      <c r="G56" s="374"/>
      <c r="H56" s="374"/>
      <c r="I56" s="374"/>
      <c r="J56" s="374"/>
      <c r="K56" s="374"/>
      <c r="L56" s="375"/>
      <c r="O56" s="97"/>
    </row>
    <row r="57" spans="1:16" s="96" customFormat="1" x14ac:dyDescent="0.3">
      <c r="A57" s="7"/>
      <c r="B57" s="359"/>
      <c r="C57" s="357"/>
      <c r="D57" s="373"/>
      <c r="E57" s="374"/>
      <c r="F57" s="374"/>
      <c r="G57" s="374"/>
      <c r="H57" s="374"/>
      <c r="I57" s="374"/>
      <c r="J57" s="374"/>
      <c r="K57" s="374"/>
      <c r="L57" s="375"/>
      <c r="O57" s="97"/>
    </row>
    <row r="58" spans="1:16" x14ac:dyDescent="0.3">
      <c r="B58" s="359"/>
      <c r="C58" s="357"/>
      <c r="D58" s="373"/>
      <c r="E58" s="374"/>
      <c r="F58" s="374"/>
      <c r="G58" s="374"/>
      <c r="H58" s="374"/>
      <c r="I58" s="374"/>
      <c r="J58" s="374"/>
      <c r="K58" s="374"/>
      <c r="L58" s="375"/>
    </row>
    <row r="59" spans="1:16" x14ac:dyDescent="0.3">
      <c r="B59" s="359"/>
      <c r="C59" s="357"/>
      <c r="D59" s="373"/>
      <c r="E59" s="374"/>
      <c r="F59" s="374"/>
      <c r="G59" s="374"/>
      <c r="H59" s="374"/>
      <c r="I59" s="374"/>
      <c r="J59" s="374"/>
      <c r="K59" s="374"/>
      <c r="L59" s="375"/>
    </row>
    <row r="60" spans="1:16" x14ac:dyDescent="0.3">
      <c r="B60" s="359"/>
      <c r="C60" s="357"/>
      <c r="D60" s="373"/>
      <c r="E60" s="374"/>
      <c r="F60" s="374"/>
      <c r="G60" s="374"/>
      <c r="H60" s="374"/>
      <c r="I60" s="374"/>
      <c r="J60" s="374"/>
      <c r="K60" s="374"/>
      <c r="L60" s="375"/>
    </row>
    <row r="61" spans="1:16" x14ac:dyDescent="0.3">
      <c r="B61" s="359"/>
      <c r="C61" s="357"/>
      <c r="D61" s="373"/>
      <c r="E61" s="374"/>
      <c r="F61" s="374"/>
      <c r="G61" s="374"/>
      <c r="H61" s="374"/>
      <c r="I61" s="374"/>
      <c r="J61" s="374"/>
      <c r="K61" s="374"/>
      <c r="L61" s="375"/>
    </row>
    <row r="62" spans="1:16" x14ac:dyDescent="0.3">
      <c r="B62" s="380"/>
      <c r="C62" s="379"/>
      <c r="D62" s="376"/>
      <c r="E62" s="377"/>
      <c r="F62" s="377"/>
      <c r="G62" s="377"/>
      <c r="H62" s="377"/>
      <c r="I62" s="377"/>
      <c r="J62" s="377"/>
      <c r="K62" s="377"/>
      <c r="L62" s="378"/>
    </row>
  </sheetData>
  <sheetProtection algorithmName="SHA-512" hashValue="dGYnNajSQGw8vSe1prX2ug2pio/l2rGrqu+u23JBZyyC4XWffaW84myrQK+eDcE1Kp3wrlzpjRsE6A+0gYUJmw==" saltValue="XXoX9DZKB7rlDtGvl2ku+A==" spinCount="100000" sheet="1" objects="1" scenarios="1" selectLockedCells="1"/>
  <mergeCells count="21">
    <mergeCell ref="C33:C42"/>
    <mergeCell ref="C43:C52"/>
    <mergeCell ref="C53:C62"/>
    <mergeCell ref="D53:L62"/>
    <mergeCell ref="B33:B42"/>
    <mergeCell ref="B43:B52"/>
    <mergeCell ref="B53:B62"/>
    <mergeCell ref="D33:L42"/>
    <mergeCell ref="D43:L52"/>
    <mergeCell ref="C13:C22"/>
    <mergeCell ref="C23:C32"/>
    <mergeCell ref="B13:B22"/>
    <mergeCell ref="B23:B32"/>
    <mergeCell ref="B4:L4"/>
    <mergeCell ref="B6:L6"/>
    <mergeCell ref="B10:L10"/>
    <mergeCell ref="B5:L5"/>
    <mergeCell ref="B8:L8"/>
    <mergeCell ref="D12:L12"/>
    <mergeCell ref="D13:L22"/>
    <mergeCell ref="D23:L32"/>
  </mergeCells>
  <dataValidations count="1">
    <dataValidation type="textLength" operator="lessThanOrEqual" allowBlank="1" showInputMessage="1" showErrorMessage="1" prompt="1000 character limit/limite de 1000 caractères" sqref="D13:L62" xr:uid="{B7F23272-DF4B-4559-932C-B669FB28242C}">
      <formula1>1000</formula1>
    </dataValidation>
  </dataValidations>
  <printOptions horizontalCentered="1"/>
  <pageMargins left="0.25" right="0.25" top="0.75" bottom="0.75" header="0.3" footer="0.3"/>
  <pageSetup scale="63" fitToHeight="0" orientation="portrait" r:id="rId1"/>
  <headerFooter>
    <oddFooter>&amp;L&amp;A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86355-C402-43D9-904E-A333B5D14D08}">
  <sheetPr codeName="Sheet7">
    <tabColor rgb="FF92D050"/>
    <pageSetUpPr fitToPage="1"/>
  </sheetPr>
  <dimension ref="A1:P108"/>
  <sheetViews>
    <sheetView showGridLines="0" zoomScaleNormal="100" workbookViewId="0"/>
  </sheetViews>
  <sheetFormatPr defaultColWidth="9.44140625" defaultRowHeight="14.4" x14ac:dyDescent="0.3"/>
  <cols>
    <col min="1" max="1" width="1.5546875" style="7" customWidth="1"/>
    <col min="2" max="4" width="14.5546875" style="54" customWidth="1"/>
    <col min="5" max="5" width="22.88671875" style="54" customWidth="1"/>
    <col min="6" max="12" width="14.5546875" style="54" customWidth="1"/>
    <col min="13" max="14" width="14.5546875" style="58" customWidth="1"/>
    <col min="15" max="16" width="14.5546875" style="91" hidden="1" customWidth="1"/>
    <col min="17" max="17" width="7.6640625" style="58" customWidth="1"/>
    <col min="18" max="16384" width="9.44140625" style="58"/>
  </cols>
  <sheetData>
    <row r="1" spans="1:16" x14ac:dyDescent="0.3">
      <c r="O1" s="114" t="s">
        <v>253</v>
      </c>
      <c r="P1" s="114" t="s">
        <v>253</v>
      </c>
    </row>
    <row r="2" spans="1:16" x14ac:dyDescent="0.3">
      <c r="B2" s="9" t="str">
        <f>IF(Intro!$G$21="English",O3,P3)</f>
        <v>PROTECTED</v>
      </c>
      <c r="C2" s="9"/>
      <c r="D2" s="9"/>
      <c r="O2" s="8" t="s">
        <v>58</v>
      </c>
      <c r="P2" s="8" t="s">
        <v>70</v>
      </c>
    </row>
    <row r="3" spans="1:16" x14ac:dyDescent="0.3">
      <c r="B3" s="1"/>
      <c r="C3" s="1"/>
      <c r="D3" s="1"/>
      <c r="O3" s="94" t="s">
        <v>213</v>
      </c>
      <c r="P3" s="94" t="s">
        <v>214</v>
      </c>
    </row>
    <row r="4" spans="1:16" s="4" customFormat="1" x14ac:dyDescent="0.3">
      <c r="A4" s="10"/>
      <c r="B4" s="388" t="str">
        <f>Info!B4</f>
        <v>FOREIGN PRODUCERS' QUESTIONNAIRE</v>
      </c>
      <c r="C4" s="388"/>
      <c r="D4" s="388"/>
      <c r="E4" s="388"/>
      <c r="F4" s="388"/>
      <c r="G4" s="388"/>
      <c r="H4" s="388"/>
      <c r="I4" s="388"/>
      <c r="J4" s="388"/>
      <c r="K4" s="388"/>
      <c r="L4" s="388"/>
      <c r="M4" s="2"/>
      <c r="N4" s="2"/>
      <c r="O4" s="3"/>
      <c r="P4" s="3"/>
    </row>
    <row r="5" spans="1:16" s="4" customFormat="1" x14ac:dyDescent="0.3">
      <c r="A5" s="10"/>
      <c r="B5" s="388" t="str">
        <f>Info!B5</f>
        <v>RR-2025-007</v>
      </c>
      <c r="C5" s="388"/>
      <c r="D5" s="388"/>
      <c r="E5" s="388"/>
      <c r="F5" s="388"/>
      <c r="G5" s="388"/>
      <c r="H5" s="388"/>
      <c r="I5" s="388"/>
      <c r="J5" s="388"/>
      <c r="K5" s="388"/>
      <c r="L5" s="388"/>
      <c r="M5" s="2"/>
      <c r="N5" s="2"/>
      <c r="O5" s="3"/>
      <c r="P5" s="3"/>
    </row>
    <row r="6" spans="1:16" s="5" customFormat="1" x14ac:dyDescent="0.3">
      <c r="A6" s="10"/>
      <c r="B6" s="388" t="str">
        <f>Info!B6</f>
        <v>HEAVY PLATE</v>
      </c>
      <c r="C6" s="388"/>
      <c r="D6" s="388"/>
      <c r="E6" s="388"/>
      <c r="F6" s="388"/>
      <c r="G6" s="388"/>
      <c r="H6" s="388"/>
      <c r="I6" s="388"/>
      <c r="J6" s="388"/>
      <c r="K6" s="388"/>
      <c r="L6" s="388"/>
      <c r="O6" s="11"/>
      <c r="P6" s="11"/>
    </row>
    <row r="7" spans="1:16" s="5" customFormat="1" x14ac:dyDescent="0.3">
      <c r="A7" s="10"/>
      <c r="B7" s="29"/>
      <c r="C7" s="29"/>
      <c r="D7" s="29"/>
      <c r="E7" s="29"/>
      <c r="F7" s="29"/>
      <c r="G7" s="29"/>
      <c r="H7" s="29"/>
      <c r="I7" s="29"/>
      <c r="J7" s="29"/>
      <c r="K7" s="29"/>
      <c r="L7" s="29"/>
      <c r="O7" s="22"/>
    </row>
    <row r="8" spans="1:16" s="5" customFormat="1" ht="14.25" customHeight="1" x14ac:dyDescent="0.3">
      <c r="A8" s="10"/>
      <c r="B8" s="390" t="str">
        <f>Public!B8</f>
        <v>The goods in the following questions refer to heavy plate as defined in the product description on the Intro tab.</v>
      </c>
      <c r="C8" s="391"/>
      <c r="D8" s="391"/>
      <c r="E8" s="391"/>
      <c r="F8" s="391"/>
      <c r="G8" s="391"/>
      <c r="H8" s="391"/>
      <c r="I8" s="391"/>
      <c r="J8" s="391"/>
      <c r="K8" s="391"/>
      <c r="L8" s="392"/>
      <c r="O8" s="11"/>
      <c r="P8" s="11"/>
    </row>
    <row r="9" spans="1:16" s="5" customFormat="1" ht="14.1" customHeight="1" x14ac:dyDescent="0.3">
      <c r="A9" s="10"/>
      <c r="B9" s="389" t="str">
        <f>Public!B9</f>
        <v>Product information and a glossary of terms can be found in the Info tab.</v>
      </c>
      <c r="C9" s="389"/>
      <c r="D9" s="389"/>
      <c r="E9" s="389"/>
      <c r="F9" s="389"/>
      <c r="G9" s="389"/>
      <c r="H9" s="389"/>
      <c r="I9" s="389"/>
      <c r="J9" s="389"/>
      <c r="K9" s="389"/>
      <c r="L9" s="389"/>
      <c r="O9" s="11"/>
    </row>
    <row r="10" spans="1:16" s="5" customFormat="1" x14ac:dyDescent="0.3">
      <c r="A10" s="10"/>
      <c r="B10" s="389" t="str">
        <f>IF(Intro!$G$21="English",O10,P10)</f>
        <v xml:space="preserve">Use the AddPro tab if more space is needed.
</v>
      </c>
      <c r="C10" s="389"/>
      <c r="D10" s="389"/>
      <c r="E10" s="389"/>
      <c r="F10" s="389"/>
      <c r="G10" s="389"/>
      <c r="H10" s="389"/>
      <c r="I10" s="389"/>
      <c r="J10" s="389"/>
      <c r="K10" s="389"/>
      <c r="L10" s="389"/>
      <c r="O10" s="11" t="s">
        <v>96</v>
      </c>
      <c r="P10" s="11" t="str">
        <f>"Utilisez l'onglet AddPro si vous avez besoin de plus d'espace."&amp;CHAR(10)</f>
        <v xml:space="preserve">Utilisez l'onglet AddPro si vous avez besoin de plus d'espace.
</v>
      </c>
    </row>
    <row r="11" spans="1:16" s="5" customFormat="1" x14ac:dyDescent="0.3">
      <c r="A11" s="10"/>
      <c r="B11" s="12"/>
      <c r="C11" s="12"/>
      <c r="D11" s="12"/>
      <c r="E11" s="13"/>
      <c r="F11" s="13"/>
      <c r="G11" s="13"/>
      <c r="H11" s="13"/>
      <c r="I11" s="13"/>
      <c r="J11" s="13"/>
      <c r="K11" s="13"/>
      <c r="L11" s="13"/>
      <c r="O11" s="11"/>
      <c r="P11" s="11"/>
    </row>
    <row r="12" spans="1:16" x14ac:dyDescent="0.3">
      <c r="B12" s="246" t="str">
        <f>UPPER(IF(Intro!$G$21="English",O12,P12))</f>
        <v>PRODUCTION AND CAPACITY</v>
      </c>
      <c r="C12" s="247"/>
      <c r="D12" s="247"/>
      <c r="E12" s="247"/>
      <c r="F12" s="247"/>
      <c r="G12" s="247"/>
      <c r="H12" s="247"/>
      <c r="I12" s="247"/>
      <c r="J12" s="247"/>
      <c r="K12" s="247"/>
      <c r="L12" s="248"/>
      <c r="M12" s="24"/>
      <c r="O12" s="94" t="s">
        <v>215</v>
      </c>
      <c r="P12" s="94" t="s">
        <v>216</v>
      </c>
    </row>
    <row r="13" spans="1:16" x14ac:dyDescent="0.3">
      <c r="B13" s="333" t="s">
        <v>21</v>
      </c>
      <c r="C13" s="334"/>
      <c r="D13" s="334"/>
      <c r="E13" s="334"/>
      <c r="F13" s="334"/>
      <c r="G13" s="334"/>
      <c r="H13" s="334"/>
      <c r="I13" s="334"/>
      <c r="J13" s="334"/>
      <c r="K13" s="334"/>
      <c r="L13" s="335"/>
    </row>
    <row r="14" spans="1:16" x14ac:dyDescent="0.3">
      <c r="B14" s="14"/>
      <c r="C14" s="15"/>
      <c r="D14" s="15"/>
      <c r="E14" s="16"/>
      <c r="F14" s="16"/>
      <c r="G14" s="16"/>
      <c r="H14" s="16"/>
      <c r="I14" s="16"/>
      <c r="J14" s="16"/>
      <c r="K14" s="16"/>
      <c r="L14" s="17"/>
    </row>
    <row r="15" spans="1:16" ht="14.25" customHeight="1" x14ac:dyDescent="0.3">
      <c r="B15" s="199" t="str">
        <f>IF(Intro!$G$21="English",O15,P15)</f>
        <v>Complete the following table for your firm's production of the goods and other products made with the same equipment.</v>
      </c>
      <c r="C15" s="200"/>
      <c r="D15" s="200"/>
      <c r="E15" s="200"/>
      <c r="F15" s="200"/>
      <c r="G15" s="200"/>
      <c r="H15" s="200"/>
      <c r="I15" s="200"/>
      <c r="J15" s="200"/>
      <c r="K15" s="200"/>
      <c r="L15" s="201"/>
      <c r="O15" s="92" t="s">
        <v>257</v>
      </c>
      <c r="P15" s="91" t="s">
        <v>258</v>
      </c>
    </row>
    <row r="16" spans="1:16" x14ac:dyDescent="0.3">
      <c r="B16" s="51"/>
      <c r="C16" s="52"/>
      <c r="D16" s="15"/>
      <c r="E16" s="16"/>
      <c r="F16" s="16"/>
      <c r="G16" s="16"/>
      <c r="H16" s="16"/>
      <c r="I16" s="16"/>
      <c r="J16" s="16"/>
      <c r="K16" s="16"/>
      <c r="L16" s="17"/>
      <c r="O16" s="92"/>
    </row>
    <row r="17" spans="1:16" x14ac:dyDescent="0.3">
      <c r="B17" s="51"/>
      <c r="C17" s="52"/>
      <c r="F17" s="15"/>
      <c r="G17" s="381">
        <f>Variables!B6</f>
        <v>2023</v>
      </c>
      <c r="H17" s="381">
        <f>G17+1</f>
        <v>2024</v>
      </c>
      <c r="I17" s="381">
        <f>H17+1</f>
        <v>2025</v>
      </c>
      <c r="J17" s="381" t="str">
        <f>IF(Intro!$G$21="English",Variables!B9,Variables!C9)</f>
        <v>Jan-Mar 2025</v>
      </c>
      <c r="K17" s="381" t="str">
        <f>IF(Intro!$G$21="English",Variables!B10,Variables!C10)</f>
        <v>Jan-Mar 2026</v>
      </c>
      <c r="L17" s="68"/>
      <c r="O17" s="92"/>
    </row>
    <row r="18" spans="1:16" x14ac:dyDescent="0.3">
      <c r="B18" s="51"/>
      <c r="C18" s="52"/>
      <c r="F18" s="15"/>
      <c r="G18" s="382"/>
      <c r="H18" s="382"/>
      <c r="I18" s="382"/>
      <c r="J18" s="382"/>
      <c r="K18" s="382"/>
      <c r="L18" s="68"/>
      <c r="O18" s="92"/>
    </row>
    <row r="19" spans="1:16" s="24" customFormat="1" x14ac:dyDescent="0.3">
      <c r="A19" s="64"/>
      <c r="B19" s="383" t="str">
        <f>IF(Intro!$G$21="English",O19,P19)</f>
        <v>Production of Discrete Plate</v>
      </c>
      <c r="C19" s="384"/>
      <c r="D19" s="384"/>
      <c r="E19" s="384"/>
      <c r="F19" s="45" t="str">
        <f>IF(Intro!$G$21="English",Variables!$B$23,Variables!$C$23)</f>
        <v>tonnes</v>
      </c>
      <c r="G19" s="42"/>
      <c r="H19" s="40"/>
      <c r="I19" s="40"/>
      <c r="J19" s="40"/>
      <c r="K19" s="40"/>
      <c r="L19" s="68"/>
      <c r="O19" s="24" t="s">
        <v>335</v>
      </c>
      <c r="P19" s="24" t="s">
        <v>336</v>
      </c>
    </row>
    <row r="20" spans="1:16" s="24" customFormat="1" x14ac:dyDescent="0.3">
      <c r="A20" s="64"/>
      <c r="B20" s="383" t="str">
        <f>IF(Intro!$G$21="English",O20,P20)</f>
        <v xml:space="preserve">Production of Cut-to-length Plate from Coil </v>
      </c>
      <c r="C20" s="384"/>
      <c r="D20" s="384"/>
      <c r="E20" s="384"/>
      <c r="F20" s="45" t="str">
        <f>IF(Intro!$G$21="English",Variables!$B$23,Variables!$C$23)</f>
        <v>tonnes</v>
      </c>
      <c r="G20" s="176"/>
      <c r="H20" s="177"/>
      <c r="I20" s="177"/>
      <c r="J20" s="177"/>
      <c r="K20" s="177"/>
      <c r="L20" s="68"/>
      <c r="O20" s="24" t="s">
        <v>337</v>
      </c>
      <c r="P20" s="24" t="s">
        <v>338</v>
      </c>
    </row>
    <row r="21" spans="1:16" s="24" customFormat="1" x14ac:dyDescent="0.3">
      <c r="A21" s="64"/>
      <c r="B21" s="385" t="str">
        <f>IF(Intro!$G$21="English",O21,P21)</f>
        <v>Production of the goods</v>
      </c>
      <c r="C21" s="386"/>
      <c r="D21" s="386"/>
      <c r="E21" s="386"/>
      <c r="F21" s="45" t="str">
        <f>IF(Intro!$G$21="English",Variables!$B$23,Variables!$C$23)</f>
        <v>tonnes</v>
      </c>
      <c r="G21" s="43">
        <f>SUM(G19:G20)</f>
        <v>0</v>
      </c>
      <c r="H21" s="43">
        <f t="shared" ref="H21" si="0">SUM(H19:H20)</f>
        <v>0</v>
      </c>
      <c r="I21" s="43">
        <f t="shared" ref="I21" si="1">SUM(I19:I20)</f>
        <v>0</v>
      </c>
      <c r="J21" s="43">
        <f t="shared" ref="J21" si="2">SUM(J19:J20)</f>
        <v>0</v>
      </c>
      <c r="K21" s="43">
        <f t="shared" ref="K21" si="3">SUM(K19:K20)</f>
        <v>0</v>
      </c>
      <c r="L21" s="68"/>
      <c r="O21" s="24" t="s">
        <v>255</v>
      </c>
      <c r="P21" s="24" t="s">
        <v>256</v>
      </c>
    </row>
    <row r="22" spans="1:16" s="24" customFormat="1" ht="28.5" customHeight="1" x14ac:dyDescent="0.3">
      <c r="A22" s="64"/>
      <c r="B22" s="383" t="str">
        <f>IF(Intro!$G$21="English",O22,P22)</f>
        <v>Production of products produced using the same equipment other than the goods</v>
      </c>
      <c r="C22" s="384"/>
      <c r="D22" s="384"/>
      <c r="E22" s="384"/>
      <c r="F22" s="45" t="str">
        <f>IF(Intro!$G$21="English",Variables!$B$23,Variables!$C$23)</f>
        <v>tonnes</v>
      </c>
      <c r="G22" s="113"/>
      <c r="H22" s="113"/>
      <c r="I22" s="113"/>
      <c r="J22" s="113"/>
      <c r="K22" s="113"/>
      <c r="L22" s="68"/>
      <c r="O22" s="24" t="s">
        <v>333</v>
      </c>
      <c r="P22" s="24" t="s">
        <v>334</v>
      </c>
    </row>
    <row r="23" spans="1:16" s="32" customFormat="1" x14ac:dyDescent="0.3">
      <c r="A23" s="78"/>
      <c r="B23" s="385" t="str">
        <f>IF(Intro!$G$21="English",O23,P23)</f>
        <v>Total - production</v>
      </c>
      <c r="C23" s="386"/>
      <c r="D23" s="387"/>
      <c r="E23" s="387"/>
      <c r="F23" s="46" t="str">
        <f>IF(Intro!$G$21="English",Variables!$B$23,Variables!$C$23)</f>
        <v>tonnes</v>
      </c>
      <c r="G23" s="43">
        <f>SUM(G21:G22)</f>
        <v>0</v>
      </c>
      <c r="H23" s="43">
        <f t="shared" ref="H23:K23" si="4">SUM(H21:H22)</f>
        <v>0</v>
      </c>
      <c r="I23" s="43">
        <f t="shared" si="4"/>
        <v>0</v>
      </c>
      <c r="J23" s="43">
        <f t="shared" si="4"/>
        <v>0</v>
      </c>
      <c r="K23" s="43">
        <f t="shared" si="4"/>
        <v>0</v>
      </c>
      <c r="L23" s="68"/>
      <c r="O23" s="32" t="s">
        <v>326</v>
      </c>
      <c r="P23" s="32" t="s">
        <v>326</v>
      </c>
    </row>
    <row r="24" spans="1:16" s="24" customFormat="1" x14ac:dyDescent="0.3">
      <c r="A24" s="64"/>
      <c r="B24" s="383" t="str">
        <f>IF(Intro!$G$21="English",O24,P24)</f>
        <v>Practical plant capacity</v>
      </c>
      <c r="C24" s="384"/>
      <c r="D24" s="387"/>
      <c r="E24" s="387"/>
      <c r="F24" s="45" t="str">
        <f>IF(Intro!$G$21="English",Variables!$B$23,Variables!$C$23)</f>
        <v>tonnes</v>
      </c>
      <c r="G24" s="42"/>
      <c r="H24" s="40"/>
      <c r="I24" s="40"/>
      <c r="J24" s="40"/>
      <c r="K24" s="40"/>
      <c r="L24" s="68"/>
      <c r="O24" s="24" t="s">
        <v>125</v>
      </c>
      <c r="P24" s="24" t="s">
        <v>97</v>
      </c>
    </row>
    <row r="25" spans="1:16" s="32" customFormat="1" x14ac:dyDescent="0.3">
      <c r="A25" s="78"/>
      <c r="B25" s="385" t="str">
        <f>IF(Intro!$G$21="English",O25,P25)</f>
        <v>Capacity utilization rate of the goods</v>
      </c>
      <c r="C25" s="386"/>
      <c r="D25" s="387"/>
      <c r="E25" s="387"/>
      <c r="F25" s="46" t="s">
        <v>83</v>
      </c>
      <c r="G25" s="44" t="str">
        <f>IF(G24=0,"-",G21/G24*100)</f>
        <v>-</v>
      </c>
      <c r="H25" s="44" t="str">
        <f t="shared" ref="H25:K25" si="5">IF(H24=0,"-",H21/H24*100)</f>
        <v>-</v>
      </c>
      <c r="I25" s="44" t="str">
        <f t="shared" si="5"/>
        <v>-</v>
      </c>
      <c r="J25" s="44" t="str">
        <f t="shared" si="5"/>
        <v>-</v>
      </c>
      <c r="K25" s="44" t="str">
        <f t="shared" si="5"/>
        <v>-</v>
      </c>
      <c r="L25" s="68"/>
      <c r="O25" s="32" t="s">
        <v>98</v>
      </c>
      <c r="P25" s="32" t="s">
        <v>99</v>
      </c>
    </row>
    <row r="26" spans="1:16" s="32" customFormat="1" x14ac:dyDescent="0.3">
      <c r="A26" s="78"/>
      <c r="B26" s="385" t="str">
        <f>IF(Intro!$G$21="English",O26,P26)</f>
        <v>Total capacity utilization rate</v>
      </c>
      <c r="C26" s="386"/>
      <c r="D26" s="387"/>
      <c r="E26" s="387"/>
      <c r="F26" s="46" t="s">
        <v>83</v>
      </c>
      <c r="G26" s="44" t="str">
        <f>IF(G24=0,"-",G23/G24*100)</f>
        <v>-</v>
      </c>
      <c r="H26" s="41" t="str">
        <f>IF(H24=0,"-",H23/H24*100)</f>
        <v>-</v>
      </c>
      <c r="I26" s="41" t="str">
        <f>IF(I24=0,"-",I23/I24*100)</f>
        <v>-</v>
      </c>
      <c r="J26" s="41" t="str">
        <f t="shared" ref="J26:K26" si="6">IF(J24=0,"-",J23/J24*100)</f>
        <v>-</v>
      </c>
      <c r="K26" s="41" t="str">
        <f t="shared" si="6"/>
        <v>-</v>
      </c>
      <c r="L26" s="68"/>
      <c r="O26" s="32" t="s">
        <v>100</v>
      </c>
      <c r="P26" s="32" t="s">
        <v>101</v>
      </c>
    </row>
    <row r="27" spans="1:16" s="24" customFormat="1" x14ac:dyDescent="0.3">
      <c r="A27" s="64"/>
      <c r="B27" s="75"/>
      <c r="C27" s="76"/>
      <c r="D27" s="76"/>
      <c r="E27" s="76"/>
      <c r="F27" s="76"/>
      <c r="G27" s="76"/>
      <c r="H27" s="76"/>
      <c r="I27" s="76"/>
      <c r="J27" s="76"/>
      <c r="K27" s="76"/>
      <c r="L27" s="77"/>
    </row>
    <row r="28" spans="1:16" s="8" customFormat="1" x14ac:dyDescent="0.3">
      <c r="A28" s="7"/>
      <c r="B28" s="321" t="s">
        <v>22</v>
      </c>
      <c r="C28" s="322"/>
      <c r="D28" s="322"/>
      <c r="E28" s="322"/>
      <c r="F28" s="322"/>
      <c r="G28" s="322"/>
      <c r="H28" s="322"/>
      <c r="I28" s="322"/>
      <c r="J28" s="322"/>
      <c r="K28" s="322"/>
      <c r="L28" s="323"/>
      <c r="M28" s="73"/>
    </row>
    <row r="29" spans="1:16" s="24" customFormat="1" x14ac:dyDescent="0.3">
      <c r="A29" s="64"/>
      <c r="B29" s="74"/>
      <c r="C29" s="65"/>
      <c r="D29" s="65"/>
      <c r="E29" s="65"/>
      <c r="F29" s="65"/>
      <c r="G29" s="65"/>
      <c r="H29" s="65"/>
      <c r="I29" s="65"/>
      <c r="J29" s="65"/>
      <c r="K29" s="65"/>
      <c r="L29" s="66"/>
    </row>
    <row r="30" spans="1:16" s="24" customFormat="1" x14ac:dyDescent="0.3">
      <c r="A30" s="64"/>
      <c r="B30" s="199" t="str">
        <f>IF(Intro!$G$21="English",O30,P30)</f>
        <v xml:space="preserve">Explain in detail how your firm determines practical plant capacity. </v>
      </c>
      <c r="C30" s="200"/>
      <c r="D30" s="200"/>
      <c r="E30" s="200"/>
      <c r="F30" s="200"/>
      <c r="G30" s="200"/>
      <c r="H30" s="200"/>
      <c r="I30" s="200"/>
      <c r="J30" s="200"/>
      <c r="K30" s="200"/>
      <c r="L30" s="201"/>
      <c r="O30" s="24" t="s">
        <v>51</v>
      </c>
      <c r="P30" s="24" t="s">
        <v>52</v>
      </c>
    </row>
    <row r="31" spans="1:16" s="24" customFormat="1" x14ac:dyDescent="0.3">
      <c r="A31" s="64"/>
      <c r="B31" s="74"/>
      <c r="C31" s="65"/>
      <c r="D31" s="65"/>
      <c r="E31" s="65"/>
      <c r="F31" s="65"/>
      <c r="G31" s="65"/>
      <c r="H31" s="65"/>
      <c r="I31" s="65"/>
      <c r="J31" s="65"/>
      <c r="K31" s="65"/>
      <c r="L31" s="66"/>
    </row>
    <row r="32" spans="1:16" s="8" customFormat="1" x14ac:dyDescent="0.3">
      <c r="A32" s="7"/>
      <c r="B32" s="316"/>
      <c r="C32" s="317"/>
      <c r="D32" s="317"/>
      <c r="E32" s="317"/>
      <c r="F32" s="317"/>
      <c r="G32" s="317"/>
      <c r="H32" s="317"/>
      <c r="I32" s="317"/>
      <c r="J32" s="317"/>
      <c r="K32" s="317"/>
      <c r="L32" s="318"/>
      <c r="M32" s="24"/>
    </row>
    <row r="33" spans="1:16" s="8" customFormat="1" x14ac:dyDescent="0.3">
      <c r="A33" s="7"/>
      <c r="B33" s="316"/>
      <c r="C33" s="317"/>
      <c r="D33" s="317"/>
      <c r="E33" s="317"/>
      <c r="F33" s="317"/>
      <c r="G33" s="317"/>
      <c r="H33" s="317"/>
      <c r="I33" s="317"/>
      <c r="J33" s="317"/>
      <c r="K33" s="317"/>
      <c r="L33" s="318"/>
      <c r="M33" s="24"/>
    </row>
    <row r="34" spans="1:16" s="8" customFormat="1" x14ac:dyDescent="0.3">
      <c r="A34" s="7"/>
      <c r="B34" s="316"/>
      <c r="C34" s="317"/>
      <c r="D34" s="317"/>
      <c r="E34" s="317"/>
      <c r="F34" s="317"/>
      <c r="G34" s="317"/>
      <c r="H34" s="317"/>
      <c r="I34" s="317"/>
      <c r="J34" s="317"/>
      <c r="K34" s="317"/>
      <c r="L34" s="318"/>
      <c r="M34" s="24"/>
    </row>
    <row r="35" spans="1:16" s="8" customFormat="1" x14ac:dyDescent="0.3">
      <c r="A35" s="7"/>
      <c r="B35" s="316"/>
      <c r="C35" s="317"/>
      <c r="D35" s="317"/>
      <c r="E35" s="317"/>
      <c r="F35" s="317"/>
      <c r="G35" s="317"/>
      <c r="H35" s="317"/>
      <c r="I35" s="317"/>
      <c r="J35" s="317"/>
      <c r="K35" s="317"/>
      <c r="L35" s="318"/>
      <c r="M35" s="24"/>
    </row>
    <row r="36" spans="1:16" s="8" customFormat="1" x14ac:dyDescent="0.3">
      <c r="A36" s="7"/>
      <c r="B36" s="316"/>
      <c r="C36" s="317"/>
      <c r="D36" s="317"/>
      <c r="E36" s="317"/>
      <c r="F36" s="317"/>
      <c r="G36" s="317"/>
      <c r="H36" s="317"/>
      <c r="I36" s="317"/>
      <c r="J36" s="317"/>
      <c r="K36" s="317"/>
      <c r="L36" s="318"/>
      <c r="M36" s="24"/>
    </row>
    <row r="37" spans="1:16" s="8" customFormat="1" x14ac:dyDescent="0.3">
      <c r="A37" s="7"/>
      <c r="B37" s="316"/>
      <c r="C37" s="317"/>
      <c r="D37" s="317"/>
      <c r="E37" s="317"/>
      <c r="F37" s="317"/>
      <c r="G37" s="317"/>
      <c r="H37" s="317"/>
      <c r="I37" s="317"/>
      <c r="J37" s="317"/>
      <c r="K37" s="317"/>
      <c r="L37" s="318"/>
      <c r="M37" s="24"/>
    </row>
    <row r="38" spans="1:16" s="8" customFormat="1" x14ac:dyDescent="0.3">
      <c r="A38" s="7"/>
      <c r="B38" s="316"/>
      <c r="C38" s="317"/>
      <c r="D38" s="317"/>
      <c r="E38" s="317"/>
      <c r="F38" s="317"/>
      <c r="G38" s="317"/>
      <c r="H38" s="317"/>
      <c r="I38" s="317"/>
      <c r="J38" s="317"/>
      <c r="K38" s="317"/>
      <c r="L38" s="318"/>
      <c r="M38" s="24"/>
    </row>
    <row r="39" spans="1:16" s="8" customFormat="1" x14ac:dyDescent="0.3">
      <c r="A39" s="7"/>
      <c r="B39" s="316"/>
      <c r="C39" s="317"/>
      <c r="D39" s="317"/>
      <c r="E39" s="317"/>
      <c r="F39" s="317"/>
      <c r="G39" s="317"/>
      <c r="H39" s="317"/>
      <c r="I39" s="317"/>
      <c r="J39" s="317"/>
      <c r="K39" s="317"/>
      <c r="L39" s="318"/>
      <c r="M39" s="24"/>
    </row>
    <row r="40" spans="1:16" s="24" customFormat="1" x14ac:dyDescent="0.3">
      <c r="A40" s="64"/>
      <c r="B40" s="75"/>
      <c r="C40" s="76"/>
      <c r="D40" s="76"/>
      <c r="E40" s="76"/>
      <c r="F40" s="76"/>
      <c r="G40" s="76"/>
      <c r="H40" s="76"/>
      <c r="I40" s="76"/>
      <c r="J40" s="76"/>
      <c r="K40" s="76"/>
      <c r="L40" s="77"/>
    </row>
    <row r="41" spans="1:16" s="8" customFormat="1" x14ac:dyDescent="0.3">
      <c r="A41" s="7"/>
      <c r="B41" s="321" t="s">
        <v>23</v>
      </c>
      <c r="C41" s="322"/>
      <c r="D41" s="322"/>
      <c r="E41" s="322"/>
      <c r="F41" s="322"/>
      <c r="G41" s="322"/>
      <c r="H41" s="322"/>
      <c r="I41" s="322"/>
      <c r="J41" s="322"/>
      <c r="K41" s="322"/>
      <c r="L41" s="323"/>
      <c r="M41" s="73"/>
    </row>
    <row r="42" spans="1:16" s="24" customFormat="1" x14ac:dyDescent="0.3">
      <c r="A42" s="64"/>
      <c r="B42" s="74"/>
      <c r="C42" s="65"/>
      <c r="D42" s="65"/>
      <c r="E42" s="65"/>
      <c r="F42" s="65"/>
      <c r="G42" s="65"/>
      <c r="H42" s="65"/>
      <c r="I42" s="65"/>
      <c r="J42" s="65"/>
      <c r="K42" s="65"/>
      <c r="L42" s="66"/>
    </row>
    <row r="43" spans="1:16" s="24" customFormat="1" x14ac:dyDescent="0.3">
      <c r="A43" s="64"/>
      <c r="B43" s="199" t="str">
        <f>IF(Intro!$G$21="English",O43,P43)</f>
        <v xml:space="preserve">If any of the calculated capacity utilization rates are higher than 100%, explain why this has occurred.
</v>
      </c>
      <c r="C43" s="200"/>
      <c r="D43" s="200"/>
      <c r="E43" s="200"/>
      <c r="F43" s="200"/>
      <c r="G43" s="200"/>
      <c r="H43" s="200"/>
      <c r="I43" s="200"/>
      <c r="J43" s="200"/>
      <c r="K43" s="200"/>
      <c r="L43" s="201"/>
      <c r="O43" s="24" t="s">
        <v>102</v>
      </c>
      <c r="P43" s="24" t="s">
        <v>141</v>
      </c>
    </row>
    <row r="44" spans="1:16" s="24" customFormat="1" x14ac:dyDescent="0.3">
      <c r="A44" s="64"/>
      <c r="B44" s="74"/>
      <c r="C44" s="65"/>
      <c r="D44" s="65"/>
      <c r="E44" s="65"/>
      <c r="F44" s="65"/>
      <c r="G44" s="65"/>
      <c r="H44" s="65"/>
      <c r="I44" s="65"/>
      <c r="J44" s="65"/>
      <c r="K44" s="65"/>
      <c r="L44" s="66"/>
    </row>
    <row r="45" spans="1:16" s="8" customFormat="1" x14ac:dyDescent="0.3">
      <c r="A45" s="7"/>
      <c r="B45" s="316"/>
      <c r="C45" s="317"/>
      <c r="D45" s="317"/>
      <c r="E45" s="317"/>
      <c r="F45" s="317"/>
      <c r="G45" s="317"/>
      <c r="H45" s="317"/>
      <c r="I45" s="317"/>
      <c r="J45" s="317"/>
      <c r="K45" s="317"/>
      <c r="L45" s="318"/>
      <c r="M45" s="24"/>
    </row>
    <row r="46" spans="1:16" s="8" customFormat="1" x14ac:dyDescent="0.3">
      <c r="A46" s="7"/>
      <c r="B46" s="316"/>
      <c r="C46" s="317"/>
      <c r="D46" s="317"/>
      <c r="E46" s="317"/>
      <c r="F46" s="317"/>
      <c r="G46" s="317"/>
      <c r="H46" s="317"/>
      <c r="I46" s="317"/>
      <c r="J46" s="317"/>
      <c r="K46" s="317"/>
      <c r="L46" s="318"/>
      <c r="M46" s="24"/>
    </row>
    <row r="47" spans="1:16" s="8" customFormat="1" x14ac:dyDescent="0.3">
      <c r="A47" s="7"/>
      <c r="B47" s="316"/>
      <c r="C47" s="317"/>
      <c r="D47" s="317"/>
      <c r="E47" s="317"/>
      <c r="F47" s="317"/>
      <c r="G47" s="317"/>
      <c r="H47" s="317"/>
      <c r="I47" s="317"/>
      <c r="J47" s="317"/>
      <c r="K47" s="317"/>
      <c r="L47" s="318"/>
      <c r="M47" s="24"/>
    </row>
    <row r="48" spans="1:16" s="8" customFormat="1" x14ac:dyDescent="0.3">
      <c r="A48" s="7"/>
      <c r="B48" s="316"/>
      <c r="C48" s="317"/>
      <c r="D48" s="317"/>
      <c r="E48" s="317"/>
      <c r="F48" s="317"/>
      <c r="G48" s="317"/>
      <c r="H48" s="317"/>
      <c r="I48" s="317"/>
      <c r="J48" s="317"/>
      <c r="K48" s="317"/>
      <c r="L48" s="318"/>
      <c r="M48" s="24"/>
    </row>
    <row r="49" spans="1:16" s="8" customFormat="1" x14ac:dyDescent="0.3">
      <c r="A49" s="7"/>
      <c r="B49" s="316"/>
      <c r="C49" s="317"/>
      <c r="D49" s="317"/>
      <c r="E49" s="317"/>
      <c r="F49" s="317"/>
      <c r="G49" s="317"/>
      <c r="H49" s="317"/>
      <c r="I49" s="317"/>
      <c r="J49" s="317"/>
      <c r="K49" s="317"/>
      <c r="L49" s="318"/>
      <c r="M49" s="24"/>
    </row>
    <row r="50" spans="1:16" s="8" customFormat="1" x14ac:dyDescent="0.3">
      <c r="A50" s="7"/>
      <c r="B50" s="316"/>
      <c r="C50" s="317"/>
      <c r="D50" s="317"/>
      <c r="E50" s="317"/>
      <c r="F50" s="317"/>
      <c r="G50" s="317"/>
      <c r="H50" s="317"/>
      <c r="I50" s="317"/>
      <c r="J50" s="317"/>
      <c r="K50" s="317"/>
      <c r="L50" s="318"/>
      <c r="M50" s="24"/>
    </row>
    <row r="51" spans="1:16" s="8" customFormat="1" x14ac:dyDescent="0.3">
      <c r="A51" s="7"/>
      <c r="B51" s="316"/>
      <c r="C51" s="317"/>
      <c r="D51" s="317"/>
      <c r="E51" s="317"/>
      <c r="F51" s="317"/>
      <c r="G51" s="317"/>
      <c r="H51" s="317"/>
      <c r="I51" s="317"/>
      <c r="J51" s="317"/>
      <c r="K51" s="317"/>
      <c r="L51" s="318"/>
      <c r="M51" s="24"/>
    </row>
    <row r="52" spans="1:16" s="8" customFormat="1" x14ac:dyDescent="0.3">
      <c r="A52" s="7"/>
      <c r="B52" s="316"/>
      <c r="C52" s="317"/>
      <c r="D52" s="317"/>
      <c r="E52" s="317"/>
      <c r="F52" s="317"/>
      <c r="G52" s="317"/>
      <c r="H52" s="317"/>
      <c r="I52" s="317"/>
      <c r="J52" s="317"/>
      <c r="K52" s="317"/>
      <c r="L52" s="318"/>
      <c r="M52" s="24"/>
    </row>
    <row r="53" spans="1:16" s="24" customFormat="1" x14ac:dyDescent="0.3">
      <c r="A53" s="64"/>
      <c r="B53" s="75"/>
      <c r="C53" s="76"/>
      <c r="D53" s="76"/>
      <c r="E53" s="76"/>
      <c r="F53" s="76"/>
      <c r="G53" s="76"/>
      <c r="H53" s="76"/>
      <c r="I53" s="76"/>
      <c r="J53" s="76"/>
      <c r="K53" s="76"/>
      <c r="L53" s="77"/>
    </row>
    <row r="54" spans="1:16" s="8" customFormat="1" x14ac:dyDescent="0.3">
      <c r="A54" s="7"/>
      <c r="B54" s="321" t="s">
        <v>24</v>
      </c>
      <c r="C54" s="322"/>
      <c r="D54" s="322"/>
      <c r="E54" s="322"/>
      <c r="F54" s="322"/>
      <c r="G54" s="322"/>
      <c r="H54" s="322"/>
      <c r="I54" s="322"/>
      <c r="J54" s="322"/>
      <c r="K54" s="322"/>
      <c r="L54" s="323"/>
      <c r="M54" s="73"/>
    </row>
    <row r="55" spans="1:16" s="24" customFormat="1" x14ac:dyDescent="0.3">
      <c r="A55" s="64"/>
      <c r="B55" s="74"/>
      <c r="C55" s="65"/>
      <c r="D55" s="65"/>
      <c r="E55" s="65"/>
      <c r="F55" s="65"/>
      <c r="G55" s="65"/>
      <c r="H55" s="65"/>
      <c r="I55" s="65"/>
      <c r="J55" s="65"/>
      <c r="K55" s="65"/>
      <c r="L55" s="66"/>
    </row>
    <row r="56" spans="1:16" s="24" customFormat="1" x14ac:dyDescent="0.3">
      <c r="A56" s="64"/>
      <c r="B56" s="199" t="str">
        <f>IF(Intro!$G$21="English",O56,P56)</f>
        <v>If practical plant capacity has changed since January 1, 2023, explain how this was achieved.</v>
      </c>
      <c r="C56" s="200"/>
      <c r="D56" s="200"/>
      <c r="E56" s="200"/>
      <c r="F56" s="200"/>
      <c r="G56" s="200"/>
      <c r="H56" s="200"/>
      <c r="I56" s="200"/>
      <c r="J56" s="200"/>
      <c r="K56" s="200"/>
      <c r="L56" s="201"/>
      <c r="O56" s="24" t="str">
        <f>"If practical plant capacity has changed since January 1, "&amp;Variables!$B$6&amp;", explain how this was achieved."</f>
        <v>If practical plant capacity has changed since January 1, 2023, explain how this was achieved.</v>
      </c>
      <c r="P56" s="24" t="str">
        <f>"Si la capacité pratique de l’usine a changé depuis le 1er janvier "&amp;Variables!B6&amp;", expliquez comment cela a été réalisé."</f>
        <v>Si la capacité pratique de l’usine a changé depuis le 1er janvier 2023, expliquez comment cela a été réalisé.</v>
      </c>
    </row>
    <row r="57" spans="1:16" s="24" customFormat="1" x14ac:dyDescent="0.3">
      <c r="A57" s="64"/>
      <c r="B57" s="74"/>
      <c r="C57" s="65"/>
      <c r="D57" s="65"/>
      <c r="E57" s="65"/>
      <c r="F57" s="65"/>
      <c r="G57" s="65"/>
      <c r="H57" s="65"/>
      <c r="I57" s="65"/>
      <c r="J57" s="65"/>
      <c r="K57" s="65"/>
      <c r="L57" s="66"/>
    </row>
    <row r="58" spans="1:16" s="8" customFormat="1" x14ac:dyDescent="0.3">
      <c r="A58" s="7"/>
      <c r="B58" s="316"/>
      <c r="C58" s="317"/>
      <c r="D58" s="317"/>
      <c r="E58" s="317"/>
      <c r="F58" s="317"/>
      <c r="G58" s="317"/>
      <c r="H58" s="317"/>
      <c r="I58" s="317"/>
      <c r="J58" s="317"/>
      <c r="K58" s="317"/>
      <c r="L58" s="318"/>
      <c r="M58" s="24"/>
    </row>
    <row r="59" spans="1:16" s="8" customFormat="1" x14ac:dyDescent="0.3">
      <c r="A59" s="7"/>
      <c r="B59" s="316"/>
      <c r="C59" s="317"/>
      <c r="D59" s="317"/>
      <c r="E59" s="317"/>
      <c r="F59" s="317"/>
      <c r="G59" s="317"/>
      <c r="H59" s="317"/>
      <c r="I59" s="317"/>
      <c r="J59" s="317"/>
      <c r="K59" s="317"/>
      <c r="L59" s="318"/>
      <c r="M59" s="24"/>
    </row>
    <row r="60" spans="1:16" s="8" customFormat="1" x14ac:dyDescent="0.3">
      <c r="A60" s="7"/>
      <c r="B60" s="316"/>
      <c r="C60" s="317"/>
      <c r="D60" s="317"/>
      <c r="E60" s="317"/>
      <c r="F60" s="317"/>
      <c r="G60" s="317"/>
      <c r="H60" s="317"/>
      <c r="I60" s="317"/>
      <c r="J60" s="317"/>
      <c r="K60" s="317"/>
      <c r="L60" s="318"/>
      <c r="M60" s="24"/>
    </row>
    <row r="61" spans="1:16" s="8" customFormat="1" x14ac:dyDescent="0.3">
      <c r="A61" s="7"/>
      <c r="B61" s="316"/>
      <c r="C61" s="317"/>
      <c r="D61" s="317"/>
      <c r="E61" s="317"/>
      <c r="F61" s="317"/>
      <c r="G61" s="317"/>
      <c r="H61" s="317"/>
      <c r="I61" s="317"/>
      <c r="J61" s="317"/>
      <c r="K61" s="317"/>
      <c r="L61" s="318"/>
      <c r="M61" s="24"/>
    </row>
    <row r="62" spans="1:16" s="8" customFormat="1" x14ac:dyDescent="0.3">
      <c r="A62" s="7"/>
      <c r="B62" s="316"/>
      <c r="C62" s="317"/>
      <c r="D62" s="317"/>
      <c r="E62" s="317"/>
      <c r="F62" s="317"/>
      <c r="G62" s="317"/>
      <c r="H62" s="317"/>
      <c r="I62" s="317"/>
      <c r="J62" s="317"/>
      <c r="K62" s="317"/>
      <c r="L62" s="318"/>
      <c r="M62" s="24"/>
    </row>
    <row r="63" spans="1:16" s="8" customFormat="1" x14ac:dyDescent="0.3">
      <c r="A63" s="7"/>
      <c r="B63" s="316"/>
      <c r="C63" s="317"/>
      <c r="D63" s="317"/>
      <c r="E63" s="317"/>
      <c r="F63" s="317"/>
      <c r="G63" s="317"/>
      <c r="H63" s="317"/>
      <c r="I63" s="317"/>
      <c r="J63" s="317"/>
      <c r="K63" s="317"/>
      <c r="L63" s="318"/>
      <c r="M63" s="24"/>
    </row>
    <row r="64" spans="1:16" s="8" customFormat="1" x14ac:dyDescent="0.3">
      <c r="A64" s="7"/>
      <c r="B64" s="316"/>
      <c r="C64" s="317"/>
      <c r="D64" s="317"/>
      <c r="E64" s="317"/>
      <c r="F64" s="317"/>
      <c r="G64" s="317"/>
      <c r="H64" s="317"/>
      <c r="I64" s="317"/>
      <c r="J64" s="317"/>
      <c r="K64" s="317"/>
      <c r="L64" s="318"/>
      <c r="M64" s="24"/>
    </row>
    <row r="65" spans="1:16" s="8" customFormat="1" x14ac:dyDescent="0.3">
      <c r="A65" s="7"/>
      <c r="B65" s="316"/>
      <c r="C65" s="317"/>
      <c r="D65" s="317"/>
      <c r="E65" s="317"/>
      <c r="F65" s="317"/>
      <c r="G65" s="317"/>
      <c r="H65" s="317"/>
      <c r="I65" s="317"/>
      <c r="J65" s="317"/>
      <c r="K65" s="317"/>
      <c r="L65" s="318"/>
      <c r="M65" s="24"/>
    </row>
    <row r="66" spans="1:16" s="24" customFormat="1" x14ac:dyDescent="0.3">
      <c r="A66" s="64"/>
      <c r="B66" s="75"/>
      <c r="C66" s="76"/>
      <c r="D66" s="76"/>
      <c r="E66" s="76"/>
      <c r="F66" s="76"/>
      <c r="G66" s="76"/>
      <c r="H66" s="76"/>
      <c r="I66" s="76"/>
      <c r="J66" s="76"/>
      <c r="K66" s="76"/>
      <c r="L66" s="77"/>
    </row>
    <row r="67" spans="1:16" s="8" customFormat="1" x14ac:dyDescent="0.3">
      <c r="A67" s="7"/>
      <c r="B67" s="321" t="s">
        <v>25</v>
      </c>
      <c r="C67" s="322"/>
      <c r="D67" s="322"/>
      <c r="E67" s="322"/>
      <c r="F67" s="322"/>
      <c r="G67" s="322"/>
      <c r="H67" s="322"/>
      <c r="I67" s="322"/>
      <c r="J67" s="322"/>
      <c r="K67" s="322"/>
      <c r="L67" s="323"/>
      <c r="M67" s="73"/>
    </row>
    <row r="68" spans="1:16" s="24" customFormat="1" x14ac:dyDescent="0.3">
      <c r="A68" s="64"/>
      <c r="B68" s="74"/>
      <c r="C68" s="65"/>
      <c r="D68" s="65"/>
      <c r="E68" s="65"/>
      <c r="F68" s="65"/>
      <c r="G68" s="65"/>
      <c r="H68" s="65"/>
      <c r="I68" s="65"/>
      <c r="J68" s="65"/>
      <c r="K68" s="65"/>
      <c r="L68" s="66"/>
    </row>
    <row r="69" spans="1:16" s="24" customFormat="1" x14ac:dyDescent="0.3">
      <c r="A69" s="64"/>
      <c r="B69" s="266" t="str">
        <f>IF(Intro!$G$21="English",O69,P69)</f>
        <v>Describe your firm’s plans to increase or decrease its practical plant capacity of the goods in the next two years, including target dates, target practical plant capacity, the plants involved and the reasons for the change.</v>
      </c>
      <c r="C69" s="267"/>
      <c r="D69" s="267"/>
      <c r="E69" s="267"/>
      <c r="F69" s="267"/>
      <c r="G69" s="267"/>
      <c r="H69" s="267"/>
      <c r="I69" s="267"/>
      <c r="J69" s="267"/>
      <c r="K69" s="267"/>
      <c r="L69" s="268"/>
      <c r="O69" s="24" t="s">
        <v>138</v>
      </c>
      <c r="P69" s="24" t="s">
        <v>103</v>
      </c>
    </row>
    <row r="70" spans="1:16" s="24" customFormat="1" x14ac:dyDescent="0.3">
      <c r="A70" s="64"/>
      <c r="B70" s="266"/>
      <c r="C70" s="267"/>
      <c r="D70" s="267"/>
      <c r="E70" s="267"/>
      <c r="F70" s="267"/>
      <c r="G70" s="267"/>
      <c r="H70" s="267"/>
      <c r="I70" s="267"/>
      <c r="J70" s="267"/>
      <c r="K70" s="267"/>
      <c r="L70" s="268"/>
    </row>
    <row r="71" spans="1:16" s="24" customFormat="1" x14ac:dyDescent="0.3">
      <c r="A71" s="64"/>
      <c r="B71" s="74"/>
      <c r="C71" s="65"/>
      <c r="D71" s="65"/>
      <c r="E71" s="65"/>
      <c r="F71" s="65"/>
      <c r="G71" s="65"/>
      <c r="H71" s="65"/>
      <c r="I71" s="65"/>
      <c r="J71" s="65"/>
      <c r="K71" s="65"/>
      <c r="L71" s="66"/>
    </row>
    <row r="72" spans="1:16" s="8" customFormat="1" x14ac:dyDescent="0.3">
      <c r="A72" s="7"/>
      <c r="B72" s="316"/>
      <c r="C72" s="317"/>
      <c r="D72" s="317"/>
      <c r="E72" s="317"/>
      <c r="F72" s="317"/>
      <c r="G72" s="317"/>
      <c r="H72" s="317"/>
      <c r="I72" s="317"/>
      <c r="J72" s="317"/>
      <c r="K72" s="317"/>
      <c r="L72" s="318"/>
      <c r="M72" s="24"/>
    </row>
    <row r="73" spans="1:16" s="8" customFormat="1" x14ac:dyDescent="0.3">
      <c r="A73" s="7"/>
      <c r="B73" s="316"/>
      <c r="C73" s="317"/>
      <c r="D73" s="317"/>
      <c r="E73" s="317"/>
      <c r="F73" s="317"/>
      <c r="G73" s="317"/>
      <c r="H73" s="317"/>
      <c r="I73" s="317"/>
      <c r="J73" s="317"/>
      <c r="K73" s="317"/>
      <c r="L73" s="318"/>
      <c r="M73" s="24"/>
    </row>
    <row r="74" spans="1:16" s="8" customFormat="1" x14ac:dyDescent="0.3">
      <c r="A74" s="7"/>
      <c r="B74" s="316"/>
      <c r="C74" s="317"/>
      <c r="D74" s="317"/>
      <c r="E74" s="317"/>
      <c r="F74" s="317"/>
      <c r="G74" s="317"/>
      <c r="H74" s="317"/>
      <c r="I74" s="317"/>
      <c r="J74" s="317"/>
      <c r="K74" s="317"/>
      <c r="L74" s="318"/>
      <c r="M74" s="24"/>
    </row>
    <row r="75" spans="1:16" s="8" customFormat="1" x14ac:dyDescent="0.3">
      <c r="A75" s="7"/>
      <c r="B75" s="316"/>
      <c r="C75" s="317"/>
      <c r="D75" s="317"/>
      <c r="E75" s="317"/>
      <c r="F75" s="317"/>
      <c r="G75" s="317"/>
      <c r="H75" s="317"/>
      <c r="I75" s="317"/>
      <c r="J75" s="317"/>
      <c r="K75" s="317"/>
      <c r="L75" s="318"/>
      <c r="M75" s="24"/>
    </row>
    <row r="76" spans="1:16" s="8" customFormat="1" x14ac:dyDescent="0.3">
      <c r="A76" s="7"/>
      <c r="B76" s="316"/>
      <c r="C76" s="317"/>
      <c r="D76" s="317"/>
      <c r="E76" s="317"/>
      <c r="F76" s="317"/>
      <c r="G76" s="317"/>
      <c r="H76" s="317"/>
      <c r="I76" s="317"/>
      <c r="J76" s="317"/>
      <c r="K76" s="317"/>
      <c r="L76" s="318"/>
      <c r="M76" s="24"/>
    </row>
    <row r="77" spans="1:16" s="8" customFormat="1" x14ac:dyDescent="0.3">
      <c r="A77" s="7"/>
      <c r="B77" s="316"/>
      <c r="C77" s="317"/>
      <c r="D77" s="317"/>
      <c r="E77" s="317"/>
      <c r="F77" s="317"/>
      <c r="G77" s="317"/>
      <c r="H77" s="317"/>
      <c r="I77" s="317"/>
      <c r="J77" s="317"/>
      <c r="K77" s="317"/>
      <c r="L77" s="318"/>
      <c r="M77" s="24"/>
    </row>
    <row r="78" spans="1:16" s="8" customFormat="1" x14ac:dyDescent="0.3">
      <c r="A78" s="7"/>
      <c r="B78" s="316"/>
      <c r="C78" s="317"/>
      <c r="D78" s="317"/>
      <c r="E78" s="317"/>
      <c r="F78" s="317"/>
      <c r="G78" s="317"/>
      <c r="H78" s="317"/>
      <c r="I78" s="317"/>
      <c r="J78" s="317"/>
      <c r="K78" s="317"/>
      <c r="L78" s="318"/>
      <c r="M78" s="24"/>
    </row>
    <row r="79" spans="1:16" s="8" customFormat="1" x14ac:dyDescent="0.3">
      <c r="A79" s="7"/>
      <c r="B79" s="316"/>
      <c r="C79" s="317"/>
      <c r="D79" s="317"/>
      <c r="E79" s="317"/>
      <c r="F79" s="317"/>
      <c r="G79" s="317"/>
      <c r="H79" s="317"/>
      <c r="I79" s="317"/>
      <c r="J79" s="317"/>
      <c r="K79" s="317"/>
      <c r="L79" s="318"/>
      <c r="M79" s="24"/>
    </row>
    <row r="80" spans="1:16" s="24" customFormat="1" x14ac:dyDescent="0.3">
      <c r="A80" s="64"/>
      <c r="B80" s="75"/>
      <c r="C80" s="76"/>
      <c r="D80" s="76"/>
      <c r="E80" s="76"/>
      <c r="F80" s="76"/>
      <c r="G80" s="76"/>
      <c r="H80" s="76"/>
      <c r="I80" s="76"/>
      <c r="J80" s="76"/>
      <c r="K80" s="76"/>
      <c r="L80" s="77"/>
    </row>
    <row r="81" spans="1:16" s="8" customFormat="1" x14ac:dyDescent="0.3">
      <c r="A81" s="7"/>
      <c r="B81" s="321" t="s">
        <v>26</v>
      </c>
      <c r="C81" s="322"/>
      <c r="D81" s="322"/>
      <c r="E81" s="322"/>
      <c r="F81" s="322"/>
      <c r="G81" s="322"/>
      <c r="H81" s="322"/>
      <c r="I81" s="322"/>
      <c r="J81" s="322"/>
      <c r="K81" s="322"/>
      <c r="L81" s="323"/>
      <c r="M81" s="73"/>
    </row>
    <row r="82" spans="1:16" s="24" customFormat="1" x14ac:dyDescent="0.3">
      <c r="A82" s="64"/>
      <c r="B82" s="74"/>
      <c r="C82" s="65"/>
      <c r="D82" s="65"/>
      <c r="E82" s="65"/>
      <c r="F82" s="65"/>
      <c r="G82" s="65"/>
      <c r="H82" s="65"/>
      <c r="I82" s="65"/>
      <c r="J82" s="65"/>
      <c r="K82" s="65"/>
      <c r="L82" s="66"/>
    </row>
    <row r="83" spans="1:16" s="24" customFormat="1" ht="14.25" customHeight="1" x14ac:dyDescent="0.3">
      <c r="A83" s="64"/>
      <c r="B83" s="324" t="str">
        <f>IF(Intro!$G$21="English",O83,P83)</f>
        <v>Describe your firm’s plans to increase, decrease or shut down its production of the goods, either at facilities currently producing the goods or currently being used to produce other products, in the next two years. Provide the rationale and assumptions underlying these strategies and objectives.</v>
      </c>
      <c r="C83" s="325"/>
      <c r="D83" s="325"/>
      <c r="E83" s="325"/>
      <c r="F83" s="325"/>
      <c r="G83" s="325"/>
      <c r="H83" s="325"/>
      <c r="I83" s="325"/>
      <c r="J83" s="325"/>
      <c r="K83" s="325"/>
      <c r="L83" s="326"/>
      <c r="O83" s="24" t="s">
        <v>139</v>
      </c>
      <c r="P83" s="24" t="s">
        <v>104</v>
      </c>
    </row>
    <row r="84" spans="1:16" s="24" customFormat="1" x14ac:dyDescent="0.3">
      <c r="A84" s="64"/>
      <c r="B84" s="324"/>
      <c r="C84" s="325"/>
      <c r="D84" s="325"/>
      <c r="E84" s="325"/>
      <c r="F84" s="325"/>
      <c r="G84" s="325"/>
      <c r="H84" s="325"/>
      <c r="I84" s="325"/>
      <c r="J84" s="325"/>
      <c r="K84" s="325"/>
      <c r="L84" s="326"/>
    </row>
    <row r="85" spans="1:16" s="24" customFormat="1" x14ac:dyDescent="0.3">
      <c r="A85" s="64"/>
      <c r="B85" s="74"/>
      <c r="C85" s="65"/>
      <c r="D85" s="65"/>
      <c r="E85" s="65"/>
      <c r="F85" s="65"/>
      <c r="G85" s="65"/>
      <c r="H85" s="65"/>
      <c r="I85" s="65"/>
      <c r="J85" s="65"/>
      <c r="K85" s="65"/>
      <c r="L85" s="66"/>
    </row>
    <row r="86" spans="1:16" s="8" customFormat="1" x14ac:dyDescent="0.3">
      <c r="A86" s="7"/>
      <c r="B86" s="316"/>
      <c r="C86" s="317"/>
      <c r="D86" s="317"/>
      <c r="E86" s="317"/>
      <c r="F86" s="317"/>
      <c r="G86" s="317"/>
      <c r="H86" s="317"/>
      <c r="I86" s="317"/>
      <c r="J86" s="317"/>
      <c r="K86" s="317"/>
      <c r="L86" s="318"/>
      <c r="M86" s="24"/>
    </row>
    <row r="87" spans="1:16" s="8" customFormat="1" x14ac:dyDescent="0.3">
      <c r="A87" s="7"/>
      <c r="B87" s="316"/>
      <c r="C87" s="317"/>
      <c r="D87" s="317"/>
      <c r="E87" s="317"/>
      <c r="F87" s="317"/>
      <c r="G87" s="317"/>
      <c r="H87" s="317"/>
      <c r="I87" s="317"/>
      <c r="J87" s="317"/>
      <c r="K87" s="317"/>
      <c r="L87" s="318"/>
      <c r="M87" s="24"/>
    </row>
    <row r="88" spans="1:16" s="8" customFormat="1" x14ac:dyDescent="0.3">
      <c r="A88" s="7"/>
      <c r="B88" s="316"/>
      <c r="C88" s="317"/>
      <c r="D88" s="317"/>
      <c r="E88" s="317"/>
      <c r="F88" s="317"/>
      <c r="G88" s="317"/>
      <c r="H88" s="317"/>
      <c r="I88" s="317"/>
      <c r="J88" s="317"/>
      <c r="K88" s="317"/>
      <c r="L88" s="318"/>
      <c r="M88" s="24"/>
    </row>
    <row r="89" spans="1:16" s="8" customFormat="1" x14ac:dyDescent="0.3">
      <c r="A89" s="7"/>
      <c r="B89" s="316"/>
      <c r="C89" s="317"/>
      <c r="D89" s="317"/>
      <c r="E89" s="317"/>
      <c r="F89" s="317"/>
      <c r="G89" s="317"/>
      <c r="H89" s="317"/>
      <c r="I89" s="317"/>
      <c r="J89" s="317"/>
      <c r="K89" s="317"/>
      <c r="L89" s="318"/>
      <c r="M89" s="24"/>
    </row>
    <row r="90" spans="1:16" s="8" customFormat="1" x14ac:dyDescent="0.3">
      <c r="A90" s="7"/>
      <c r="B90" s="316"/>
      <c r="C90" s="317"/>
      <c r="D90" s="317"/>
      <c r="E90" s="317"/>
      <c r="F90" s="317"/>
      <c r="G90" s="317"/>
      <c r="H90" s="317"/>
      <c r="I90" s="317"/>
      <c r="J90" s="317"/>
      <c r="K90" s="317"/>
      <c r="L90" s="318"/>
      <c r="M90" s="24"/>
    </row>
    <row r="91" spans="1:16" s="8" customFormat="1" x14ac:dyDescent="0.3">
      <c r="A91" s="7"/>
      <c r="B91" s="316"/>
      <c r="C91" s="317"/>
      <c r="D91" s="317"/>
      <c r="E91" s="317"/>
      <c r="F91" s="317"/>
      <c r="G91" s="317"/>
      <c r="H91" s="317"/>
      <c r="I91" s="317"/>
      <c r="J91" s="317"/>
      <c r="K91" s="317"/>
      <c r="L91" s="318"/>
      <c r="M91" s="24"/>
    </row>
    <row r="92" spans="1:16" s="8" customFormat="1" x14ac:dyDescent="0.3">
      <c r="A92" s="7"/>
      <c r="B92" s="316"/>
      <c r="C92" s="317"/>
      <c r="D92" s="317"/>
      <c r="E92" s="317"/>
      <c r="F92" s="317"/>
      <c r="G92" s="317"/>
      <c r="H92" s="317"/>
      <c r="I92" s="317"/>
      <c r="J92" s="317"/>
      <c r="K92" s="317"/>
      <c r="L92" s="318"/>
      <c r="M92" s="24"/>
    </row>
    <row r="93" spans="1:16" s="8" customFormat="1" x14ac:dyDescent="0.3">
      <c r="A93" s="7"/>
      <c r="B93" s="316"/>
      <c r="C93" s="317"/>
      <c r="D93" s="317"/>
      <c r="E93" s="317"/>
      <c r="F93" s="317"/>
      <c r="G93" s="317"/>
      <c r="H93" s="317"/>
      <c r="I93" s="317"/>
      <c r="J93" s="317"/>
      <c r="K93" s="317"/>
      <c r="L93" s="318"/>
      <c r="M93" s="24"/>
    </row>
    <row r="94" spans="1:16" s="24" customFormat="1" x14ac:dyDescent="0.3">
      <c r="A94" s="64"/>
      <c r="B94" s="75"/>
      <c r="C94" s="76"/>
      <c r="D94" s="76"/>
      <c r="E94" s="76"/>
      <c r="F94" s="76"/>
      <c r="G94" s="76"/>
      <c r="H94" s="76"/>
      <c r="I94" s="76"/>
      <c r="J94" s="76"/>
      <c r="K94" s="76"/>
      <c r="L94" s="77"/>
    </row>
    <row r="95" spans="1:16" s="8" customFormat="1" x14ac:dyDescent="0.3">
      <c r="A95" s="7"/>
      <c r="B95" s="321" t="s">
        <v>29</v>
      </c>
      <c r="C95" s="322"/>
      <c r="D95" s="322"/>
      <c r="E95" s="322"/>
      <c r="F95" s="322"/>
      <c r="G95" s="322"/>
      <c r="H95" s="322"/>
      <c r="I95" s="322"/>
      <c r="J95" s="322"/>
      <c r="K95" s="322"/>
      <c r="L95" s="323"/>
      <c r="M95" s="73"/>
    </row>
    <row r="96" spans="1:16" s="24" customFormat="1" x14ac:dyDescent="0.3">
      <c r="A96" s="64"/>
      <c r="B96" s="74"/>
      <c r="C96" s="65"/>
      <c r="D96" s="65"/>
      <c r="E96" s="65"/>
      <c r="F96" s="65"/>
      <c r="G96" s="65"/>
      <c r="H96" s="65"/>
      <c r="I96" s="65"/>
      <c r="J96" s="65"/>
      <c r="K96" s="65"/>
      <c r="L96" s="66"/>
    </row>
    <row r="97" spans="1:16" s="24" customFormat="1" x14ac:dyDescent="0.3">
      <c r="A97" s="64"/>
      <c r="B97" s="324" t="str">
        <f>IF(Intro!$G$21="English",O97,P97)</f>
        <v>Describe your firm’s plans to change the product mix of the goods produced on the same equipment, in the next two years. Provide the rationale and assumptions underlying these strategies and objectives.</v>
      </c>
      <c r="C97" s="325"/>
      <c r="D97" s="325"/>
      <c r="E97" s="325"/>
      <c r="F97" s="325"/>
      <c r="G97" s="325"/>
      <c r="H97" s="325"/>
      <c r="I97" s="325"/>
      <c r="J97" s="325"/>
      <c r="K97" s="325"/>
      <c r="L97" s="326"/>
      <c r="O97" s="24" t="s">
        <v>140</v>
      </c>
      <c r="P97" s="24" t="s">
        <v>105</v>
      </c>
    </row>
    <row r="98" spans="1:16" s="24" customFormat="1" x14ac:dyDescent="0.3">
      <c r="A98" s="64"/>
      <c r="B98" s="324"/>
      <c r="C98" s="325"/>
      <c r="D98" s="325"/>
      <c r="E98" s="325"/>
      <c r="F98" s="325"/>
      <c r="G98" s="325"/>
      <c r="H98" s="325"/>
      <c r="I98" s="325"/>
      <c r="J98" s="325"/>
      <c r="K98" s="325"/>
      <c r="L98" s="326"/>
    </row>
    <row r="99" spans="1:16" s="24" customFormat="1" x14ac:dyDescent="0.3">
      <c r="A99" s="64"/>
      <c r="B99" s="74"/>
      <c r="C99" s="65"/>
      <c r="D99" s="65"/>
      <c r="E99" s="65"/>
      <c r="F99" s="65"/>
      <c r="G99" s="65"/>
      <c r="H99" s="65"/>
      <c r="I99" s="65"/>
      <c r="J99" s="65"/>
      <c r="K99" s="65"/>
      <c r="L99" s="66"/>
    </row>
    <row r="100" spans="1:16" s="8" customFormat="1" x14ac:dyDescent="0.3">
      <c r="A100" s="7"/>
      <c r="B100" s="316"/>
      <c r="C100" s="317"/>
      <c r="D100" s="317"/>
      <c r="E100" s="317"/>
      <c r="F100" s="317"/>
      <c r="G100" s="317"/>
      <c r="H100" s="317"/>
      <c r="I100" s="317"/>
      <c r="J100" s="317"/>
      <c r="K100" s="317"/>
      <c r="L100" s="318"/>
      <c r="M100" s="24"/>
    </row>
    <row r="101" spans="1:16" s="8" customFormat="1" x14ac:dyDescent="0.3">
      <c r="A101" s="7"/>
      <c r="B101" s="316"/>
      <c r="C101" s="317"/>
      <c r="D101" s="317"/>
      <c r="E101" s="317"/>
      <c r="F101" s="317"/>
      <c r="G101" s="317"/>
      <c r="H101" s="317"/>
      <c r="I101" s="317"/>
      <c r="J101" s="317"/>
      <c r="K101" s="317"/>
      <c r="L101" s="318"/>
      <c r="M101" s="24"/>
    </row>
    <row r="102" spans="1:16" s="8" customFormat="1" x14ac:dyDescent="0.3">
      <c r="A102" s="7"/>
      <c r="B102" s="316"/>
      <c r="C102" s="317"/>
      <c r="D102" s="317"/>
      <c r="E102" s="317"/>
      <c r="F102" s="317"/>
      <c r="G102" s="317"/>
      <c r="H102" s="317"/>
      <c r="I102" s="317"/>
      <c r="J102" s="317"/>
      <c r="K102" s="317"/>
      <c r="L102" s="318"/>
      <c r="M102" s="24"/>
    </row>
    <row r="103" spans="1:16" s="8" customFormat="1" x14ac:dyDescent="0.3">
      <c r="A103" s="7"/>
      <c r="B103" s="316"/>
      <c r="C103" s="317"/>
      <c r="D103" s="317"/>
      <c r="E103" s="317"/>
      <c r="F103" s="317"/>
      <c r="G103" s="317"/>
      <c r="H103" s="317"/>
      <c r="I103" s="317"/>
      <c r="J103" s="317"/>
      <c r="K103" s="317"/>
      <c r="L103" s="318"/>
      <c r="M103" s="24"/>
    </row>
    <row r="104" spans="1:16" s="8" customFormat="1" x14ac:dyDescent="0.3">
      <c r="A104" s="7"/>
      <c r="B104" s="316"/>
      <c r="C104" s="317"/>
      <c r="D104" s="317"/>
      <c r="E104" s="317"/>
      <c r="F104" s="317"/>
      <c r="G104" s="317"/>
      <c r="H104" s="317"/>
      <c r="I104" s="317"/>
      <c r="J104" s="317"/>
      <c r="K104" s="317"/>
      <c r="L104" s="318"/>
      <c r="M104" s="24"/>
    </row>
    <row r="105" spans="1:16" s="8" customFormat="1" x14ac:dyDescent="0.3">
      <c r="A105" s="7"/>
      <c r="B105" s="316"/>
      <c r="C105" s="317"/>
      <c r="D105" s="317"/>
      <c r="E105" s="317"/>
      <c r="F105" s="317"/>
      <c r="G105" s="317"/>
      <c r="H105" s="317"/>
      <c r="I105" s="317"/>
      <c r="J105" s="317"/>
      <c r="K105" s="317"/>
      <c r="L105" s="318"/>
      <c r="M105" s="24"/>
    </row>
    <row r="106" spans="1:16" s="8" customFormat="1" x14ac:dyDescent="0.3">
      <c r="A106" s="7"/>
      <c r="B106" s="316"/>
      <c r="C106" s="317"/>
      <c r="D106" s="317"/>
      <c r="E106" s="317"/>
      <c r="F106" s="317"/>
      <c r="G106" s="317"/>
      <c r="H106" s="317"/>
      <c r="I106" s="317"/>
      <c r="J106" s="317"/>
      <c r="K106" s="317"/>
      <c r="L106" s="318"/>
      <c r="M106" s="24"/>
    </row>
    <row r="107" spans="1:16" s="8" customFormat="1" x14ac:dyDescent="0.3">
      <c r="A107" s="7"/>
      <c r="B107" s="316"/>
      <c r="C107" s="317"/>
      <c r="D107" s="317"/>
      <c r="E107" s="317"/>
      <c r="F107" s="317"/>
      <c r="G107" s="317"/>
      <c r="H107" s="317"/>
      <c r="I107" s="317"/>
      <c r="J107" s="317"/>
      <c r="K107" s="317"/>
      <c r="L107" s="318"/>
      <c r="M107" s="24"/>
    </row>
    <row r="108" spans="1:16" s="24" customFormat="1" x14ac:dyDescent="0.3">
      <c r="A108" s="64"/>
      <c r="B108" s="75"/>
      <c r="C108" s="76"/>
      <c r="D108" s="76"/>
      <c r="E108" s="76"/>
      <c r="F108" s="76"/>
      <c r="G108" s="76"/>
      <c r="H108" s="76"/>
      <c r="I108" s="76"/>
      <c r="J108" s="76"/>
      <c r="K108" s="76"/>
      <c r="L108" s="77"/>
    </row>
  </sheetData>
  <sheetProtection algorithmName="SHA-512" hashValue="Ox0q267JF7AFcDtQ+0yCX9WvSTqhohu8/RcdWoXzFJBYFQqC0sB0Xc0ionsPiw+2/FaGB9bxGm2B9jxGseey5Q==" saltValue="+nseoMUgbCNX3J0Kv9EKIg==" spinCount="100000" sheet="1" objects="1" scenarios="1" selectLockedCells="1"/>
  <mergeCells count="40">
    <mergeCell ref="B95:L95"/>
    <mergeCell ref="B100:L107"/>
    <mergeCell ref="B97:L98"/>
    <mergeCell ref="B32:L39"/>
    <mergeCell ref="B45:L52"/>
    <mergeCell ref="B58:L65"/>
    <mergeCell ref="B72:L79"/>
    <mergeCell ref="B86:L93"/>
    <mergeCell ref="B67:L67"/>
    <mergeCell ref="B69:L70"/>
    <mergeCell ref="B43:L43"/>
    <mergeCell ref="B56:L56"/>
    <mergeCell ref="B41:L41"/>
    <mergeCell ref="B54:L54"/>
    <mergeCell ref="B83:L84"/>
    <mergeCell ref="B81:L81"/>
    <mergeCell ref="B4:L4"/>
    <mergeCell ref="B13:L13"/>
    <mergeCell ref="B9:L9"/>
    <mergeCell ref="B10:L10"/>
    <mergeCell ref="B5:L5"/>
    <mergeCell ref="B6:L6"/>
    <mergeCell ref="B8:L8"/>
    <mergeCell ref="B12:L12"/>
    <mergeCell ref="B25:E25"/>
    <mergeCell ref="B26:E26"/>
    <mergeCell ref="B30:L30"/>
    <mergeCell ref="B22:E22"/>
    <mergeCell ref="B28:L28"/>
    <mergeCell ref="B24:E24"/>
    <mergeCell ref="J17:J18"/>
    <mergeCell ref="K17:K18"/>
    <mergeCell ref="B15:L15"/>
    <mergeCell ref="B19:E19"/>
    <mergeCell ref="B23:E23"/>
    <mergeCell ref="G17:G18"/>
    <mergeCell ref="H17:H18"/>
    <mergeCell ref="I17:I18"/>
    <mergeCell ref="B20:E20"/>
    <mergeCell ref="B21:E21"/>
  </mergeCells>
  <dataValidations count="3">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86:L86 B72:L72 B58:L58 B32:L35 B45:L45 B88:L90 B47:L49 B60:L62 B74:L76 B100:L103" xr:uid="{3B895ACC-BC95-48CF-9B52-564CFBCF3BF6}">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21:K21 G23:K23 G25:K26" xr:uid="{F776B4C4-FB9F-4E6D-9659-ADBE0E6C3F52}">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4:K24 G19:K20 G22:K22" xr:uid="{B2A2681B-6B72-4833-B16C-7963DF3BF9E3}">
      <formula1>0</formula1>
    </dataValidation>
  </dataValidations>
  <printOptions horizontalCentered="1"/>
  <pageMargins left="0.25" right="0.25" top="0.75" bottom="0.75" header="0.3" footer="0.3"/>
  <pageSetup scale="60" fitToHeight="0" orientation="portrait" r:id="rId1"/>
  <headerFooter>
    <oddFooter>&amp;L&amp;A</oddFooter>
  </headerFooter>
  <rowBreaks count="1" manualBreakCount="1">
    <brk id="66" min="1"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A90DB-6896-493A-88FE-EE1995C87494}">
  <sheetPr codeName="Sheet8">
    <tabColor rgb="FF92D050"/>
    <pageSetUpPr fitToPage="1"/>
  </sheetPr>
  <dimension ref="A1:P187"/>
  <sheetViews>
    <sheetView showGridLines="0" zoomScaleNormal="100" workbookViewId="0"/>
  </sheetViews>
  <sheetFormatPr defaultColWidth="9.44140625" defaultRowHeight="14.4" x14ac:dyDescent="0.3"/>
  <cols>
    <col min="1" max="1" width="1.5546875" style="7" customWidth="1"/>
    <col min="2" max="12" width="14.5546875" style="54" customWidth="1"/>
    <col min="13" max="14" width="14.5546875" style="58" customWidth="1"/>
    <col min="15" max="16" width="14.5546875" style="58" hidden="1" customWidth="1"/>
    <col min="17" max="17" width="9.44140625" style="58" customWidth="1"/>
    <col min="18" max="16384" width="9.44140625" style="58"/>
  </cols>
  <sheetData>
    <row r="1" spans="1:16" x14ac:dyDescent="0.3">
      <c r="O1" s="114" t="s">
        <v>253</v>
      </c>
      <c r="P1" s="114" t="s">
        <v>253</v>
      </c>
    </row>
    <row r="2" spans="1:16" x14ac:dyDescent="0.3">
      <c r="B2" s="9" t="str">
        <f>'Pro 1'!B2</f>
        <v>PROTECTED</v>
      </c>
      <c r="C2" s="9"/>
      <c r="D2" s="9"/>
      <c r="O2" s="8" t="s">
        <v>58</v>
      </c>
      <c r="P2" s="8" t="s">
        <v>70</v>
      </c>
    </row>
    <row r="3" spans="1:16" x14ac:dyDescent="0.3">
      <c r="B3" s="1"/>
      <c r="C3" s="1"/>
      <c r="D3" s="1"/>
      <c r="O3" s="4"/>
      <c r="P3" s="4"/>
    </row>
    <row r="4" spans="1:16" s="4" customFormat="1" x14ac:dyDescent="0.3">
      <c r="A4" s="10"/>
      <c r="B4" s="232" t="str">
        <f>Info!B4</f>
        <v>FOREIGN PRODUCERS' QUESTIONNAIRE</v>
      </c>
      <c r="C4" s="233"/>
      <c r="D4" s="233"/>
      <c r="E4" s="233"/>
      <c r="F4" s="233"/>
      <c r="G4" s="233"/>
      <c r="H4" s="233"/>
      <c r="I4" s="233"/>
      <c r="J4" s="233"/>
      <c r="K4" s="233"/>
      <c r="L4" s="234"/>
      <c r="M4" s="6"/>
      <c r="N4" s="6"/>
      <c r="O4" s="5"/>
      <c r="P4" s="5"/>
    </row>
    <row r="5" spans="1:16" s="4" customFormat="1" x14ac:dyDescent="0.3">
      <c r="A5" s="10"/>
      <c r="B5" s="273" t="str">
        <f>Info!B5</f>
        <v>RR-2025-007</v>
      </c>
      <c r="C5" s="274"/>
      <c r="D5" s="274"/>
      <c r="E5" s="274"/>
      <c r="F5" s="274"/>
      <c r="G5" s="274"/>
      <c r="H5" s="274"/>
      <c r="I5" s="274"/>
      <c r="J5" s="274"/>
      <c r="K5" s="274"/>
      <c r="L5" s="275"/>
      <c r="M5" s="6"/>
      <c r="N5" s="6"/>
      <c r="O5" s="5"/>
      <c r="P5" s="5"/>
    </row>
    <row r="6" spans="1:16" s="5" customFormat="1" x14ac:dyDescent="0.3">
      <c r="A6" s="10"/>
      <c r="B6" s="273" t="str">
        <f>Info!B6</f>
        <v>HEAVY PLATE</v>
      </c>
      <c r="C6" s="274"/>
      <c r="D6" s="274"/>
      <c r="E6" s="274"/>
      <c r="F6" s="274"/>
      <c r="G6" s="274"/>
      <c r="H6" s="274"/>
      <c r="I6" s="274"/>
      <c r="J6" s="274"/>
      <c r="K6" s="274"/>
      <c r="L6" s="275"/>
      <c r="O6" s="11"/>
      <c r="P6" s="11"/>
    </row>
    <row r="7" spans="1:16" s="5" customFormat="1" x14ac:dyDescent="0.3">
      <c r="A7" s="10"/>
      <c r="B7" s="108"/>
      <c r="C7" s="109"/>
      <c r="D7" s="109"/>
      <c r="E7" s="109"/>
      <c r="F7" s="109"/>
      <c r="G7" s="109"/>
      <c r="H7" s="109"/>
      <c r="I7" s="109"/>
      <c r="J7" s="109"/>
      <c r="K7" s="109"/>
      <c r="L7" s="110"/>
      <c r="O7" s="22"/>
    </row>
    <row r="8" spans="1:16" s="5" customFormat="1" ht="14.25" customHeight="1" x14ac:dyDescent="0.3">
      <c r="A8" s="10"/>
      <c r="B8" s="351" t="str">
        <f>Public!B8</f>
        <v>The goods in the following questions refer to heavy plate as defined in the product description on the Intro tab.</v>
      </c>
      <c r="C8" s="352"/>
      <c r="D8" s="352"/>
      <c r="E8" s="352"/>
      <c r="F8" s="352"/>
      <c r="G8" s="352"/>
      <c r="H8" s="352"/>
      <c r="I8" s="352"/>
      <c r="J8" s="352"/>
      <c r="K8" s="352"/>
      <c r="L8" s="353"/>
      <c r="O8" s="11"/>
      <c r="P8" s="11"/>
    </row>
    <row r="9" spans="1:16" s="5" customFormat="1" x14ac:dyDescent="0.3">
      <c r="A9" s="10"/>
      <c r="B9" s="336" t="str">
        <f>Public!B9</f>
        <v>Product information and a glossary of terms can be found in the Info tab.</v>
      </c>
      <c r="C9" s="337"/>
      <c r="D9" s="337"/>
      <c r="E9" s="337"/>
      <c r="F9" s="337"/>
      <c r="G9" s="337"/>
      <c r="H9" s="337"/>
      <c r="I9" s="337"/>
      <c r="J9" s="337"/>
      <c r="K9" s="337"/>
      <c r="L9" s="338"/>
      <c r="O9" s="11"/>
    </row>
    <row r="10" spans="1:16" s="5" customFormat="1" x14ac:dyDescent="0.3">
      <c r="A10" s="10"/>
      <c r="B10" s="336" t="str">
        <f>'Pro 1'!B10</f>
        <v xml:space="preserve">Use the AddPro tab if more space is needed.
</v>
      </c>
      <c r="C10" s="337"/>
      <c r="D10" s="337"/>
      <c r="E10" s="337"/>
      <c r="F10" s="337"/>
      <c r="G10" s="337"/>
      <c r="H10" s="337"/>
      <c r="I10" s="337"/>
      <c r="J10" s="337"/>
      <c r="K10" s="337"/>
      <c r="L10" s="338"/>
      <c r="O10" s="11"/>
      <c r="P10" s="11"/>
    </row>
    <row r="11" spans="1:16" s="5" customFormat="1" x14ac:dyDescent="0.3">
      <c r="A11" s="10"/>
      <c r="B11" s="111"/>
      <c r="C11" s="112"/>
      <c r="D11" s="112"/>
      <c r="E11" s="109"/>
      <c r="F11" s="109"/>
      <c r="G11" s="109"/>
      <c r="H11" s="109"/>
      <c r="I11" s="109"/>
      <c r="J11" s="109"/>
      <c r="K11" s="109"/>
      <c r="L11" s="110"/>
      <c r="O11" s="11"/>
      <c r="P11" s="11"/>
    </row>
    <row r="12" spans="1:16" s="5" customFormat="1" x14ac:dyDescent="0.3">
      <c r="A12" s="10"/>
      <c r="B12" s="336" t="str">
        <f>IF(Intro!$G$21="English",O12,P12)</f>
        <v>For the questions in this tab, note the following:</v>
      </c>
      <c r="C12" s="337"/>
      <c r="D12" s="337"/>
      <c r="E12" s="337"/>
      <c r="F12" s="337"/>
      <c r="G12" s="337"/>
      <c r="H12" s="337"/>
      <c r="I12" s="337"/>
      <c r="J12" s="337"/>
      <c r="K12" s="337"/>
      <c r="L12" s="338"/>
      <c r="O12" s="11" t="s">
        <v>106</v>
      </c>
      <c r="P12" s="11" t="s">
        <v>107</v>
      </c>
    </row>
    <row r="13" spans="1:16" s="5" customFormat="1" x14ac:dyDescent="0.3">
      <c r="A13" s="10"/>
      <c r="B13" s="336" t="str">
        <f>IF(Intro!$G$21="English",O13,P13)</f>
        <v>• Report only sales of your firm’s production.</v>
      </c>
      <c r="C13" s="337"/>
      <c r="D13" s="337"/>
      <c r="E13" s="337"/>
      <c r="F13" s="337"/>
      <c r="G13" s="337"/>
      <c r="H13" s="337"/>
      <c r="I13" s="337"/>
      <c r="J13" s="337"/>
      <c r="K13" s="337"/>
      <c r="L13" s="338"/>
      <c r="O13" s="11" t="s">
        <v>155</v>
      </c>
      <c r="P13" s="11" t="s">
        <v>159</v>
      </c>
    </row>
    <row r="14" spans="1:16" s="5" customFormat="1" x14ac:dyDescent="0.3">
      <c r="A14" s="10"/>
      <c r="B14" s="336" t="str">
        <f>IF(Intro!$G$21="English",O14,P14)</f>
        <v>• Report all sales to Canadian and foreign associated firms.</v>
      </c>
      <c r="C14" s="337"/>
      <c r="D14" s="337"/>
      <c r="E14" s="337"/>
      <c r="F14" s="337"/>
      <c r="G14" s="337"/>
      <c r="H14" s="337"/>
      <c r="I14" s="337"/>
      <c r="J14" s="337"/>
      <c r="K14" s="337"/>
      <c r="L14" s="338"/>
      <c r="O14" s="11" t="s">
        <v>156</v>
      </c>
      <c r="P14" s="11" t="s">
        <v>160</v>
      </c>
    </row>
    <row r="15" spans="1:16" s="5" customFormat="1" x14ac:dyDescent="0.3">
      <c r="A15" s="10"/>
      <c r="B15" s="336" t="str">
        <f>IF(Intro!$G$21="English",O15,P15)</f>
        <v>• Report all sales as of the date of shipment to the customer or the customer’s warehouse.</v>
      </c>
      <c r="C15" s="337"/>
      <c r="D15" s="337"/>
      <c r="E15" s="337"/>
      <c r="F15" s="337"/>
      <c r="G15" s="337"/>
      <c r="H15" s="337"/>
      <c r="I15" s="337"/>
      <c r="J15" s="337"/>
      <c r="K15" s="337"/>
      <c r="L15" s="338"/>
      <c r="O15" s="11" t="s">
        <v>157</v>
      </c>
      <c r="P15" s="11" t="s">
        <v>161</v>
      </c>
    </row>
    <row r="16" spans="1:16" s="5" customFormat="1" x14ac:dyDescent="0.3">
      <c r="A16" s="10"/>
      <c r="B16" s="339" t="str">
        <f>IF(Intro!$G$21="English",O16,P16)</f>
        <v>• Report all values in Canadian dollars.</v>
      </c>
      <c r="C16" s="340"/>
      <c r="D16" s="340"/>
      <c r="E16" s="340"/>
      <c r="F16" s="340"/>
      <c r="G16" s="340"/>
      <c r="H16" s="340"/>
      <c r="I16" s="340"/>
      <c r="J16" s="340"/>
      <c r="K16" s="340"/>
      <c r="L16" s="341"/>
      <c r="O16" s="11" t="s">
        <v>158</v>
      </c>
      <c r="P16" s="11" t="s">
        <v>162</v>
      </c>
    </row>
    <row r="17" spans="1:16" s="5" customFormat="1" x14ac:dyDescent="0.3">
      <c r="A17" s="10"/>
      <c r="B17" s="12"/>
      <c r="C17" s="12"/>
      <c r="D17" s="12"/>
      <c r="E17" s="13"/>
      <c r="F17" s="13"/>
      <c r="G17" s="13"/>
      <c r="H17" s="13"/>
      <c r="I17" s="13"/>
      <c r="J17" s="13"/>
      <c r="K17" s="13"/>
      <c r="L17" s="13"/>
      <c r="O17" s="11"/>
      <c r="P17" s="11"/>
    </row>
    <row r="18" spans="1:16" x14ac:dyDescent="0.3">
      <c r="B18" s="246" t="str">
        <f>IF(Intro!$G$21="English",O18,P18)</f>
        <v>SALES AND INVENTORIES</v>
      </c>
      <c r="C18" s="247"/>
      <c r="D18" s="247"/>
      <c r="E18" s="247"/>
      <c r="F18" s="247"/>
      <c r="G18" s="247"/>
      <c r="H18" s="247"/>
      <c r="I18" s="247"/>
      <c r="J18" s="247"/>
      <c r="K18" s="247"/>
      <c r="L18" s="248"/>
      <c r="O18" s="83" t="s">
        <v>217</v>
      </c>
      <c r="P18" s="83" t="s">
        <v>218</v>
      </c>
    </row>
    <row r="19" spans="1:16" x14ac:dyDescent="0.3">
      <c r="B19" s="333" t="s">
        <v>21</v>
      </c>
      <c r="C19" s="334"/>
      <c r="D19" s="334"/>
      <c r="E19" s="334"/>
      <c r="F19" s="334"/>
      <c r="G19" s="334"/>
      <c r="H19" s="334"/>
      <c r="I19" s="334"/>
      <c r="J19" s="334"/>
      <c r="K19" s="334"/>
      <c r="L19" s="335"/>
    </row>
    <row r="20" spans="1:16" x14ac:dyDescent="0.3">
      <c r="B20" s="14"/>
      <c r="C20" s="15"/>
      <c r="D20" s="15"/>
      <c r="E20" s="16"/>
      <c r="F20" s="16"/>
      <c r="G20" s="16"/>
      <c r="H20" s="16"/>
      <c r="I20" s="16"/>
      <c r="J20" s="16"/>
      <c r="K20" s="16"/>
      <c r="L20" s="17"/>
    </row>
    <row r="21" spans="1:16" x14ac:dyDescent="0.3">
      <c r="B21" s="199" t="str">
        <f>IF(Intro!$G$21="English",O21,P21)</f>
        <v>Provide the following estimated percentages:</v>
      </c>
      <c r="C21" s="200"/>
      <c r="D21" s="200"/>
      <c r="E21" s="200"/>
      <c r="F21" s="200"/>
      <c r="G21" s="200"/>
      <c r="H21" s="200"/>
      <c r="I21" s="200"/>
      <c r="J21" s="200"/>
      <c r="K21" s="200"/>
      <c r="L21" s="201"/>
      <c r="O21" s="55" t="s">
        <v>53</v>
      </c>
      <c r="P21" s="58" t="s">
        <v>54</v>
      </c>
    </row>
    <row r="22" spans="1:16" x14ac:dyDescent="0.3">
      <c r="B22" s="51"/>
      <c r="C22" s="52"/>
      <c r="D22" s="15"/>
      <c r="E22" s="16"/>
      <c r="F22" s="16"/>
      <c r="G22" s="16"/>
      <c r="H22" s="16"/>
      <c r="I22" s="16"/>
      <c r="J22" s="16"/>
      <c r="K22" s="16"/>
      <c r="L22" s="17"/>
      <c r="O22" s="55"/>
    </row>
    <row r="23" spans="1:16" x14ac:dyDescent="0.3">
      <c r="B23" s="51"/>
      <c r="C23" s="52"/>
      <c r="D23" s="30"/>
      <c r="E23" s="30"/>
      <c r="F23" s="30"/>
      <c r="G23" s="15"/>
      <c r="H23" s="39">
        <f>Variables!$B$6+2</f>
        <v>2025</v>
      </c>
      <c r="I23" s="67"/>
      <c r="J23" s="67"/>
      <c r="K23" s="67"/>
      <c r="L23" s="68"/>
      <c r="O23" s="55"/>
    </row>
    <row r="24" spans="1:16" x14ac:dyDescent="0.3">
      <c r="B24" s="406" t="str">
        <f>IF(Intro!$G$21="English",O24,P24)</f>
        <v>Your firm's sales volume of the goods divided by your firm's total sales volume</v>
      </c>
      <c r="C24" s="407"/>
      <c r="D24" s="407"/>
      <c r="E24" s="407"/>
      <c r="F24" s="408"/>
      <c r="G24" s="396" t="s">
        <v>83</v>
      </c>
      <c r="H24" s="398"/>
      <c r="I24" s="67"/>
      <c r="J24" s="67"/>
      <c r="K24" s="67"/>
      <c r="L24" s="68"/>
      <c r="O24" s="116" t="s">
        <v>261</v>
      </c>
      <c r="P24" s="100" t="s">
        <v>266</v>
      </c>
    </row>
    <row r="25" spans="1:16" x14ac:dyDescent="0.3">
      <c r="B25" s="409"/>
      <c r="C25" s="410"/>
      <c r="D25" s="410"/>
      <c r="E25" s="410"/>
      <c r="F25" s="411"/>
      <c r="G25" s="397"/>
      <c r="H25" s="399"/>
      <c r="I25" s="67"/>
      <c r="J25" s="67"/>
      <c r="K25" s="67"/>
      <c r="L25" s="68"/>
      <c r="O25" s="116"/>
      <c r="P25" s="100"/>
    </row>
    <row r="26" spans="1:16" x14ac:dyDescent="0.3">
      <c r="B26" s="406" t="str">
        <f>IF(Intro!$G$21="English",O26,P26)</f>
        <v>Your firm's sales value of the goods divided by your firm's total sales value</v>
      </c>
      <c r="C26" s="407"/>
      <c r="D26" s="407"/>
      <c r="E26" s="407"/>
      <c r="F26" s="408"/>
      <c r="G26" s="396" t="s">
        <v>83</v>
      </c>
      <c r="H26" s="398"/>
      <c r="I26" s="67"/>
      <c r="J26" s="67"/>
      <c r="K26" s="67"/>
      <c r="L26" s="68"/>
      <c r="O26" s="116" t="s">
        <v>262</v>
      </c>
      <c r="P26" s="100" t="s">
        <v>263</v>
      </c>
    </row>
    <row r="27" spans="1:16" x14ac:dyDescent="0.3">
      <c r="B27" s="409"/>
      <c r="C27" s="410"/>
      <c r="D27" s="410"/>
      <c r="E27" s="410"/>
      <c r="F27" s="411"/>
      <c r="G27" s="397"/>
      <c r="H27" s="399"/>
      <c r="I27" s="67"/>
      <c r="J27" s="67"/>
      <c r="K27" s="67"/>
      <c r="L27" s="68"/>
      <c r="O27" s="116"/>
      <c r="P27" s="100"/>
    </row>
    <row r="28" spans="1:16" x14ac:dyDescent="0.3">
      <c r="B28" s="406" t="str">
        <f>IF(Intro!$G$21="English",O28,P28)</f>
        <v>Your firm's production volume of the goods divided by your home country's total production volume of the goods</v>
      </c>
      <c r="C28" s="407"/>
      <c r="D28" s="407"/>
      <c r="E28" s="407"/>
      <c r="F28" s="408"/>
      <c r="G28" s="396" t="s">
        <v>83</v>
      </c>
      <c r="H28" s="398"/>
      <c r="I28" s="67"/>
      <c r="J28" s="67"/>
      <c r="K28" s="67"/>
      <c r="L28" s="68"/>
      <c r="O28" s="116" t="s">
        <v>264</v>
      </c>
      <c r="P28" s="100" t="s">
        <v>267</v>
      </c>
    </row>
    <row r="29" spans="1:16" x14ac:dyDescent="0.3">
      <c r="B29" s="409"/>
      <c r="C29" s="410"/>
      <c r="D29" s="410"/>
      <c r="E29" s="410"/>
      <c r="F29" s="411"/>
      <c r="G29" s="397"/>
      <c r="H29" s="399"/>
      <c r="I29" s="67"/>
      <c r="J29" s="67"/>
      <c r="K29" s="67"/>
      <c r="L29" s="68"/>
      <c r="O29" s="116"/>
      <c r="P29" s="100"/>
    </row>
    <row r="30" spans="1:16" x14ac:dyDescent="0.3">
      <c r="B30" s="202" t="str">
        <f>IF(Intro!$G$21="English",O30,P30)</f>
        <v xml:space="preserve">Your firm's volume of exports of the goods to Canada divided by your home country's total volume of exports of the goods to Canada </v>
      </c>
      <c r="C30" s="203"/>
      <c r="D30" s="203"/>
      <c r="E30" s="203"/>
      <c r="F30" s="203"/>
      <c r="G30" s="396" t="s">
        <v>83</v>
      </c>
      <c r="H30" s="398"/>
      <c r="I30" s="67"/>
      <c r="J30" s="67"/>
      <c r="K30" s="67"/>
      <c r="L30" s="68"/>
      <c r="O30" s="116" t="s">
        <v>265</v>
      </c>
      <c r="P30" s="100" t="s">
        <v>268</v>
      </c>
    </row>
    <row r="31" spans="1:16" x14ac:dyDescent="0.3">
      <c r="B31" s="206"/>
      <c r="C31" s="207"/>
      <c r="D31" s="207"/>
      <c r="E31" s="207"/>
      <c r="F31" s="207"/>
      <c r="G31" s="397"/>
      <c r="H31" s="399"/>
      <c r="I31" s="67"/>
      <c r="J31" s="67"/>
      <c r="K31" s="67"/>
      <c r="L31" s="68"/>
    </row>
    <row r="32" spans="1:16" x14ac:dyDescent="0.3">
      <c r="B32" s="69"/>
      <c r="C32" s="70"/>
      <c r="D32" s="70"/>
      <c r="E32" s="70"/>
      <c r="F32" s="70"/>
      <c r="G32" s="70"/>
      <c r="H32" s="70"/>
      <c r="I32" s="70"/>
      <c r="J32" s="70"/>
      <c r="K32" s="70"/>
      <c r="L32" s="71"/>
    </row>
    <row r="33" spans="2:16" x14ac:dyDescent="0.3">
      <c r="B33" s="321" t="s">
        <v>22</v>
      </c>
      <c r="C33" s="322"/>
      <c r="D33" s="322"/>
      <c r="E33" s="322"/>
      <c r="F33" s="322"/>
      <c r="G33" s="322"/>
      <c r="H33" s="322"/>
      <c r="I33" s="322"/>
      <c r="J33" s="322"/>
      <c r="K33" s="322"/>
      <c r="L33" s="323"/>
    </row>
    <row r="34" spans="2:16" x14ac:dyDescent="0.3">
      <c r="B34" s="14"/>
      <c r="C34" s="15"/>
      <c r="D34" s="15"/>
      <c r="E34" s="16"/>
      <c r="F34" s="16"/>
      <c r="G34" s="16"/>
      <c r="H34" s="16"/>
      <c r="I34" s="16"/>
      <c r="J34" s="16"/>
      <c r="K34" s="16"/>
      <c r="L34" s="17"/>
    </row>
    <row r="35" spans="2:16" x14ac:dyDescent="0.3">
      <c r="B35" s="199" t="str">
        <f>IF(Intro!$G$21="English",O35,P35)</f>
        <v>Complete the following table for your firm's sales and inventories of the goods.</v>
      </c>
      <c r="C35" s="200"/>
      <c r="D35" s="200"/>
      <c r="E35" s="200"/>
      <c r="F35" s="200"/>
      <c r="G35" s="200"/>
      <c r="H35" s="200"/>
      <c r="I35" s="200"/>
      <c r="J35" s="200"/>
      <c r="K35" s="200"/>
      <c r="L35" s="201"/>
      <c r="O35" s="55" t="s">
        <v>272</v>
      </c>
      <c r="P35" s="58" t="s">
        <v>241</v>
      </c>
    </row>
    <row r="36" spans="2:16" x14ac:dyDescent="0.3">
      <c r="B36" s="51"/>
      <c r="C36" s="52"/>
      <c r="D36" s="15"/>
      <c r="E36" s="16"/>
      <c r="F36" s="16"/>
      <c r="G36" s="16"/>
      <c r="H36" s="16"/>
      <c r="I36" s="16"/>
      <c r="J36" s="16"/>
      <c r="K36" s="16"/>
      <c r="L36" s="17"/>
      <c r="O36" s="55"/>
    </row>
    <row r="37" spans="2:16" x14ac:dyDescent="0.3">
      <c r="B37" s="51"/>
      <c r="C37" s="52"/>
      <c r="D37" s="15"/>
      <c r="E37" s="30"/>
      <c r="F37" s="58"/>
      <c r="G37" s="381">
        <f>Variables!$B$6</f>
        <v>2023</v>
      </c>
      <c r="H37" s="381">
        <f>G37+1</f>
        <v>2024</v>
      </c>
      <c r="I37" s="381">
        <f>H37+1</f>
        <v>2025</v>
      </c>
      <c r="J37" s="381" t="str">
        <f>IF(Intro!$G$21="English",Variables!B9,Variables!C9)</f>
        <v>Jan-Mar 2025</v>
      </c>
      <c r="K37" s="412" t="str">
        <f>IF(Intro!$G$21="English",Variables!B10,Variables!C10)</f>
        <v>Jan-Mar 2026</v>
      </c>
      <c r="L37" s="63"/>
      <c r="O37" s="55"/>
    </row>
    <row r="38" spans="2:16" x14ac:dyDescent="0.3">
      <c r="B38" s="51"/>
      <c r="C38" s="52"/>
      <c r="D38" s="15"/>
      <c r="E38" s="30"/>
      <c r="F38" s="58"/>
      <c r="G38" s="382"/>
      <c r="H38" s="382"/>
      <c r="I38" s="382"/>
      <c r="J38" s="382"/>
      <c r="K38" s="413"/>
      <c r="L38" s="63"/>
      <c r="O38" s="55"/>
    </row>
    <row r="39" spans="2:16" ht="15" customHeight="1" thickBot="1" x14ac:dyDescent="0.35">
      <c r="B39" s="404" t="str">
        <f>IF(Intro!$G$21="English",O39,P39)</f>
        <v>Beginning inventory of finished heavy plates</v>
      </c>
      <c r="C39" s="405"/>
      <c r="D39" s="405"/>
      <c r="E39" s="422" t="str">
        <f>IF(Intro!$G$21="English",Variables!$B$23,Variables!$C$23)</f>
        <v>tonnes</v>
      </c>
      <c r="F39" s="423"/>
      <c r="G39" s="119"/>
      <c r="H39" s="120">
        <f>G52</f>
        <v>0</v>
      </c>
      <c r="I39" s="120">
        <f>H52</f>
        <v>0</v>
      </c>
      <c r="J39" s="120">
        <f>H52</f>
        <v>0</v>
      </c>
      <c r="K39" s="121">
        <f>I52</f>
        <v>0</v>
      </c>
      <c r="L39" s="63"/>
      <c r="O39" s="58" t="s">
        <v>339</v>
      </c>
      <c r="P39" s="58" t="s">
        <v>340</v>
      </c>
    </row>
    <row r="40" spans="2:16" ht="14.7" customHeight="1" x14ac:dyDescent="0.3">
      <c r="B40" s="400" t="str">
        <f>IF(Intro!$G$21="English",O40,P40)</f>
        <v>Sales in country of production</v>
      </c>
      <c r="C40" s="401"/>
      <c r="D40" s="401"/>
      <c r="E40" s="418" t="str">
        <f>IF(Intro!$G$21="English",Variables!$B$23,Variables!$C$23)</f>
        <v>tonnes</v>
      </c>
      <c r="F40" s="419"/>
      <c r="G40" s="122"/>
      <c r="H40" s="123"/>
      <c r="I40" s="123"/>
      <c r="J40" s="123"/>
      <c r="K40" s="124"/>
      <c r="L40" s="63"/>
      <c r="O40" s="58" t="s">
        <v>151</v>
      </c>
      <c r="P40" s="58" t="s">
        <v>33</v>
      </c>
    </row>
    <row r="41" spans="2:16" x14ac:dyDescent="0.3">
      <c r="B41" s="402"/>
      <c r="C41" s="403"/>
      <c r="D41" s="403"/>
      <c r="E41" s="420" t="str">
        <f>IF(Intro!$G$21="English",O41,P41)</f>
        <v>Ex Works (CAD)</v>
      </c>
      <c r="F41" s="421"/>
      <c r="G41" s="125"/>
      <c r="H41" s="126"/>
      <c r="I41" s="126"/>
      <c r="J41" s="126"/>
      <c r="K41" s="127"/>
      <c r="L41" s="63"/>
      <c r="O41" s="95" t="s">
        <v>234</v>
      </c>
      <c r="P41" s="95" t="s">
        <v>235</v>
      </c>
    </row>
    <row r="42" spans="2:16" ht="15" customHeight="1" thickBot="1" x14ac:dyDescent="0.35">
      <c r="B42" s="404"/>
      <c r="C42" s="405"/>
      <c r="D42" s="405"/>
      <c r="E42" s="422" t="str">
        <f>"$ / "&amp;IF(Intro!$G$21="English",Variables!$B$24,Variables!$C$24)</f>
        <v>$ / tonne</v>
      </c>
      <c r="F42" s="423"/>
      <c r="G42" s="128" t="str">
        <f>IF(G40=0,"-",G41/G40)</f>
        <v>-</v>
      </c>
      <c r="H42" s="120" t="str">
        <f>IF(H40=0,"-",H41/H40)</f>
        <v>-</v>
      </c>
      <c r="I42" s="120" t="str">
        <f>IF(I40=0,"-",I41/I40)</f>
        <v>-</v>
      </c>
      <c r="J42" s="120" t="str">
        <f>IF(J40=0,"-",J41/J40)</f>
        <v>-</v>
      </c>
      <c r="K42" s="121" t="str">
        <f>IF(K40=0,"-",K41/K40)</f>
        <v>-</v>
      </c>
      <c r="L42" s="63"/>
    </row>
    <row r="43" spans="2:16" ht="14.7" customHeight="1" x14ac:dyDescent="0.3">
      <c r="B43" s="400" t="str">
        <f>IF(Intro!$G$21="English",O43,P43)</f>
        <v xml:space="preserve">Export sales to Canada </v>
      </c>
      <c r="C43" s="401"/>
      <c r="D43" s="401"/>
      <c r="E43" s="418" t="str">
        <f>IF(Intro!$G$21="English",Variables!$B$23,Variables!$C$23)</f>
        <v>tonnes</v>
      </c>
      <c r="F43" s="419"/>
      <c r="G43" s="122"/>
      <c r="H43" s="123"/>
      <c r="I43" s="123"/>
      <c r="J43" s="123"/>
      <c r="K43" s="124"/>
      <c r="L43" s="63"/>
      <c r="O43" s="58" t="s">
        <v>343</v>
      </c>
      <c r="P43" s="58" t="s">
        <v>344</v>
      </c>
    </row>
    <row r="44" spans="2:16" ht="14.1" customHeight="1" x14ac:dyDescent="0.3">
      <c r="B44" s="402"/>
      <c r="C44" s="403"/>
      <c r="D44" s="403"/>
      <c r="E44" s="420" t="str">
        <f>IF(Intro!$G$21="English",O44,P44)</f>
        <v>FOB Country of Export (CAD)</v>
      </c>
      <c r="F44" s="421"/>
      <c r="G44" s="125"/>
      <c r="H44" s="126"/>
      <c r="I44" s="126"/>
      <c r="J44" s="126"/>
      <c r="K44" s="127"/>
      <c r="L44" s="63"/>
      <c r="O44" s="95" t="s">
        <v>236</v>
      </c>
      <c r="P44" s="95" t="s">
        <v>237</v>
      </c>
    </row>
    <row r="45" spans="2:16" ht="15" customHeight="1" thickBot="1" x14ac:dyDescent="0.35">
      <c r="B45" s="404"/>
      <c r="C45" s="405"/>
      <c r="D45" s="405"/>
      <c r="E45" s="422" t="str">
        <f>"$ / "&amp;IF(Intro!$G$21="English",Variables!$B$24,Variables!$C$24)</f>
        <v>$ / tonne</v>
      </c>
      <c r="F45" s="423"/>
      <c r="G45" s="128" t="str">
        <f>IF(G43=0,"-",G44/G43)</f>
        <v>-</v>
      </c>
      <c r="H45" s="120" t="str">
        <f>IF(H43=0,"-",H44/H43)</f>
        <v>-</v>
      </c>
      <c r="I45" s="120" t="str">
        <f>IF(I43=0,"-",I44/I43)</f>
        <v>-</v>
      </c>
      <c r="J45" s="120" t="str">
        <f>IF(J43=0,"-",J44/J43)</f>
        <v>-</v>
      </c>
      <c r="K45" s="121" t="str">
        <f>IF(K43=0,"-",K44/K43)</f>
        <v>-</v>
      </c>
      <c r="L45" s="63"/>
    </row>
    <row r="46" spans="2:16" ht="14.7" customHeight="1" x14ac:dyDescent="0.3">
      <c r="B46" s="400" t="str">
        <f>IF(Intro!$G$21="English",O46,P46)</f>
        <v xml:space="preserve">Export sales to the United States of America </v>
      </c>
      <c r="C46" s="401"/>
      <c r="D46" s="401"/>
      <c r="E46" s="418" t="str">
        <f>IF(Intro!$G$21="English",Variables!$B$23,Variables!$C$23)</f>
        <v>tonnes</v>
      </c>
      <c r="F46" s="419"/>
      <c r="G46" s="122"/>
      <c r="H46" s="123"/>
      <c r="I46" s="123"/>
      <c r="J46" s="123"/>
      <c r="K46" s="124"/>
      <c r="L46" s="63"/>
      <c r="O46" s="58" t="s">
        <v>345</v>
      </c>
      <c r="P46" s="58" t="s">
        <v>346</v>
      </c>
    </row>
    <row r="47" spans="2:16" ht="14.1" customHeight="1" x14ac:dyDescent="0.3">
      <c r="B47" s="402"/>
      <c r="C47" s="403"/>
      <c r="D47" s="403"/>
      <c r="E47" s="420" t="str">
        <f>E44</f>
        <v>FOB Country of Export (CAD)</v>
      </c>
      <c r="F47" s="421"/>
      <c r="G47" s="125"/>
      <c r="H47" s="126"/>
      <c r="I47" s="126"/>
      <c r="J47" s="126"/>
      <c r="K47" s="127"/>
      <c r="L47" s="63"/>
    </row>
    <row r="48" spans="2:16" ht="15" customHeight="1" thickBot="1" x14ac:dyDescent="0.35">
      <c r="B48" s="404"/>
      <c r="C48" s="405"/>
      <c r="D48" s="405"/>
      <c r="E48" s="422" t="str">
        <f>"$ / "&amp;IF(Intro!$G$21="English",Variables!$B$24,Variables!$C$24)</f>
        <v>$ / tonne</v>
      </c>
      <c r="F48" s="423"/>
      <c r="G48" s="128" t="str">
        <f>IF(G46=0,"-",G47/G46)</f>
        <v>-</v>
      </c>
      <c r="H48" s="120" t="str">
        <f>IF(H46=0,"-",H47/H46)</f>
        <v>-</v>
      </c>
      <c r="I48" s="120" t="str">
        <f>IF(I46=0,"-",I47/I46)</f>
        <v>-</v>
      </c>
      <c r="J48" s="120" t="str">
        <f>IF(J46=0,"-",J47/J46)</f>
        <v>-</v>
      </c>
      <c r="K48" s="121" t="str">
        <f>IF(K46=0,"-",K47/K46)</f>
        <v>-</v>
      </c>
      <c r="L48" s="63"/>
    </row>
    <row r="49" spans="1:16" s="88" customFormat="1" ht="14.7" customHeight="1" x14ac:dyDescent="0.3">
      <c r="A49" s="7"/>
      <c r="B49" s="400" t="str">
        <f>IF(Intro!$G$21="English",O49,P49)</f>
        <v>Export sales to all other countries</v>
      </c>
      <c r="C49" s="401"/>
      <c r="D49" s="401"/>
      <c r="E49" s="418" t="str">
        <f>IF(Intro!$G$21="English",Variables!$B$23,Variables!$C$23)</f>
        <v>tonnes</v>
      </c>
      <c r="F49" s="419"/>
      <c r="G49" s="122"/>
      <c r="H49" s="123"/>
      <c r="I49" s="123"/>
      <c r="J49" s="123"/>
      <c r="K49" s="124"/>
      <c r="L49" s="118"/>
      <c r="O49" s="88" t="s">
        <v>347</v>
      </c>
      <c r="P49" s="88" t="s">
        <v>348</v>
      </c>
    </row>
    <row r="50" spans="1:16" s="88" customFormat="1" ht="14.1" customHeight="1" x14ac:dyDescent="0.3">
      <c r="A50" s="7"/>
      <c r="B50" s="402"/>
      <c r="C50" s="403"/>
      <c r="D50" s="403"/>
      <c r="E50" s="420" t="str">
        <f>E44</f>
        <v>FOB Country of Export (CAD)</v>
      </c>
      <c r="F50" s="421"/>
      <c r="G50" s="125"/>
      <c r="H50" s="126"/>
      <c r="I50" s="126"/>
      <c r="J50" s="126"/>
      <c r="K50" s="127"/>
      <c r="L50" s="118"/>
    </row>
    <row r="51" spans="1:16" s="88" customFormat="1" ht="15" customHeight="1" thickBot="1" x14ac:dyDescent="0.35">
      <c r="A51" s="7"/>
      <c r="B51" s="404"/>
      <c r="C51" s="405"/>
      <c r="D51" s="405"/>
      <c r="E51" s="422" t="str">
        <f>"$ / "&amp;IF(Intro!$G$21="English",Variables!$B$24,Variables!$C$24)</f>
        <v>$ / tonne</v>
      </c>
      <c r="F51" s="423"/>
      <c r="G51" s="128" t="str">
        <f>IF(G49=0,"-",G50/G49)</f>
        <v>-</v>
      </c>
      <c r="H51" s="120" t="str">
        <f>IF(H49=0,"-",H50/H49)</f>
        <v>-</v>
      </c>
      <c r="I51" s="120" t="str">
        <f>IF(I49=0,"-",I50/I49)</f>
        <v>-</v>
      </c>
      <c r="J51" s="120" t="str">
        <f>IF(J49=0,"-",J50/J49)</f>
        <v>-</v>
      </c>
      <c r="K51" s="121" t="str">
        <f>IF(K49=0,"-",K50/K49)</f>
        <v>-</v>
      </c>
      <c r="L51" s="118"/>
    </row>
    <row r="52" spans="1:16" ht="14.7" customHeight="1" x14ac:dyDescent="0.3">
      <c r="B52" s="400" t="str">
        <f>IF(Intro!$G$21="English",O52,P52)</f>
        <v>Ending inventory of finished heavy plates</v>
      </c>
      <c r="C52" s="401"/>
      <c r="D52" s="401"/>
      <c r="E52" s="418" t="str">
        <f>IF(Intro!$G$21="English",Variables!$B$23,Variables!$C$23)</f>
        <v>tonnes</v>
      </c>
      <c r="F52" s="419"/>
      <c r="G52" s="122"/>
      <c r="H52" s="123"/>
      <c r="I52" s="123"/>
      <c r="J52" s="123"/>
      <c r="K52" s="124"/>
      <c r="L52" s="63"/>
      <c r="O52" s="58" t="s">
        <v>341</v>
      </c>
      <c r="P52" s="58" t="s">
        <v>342</v>
      </c>
    </row>
    <row r="53" spans="1:16" s="129" customFormat="1" ht="14.7" customHeight="1" x14ac:dyDescent="0.3">
      <c r="A53" s="7"/>
      <c r="B53" s="132"/>
      <c r="C53" s="133"/>
      <c r="D53" s="133"/>
      <c r="E53" s="134"/>
      <c r="F53" s="134"/>
      <c r="G53" s="134"/>
      <c r="H53" s="134"/>
      <c r="I53" s="134"/>
      <c r="J53" s="134"/>
      <c r="K53" s="134"/>
      <c r="L53" s="63"/>
    </row>
    <row r="54" spans="1:16" s="129" customFormat="1" ht="14.7" customHeight="1" x14ac:dyDescent="0.3">
      <c r="A54" s="7"/>
      <c r="B54" s="266" t="str">
        <f>IF(Intro!$G$21="English",O54,P54)</f>
        <v>List all other countries:</v>
      </c>
      <c r="C54" s="439"/>
      <c r="D54" s="433"/>
      <c r="E54" s="434"/>
      <c r="F54" s="434"/>
      <c r="G54" s="434"/>
      <c r="H54" s="434"/>
      <c r="I54" s="434"/>
      <c r="J54" s="434"/>
      <c r="K54" s="435"/>
      <c r="L54" s="63"/>
      <c r="O54" s="129" t="s">
        <v>269</v>
      </c>
      <c r="P54" s="129" t="s">
        <v>270</v>
      </c>
    </row>
    <row r="55" spans="1:16" s="183" customFormat="1" ht="14.7" customHeight="1" x14ac:dyDescent="0.3">
      <c r="A55" s="7"/>
      <c r="B55" s="182"/>
      <c r="C55" s="187"/>
      <c r="D55" s="436"/>
      <c r="E55" s="437"/>
      <c r="F55" s="437"/>
      <c r="G55" s="437"/>
      <c r="H55" s="437"/>
      <c r="I55" s="437"/>
      <c r="J55" s="437"/>
      <c r="K55" s="438"/>
      <c r="L55" s="63"/>
    </row>
    <row r="56" spans="1:16" x14ac:dyDescent="0.3">
      <c r="B56" s="69"/>
      <c r="C56" s="70"/>
      <c r="D56" s="70"/>
      <c r="E56" s="70"/>
      <c r="F56" s="70"/>
      <c r="G56" s="70"/>
      <c r="H56" s="70"/>
      <c r="I56" s="70"/>
      <c r="J56" s="70"/>
      <c r="K56" s="70"/>
      <c r="L56" s="71"/>
    </row>
    <row r="57" spans="1:16" s="8" customFormat="1" x14ac:dyDescent="0.3">
      <c r="A57" s="7"/>
      <c r="B57" s="321" t="s">
        <v>23</v>
      </c>
      <c r="C57" s="322"/>
      <c r="D57" s="322"/>
      <c r="E57" s="322"/>
      <c r="F57" s="322"/>
      <c r="G57" s="322"/>
      <c r="H57" s="322"/>
      <c r="I57" s="322"/>
      <c r="J57" s="322"/>
      <c r="K57" s="322"/>
      <c r="L57" s="323"/>
      <c r="M57" s="73"/>
    </row>
    <row r="58" spans="1:16" x14ac:dyDescent="0.3">
      <c r="B58" s="62"/>
      <c r="C58" s="30"/>
      <c r="D58" s="30"/>
      <c r="E58" s="30"/>
      <c r="F58" s="30"/>
      <c r="G58" s="30"/>
      <c r="H58" s="30"/>
      <c r="I58" s="30"/>
      <c r="J58" s="30"/>
      <c r="K58" s="30"/>
      <c r="L58" s="63"/>
    </row>
    <row r="59" spans="1:16" x14ac:dyDescent="0.3">
      <c r="B59" s="199" t="str">
        <f>IF(Intro!$G$21="English",O59,P59)</f>
        <v>Explain any changes to your firm's export activity of the goods since January 1, 2023.</v>
      </c>
      <c r="C59" s="200"/>
      <c r="D59" s="200"/>
      <c r="E59" s="200"/>
      <c r="F59" s="200"/>
      <c r="G59" s="200"/>
      <c r="H59" s="200"/>
      <c r="I59" s="200"/>
      <c r="J59" s="200"/>
      <c r="K59" s="200"/>
      <c r="L59" s="201"/>
      <c r="O59" s="58" t="str">
        <f>"Explain any changes to your firm's export activity of the goods since January 1, "&amp;Variables!B6&amp;"."</f>
        <v>Explain any changes to your firm's export activity of the goods since January 1, 2023.</v>
      </c>
      <c r="P59" s="58" t="str">
        <f>"Expliquez tous changements sur les activités d'exportation des marchandises de votre entreprise, depuis le 1er janvier "&amp;Variables!B6&amp;"."</f>
        <v>Expliquez tous changements sur les activités d'exportation des marchandises de votre entreprise, depuis le 1er janvier 2023.</v>
      </c>
    </row>
    <row r="60" spans="1:16" x14ac:dyDescent="0.3">
      <c r="B60" s="62"/>
      <c r="C60" s="30"/>
      <c r="D60" s="30"/>
      <c r="E60" s="30"/>
      <c r="F60" s="30"/>
      <c r="G60" s="30"/>
      <c r="H60" s="30"/>
      <c r="I60" s="30"/>
      <c r="J60" s="30"/>
      <c r="K60" s="30"/>
      <c r="L60" s="63"/>
    </row>
    <row r="61" spans="1:16" s="8" customFormat="1" x14ac:dyDescent="0.3">
      <c r="A61" s="7"/>
      <c r="B61" s="316"/>
      <c r="C61" s="317"/>
      <c r="D61" s="317"/>
      <c r="E61" s="317"/>
      <c r="F61" s="317"/>
      <c r="G61" s="317"/>
      <c r="H61" s="317"/>
      <c r="I61" s="317"/>
      <c r="J61" s="317"/>
      <c r="K61" s="317"/>
      <c r="L61" s="318"/>
      <c r="M61" s="24"/>
    </row>
    <row r="62" spans="1:16" s="8" customFormat="1" x14ac:dyDescent="0.3">
      <c r="A62" s="7"/>
      <c r="B62" s="316"/>
      <c r="C62" s="317"/>
      <c r="D62" s="317"/>
      <c r="E62" s="317"/>
      <c r="F62" s="317"/>
      <c r="G62" s="317"/>
      <c r="H62" s="317"/>
      <c r="I62" s="317"/>
      <c r="J62" s="317"/>
      <c r="K62" s="317"/>
      <c r="L62" s="318"/>
      <c r="M62" s="24"/>
    </row>
    <row r="63" spans="1:16" s="8" customFormat="1" x14ac:dyDescent="0.3">
      <c r="A63" s="7"/>
      <c r="B63" s="316"/>
      <c r="C63" s="317"/>
      <c r="D63" s="317"/>
      <c r="E63" s="317"/>
      <c r="F63" s="317"/>
      <c r="G63" s="317"/>
      <c r="H63" s="317"/>
      <c r="I63" s="317"/>
      <c r="J63" s="317"/>
      <c r="K63" s="317"/>
      <c r="L63" s="318"/>
      <c r="M63" s="24"/>
    </row>
    <row r="64" spans="1:16" s="8" customFormat="1" x14ac:dyDescent="0.3">
      <c r="A64" s="7"/>
      <c r="B64" s="316"/>
      <c r="C64" s="317"/>
      <c r="D64" s="317"/>
      <c r="E64" s="317"/>
      <c r="F64" s="317"/>
      <c r="G64" s="317"/>
      <c r="H64" s="317"/>
      <c r="I64" s="317"/>
      <c r="J64" s="317"/>
      <c r="K64" s="317"/>
      <c r="L64" s="318"/>
      <c r="M64" s="24"/>
    </row>
    <row r="65" spans="1:16" s="8" customFormat="1" x14ac:dyDescent="0.3">
      <c r="A65" s="7"/>
      <c r="B65" s="316"/>
      <c r="C65" s="317"/>
      <c r="D65" s="317"/>
      <c r="E65" s="317"/>
      <c r="F65" s="317"/>
      <c r="G65" s="317"/>
      <c r="H65" s="317"/>
      <c r="I65" s="317"/>
      <c r="J65" s="317"/>
      <c r="K65" s="317"/>
      <c r="L65" s="318"/>
      <c r="M65" s="24"/>
    </row>
    <row r="66" spans="1:16" s="8" customFormat="1" x14ac:dyDescent="0.3">
      <c r="A66" s="7"/>
      <c r="B66" s="316"/>
      <c r="C66" s="317"/>
      <c r="D66" s="317"/>
      <c r="E66" s="317"/>
      <c r="F66" s="317"/>
      <c r="G66" s="317"/>
      <c r="H66" s="317"/>
      <c r="I66" s="317"/>
      <c r="J66" s="317"/>
      <c r="K66" s="317"/>
      <c r="L66" s="318"/>
      <c r="M66" s="24"/>
    </row>
    <row r="67" spans="1:16" s="8" customFormat="1" x14ac:dyDescent="0.3">
      <c r="A67" s="7"/>
      <c r="B67" s="316"/>
      <c r="C67" s="317"/>
      <c r="D67" s="317"/>
      <c r="E67" s="317"/>
      <c r="F67" s="317"/>
      <c r="G67" s="317"/>
      <c r="H67" s="317"/>
      <c r="I67" s="317"/>
      <c r="J67" s="317"/>
      <c r="K67" s="317"/>
      <c r="L67" s="318"/>
      <c r="M67" s="24"/>
    </row>
    <row r="68" spans="1:16" s="8" customFormat="1" x14ac:dyDescent="0.3">
      <c r="A68" s="7"/>
      <c r="B68" s="316"/>
      <c r="C68" s="317"/>
      <c r="D68" s="317"/>
      <c r="E68" s="317"/>
      <c r="F68" s="317"/>
      <c r="G68" s="317"/>
      <c r="H68" s="317"/>
      <c r="I68" s="317"/>
      <c r="J68" s="317"/>
      <c r="K68" s="317"/>
      <c r="L68" s="318"/>
      <c r="M68" s="24"/>
    </row>
    <row r="69" spans="1:16" x14ac:dyDescent="0.3">
      <c r="B69" s="69"/>
      <c r="C69" s="70"/>
      <c r="D69" s="70"/>
      <c r="E69" s="70"/>
      <c r="F69" s="70"/>
      <c r="G69" s="70"/>
      <c r="H69" s="70"/>
      <c r="I69" s="70"/>
      <c r="J69" s="70"/>
      <c r="K69" s="70"/>
      <c r="L69" s="71"/>
    </row>
    <row r="70" spans="1:16" s="8" customFormat="1" x14ac:dyDescent="0.3">
      <c r="A70" s="7"/>
      <c r="B70" s="321" t="s">
        <v>24</v>
      </c>
      <c r="C70" s="322"/>
      <c r="D70" s="322"/>
      <c r="E70" s="322"/>
      <c r="F70" s="322"/>
      <c r="G70" s="322"/>
      <c r="H70" s="322"/>
      <c r="I70" s="322"/>
      <c r="J70" s="322"/>
      <c r="K70" s="322"/>
      <c r="L70" s="323"/>
      <c r="M70" s="73"/>
      <c r="O70" s="58"/>
    </row>
    <row r="71" spans="1:16" x14ac:dyDescent="0.3">
      <c r="B71" s="62"/>
      <c r="C71" s="30"/>
      <c r="D71" s="30"/>
      <c r="E71" s="30"/>
      <c r="F71" s="30"/>
      <c r="G71" s="30"/>
      <c r="H71" s="30"/>
      <c r="I71" s="30"/>
      <c r="J71" s="30"/>
      <c r="K71" s="30"/>
      <c r="L71" s="63"/>
    </row>
    <row r="72" spans="1:16" ht="14.25" customHeight="1" x14ac:dyDescent="0.3">
      <c r="B72" s="266" t="str">
        <f>IF(Intro!$G$21="English",O72,P72)</f>
        <v>Using data provided in Question 1 on the Pro 1 tab with the data provided in Question 2 above, the questionnaire calculates ending inventory as follows:</v>
      </c>
      <c r="C72" s="267"/>
      <c r="D72" s="267"/>
      <c r="E72" s="267"/>
      <c r="F72" s="267"/>
      <c r="G72" s="267"/>
      <c r="H72" s="267"/>
      <c r="I72" s="267"/>
      <c r="J72" s="267"/>
      <c r="K72" s="267"/>
      <c r="L72" s="268"/>
      <c r="O72" s="58" t="s">
        <v>121</v>
      </c>
      <c r="P72" s="58" t="s">
        <v>246</v>
      </c>
    </row>
    <row r="73" spans="1:16" x14ac:dyDescent="0.3">
      <c r="B73" s="62"/>
      <c r="C73" s="30"/>
      <c r="D73" s="30"/>
      <c r="E73" s="30"/>
      <c r="F73" s="30"/>
      <c r="G73" s="30"/>
      <c r="H73" s="30"/>
      <c r="I73" s="30"/>
      <c r="J73" s="30"/>
      <c r="K73" s="30"/>
      <c r="L73" s="63"/>
    </row>
    <row r="74" spans="1:16" x14ac:dyDescent="0.3">
      <c r="B74" s="51"/>
      <c r="C74" s="52"/>
      <c r="D74" s="15"/>
      <c r="E74" s="58"/>
      <c r="F74" s="30"/>
      <c r="G74" s="381">
        <f>Variables!$B$6</f>
        <v>2023</v>
      </c>
      <c r="H74" s="381">
        <f>G74+1</f>
        <v>2024</v>
      </c>
      <c r="I74" s="381">
        <f>H74+1</f>
        <v>2025</v>
      </c>
      <c r="J74" s="381" t="str">
        <f>J37</f>
        <v>Jan-Mar 2025</v>
      </c>
      <c r="K74" s="412" t="str">
        <f>K37</f>
        <v>Jan-Mar 2026</v>
      </c>
      <c r="L74" s="63"/>
      <c r="O74" s="55"/>
    </row>
    <row r="75" spans="1:16" x14ac:dyDescent="0.3">
      <c r="B75" s="51"/>
      <c r="C75" s="52"/>
      <c r="D75" s="15"/>
      <c r="E75" s="58"/>
      <c r="F75" s="30"/>
      <c r="G75" s="382"/>
      <c r="H75" s="382"/>
      <c r="I75" s="382"/>
      <c r="J75" s="382"/>
      <c r="K75" s="414"/>
      <c r="L75" s="63"/>
      <c r="O75" s="55"/>
    </row>
    <row r="76" spans="1:16" x14ac:dyDescent="0.3">
      <c r="B76" s="415" t="str">
        <f>IF(Intro!$G$21="English",O76,P76)</f>
        <v>Calculated Ending inventory</v>
      </c>
      <c r="C76" s="416"/>
      <c r="D76" s="416"/>
      <c r="E76" s="417"/>
      <c r="F76" s="117" t="str">
        <f>IF(Intro!$G$21="English",Variables!$B$23,Variables!$C$23)</f>
        <v>tonnes</v>
      </c>
      <c r="G76" s="130">
        <f>G39+'Pro 1'!G21-G40-G43-G46-G49</f>
        <v>0</v>
      </c>
      <c r="H76" s="130">
        <f>H39+'Pro 1'!H21-H40-H43-H46-H49</f>
        <v>0</v>
      </c>
      <c r="I76" s="130">
        <f>I39+'Pro 1'!I21-I40-I43-I46-I49</f>
        <v>0</v>
      </c>
      <c r="J76" s="130">
        <f>J39+'Pro 1'!J21-J40-J43-J46-J49</f>
        <v>0</v>
      </c>
      <c r="K76" s="130">
        <f>K39+'Pro 1'!K21-K40-K43-K46-K49</f>
        <v>0</v>
      </c>
      <c r="L76" s="63"/>
      <c r="O76" s="58" t="s">
        <v>349</v>
      </c>
      <c r="P76" s="58" t="s">
        <v>350</v>
      </c>
    </row>
    <row r="77" spans="1:16" ht="14.1" customHeight="1" x14ac:dyDescent="0.3">
      <c r="B77" s="406" t="str">
        <f>IF(Intro!$G$21="English",O77,P77)</f>
        <v>Difference between ending inventory in Question 2 above and the calculated ending inventory in Question 4.</v>
      </c>
      <c r="C77" s="407"/>
      <c r="D77" s="407"/>
      <c r="E77" s="408"/>
      <c r="F77" s="396" t="str">
        <f>IF(Intro!$G$21="English",Variables!$B$23,Variables!$C$23)</f>
        <v>tonnes</v>
      </c>
      <c r="G77" s="394">
        <f>G52-G76</f>
        <v>0</v>
      </c>
      <c r="H77" s="394">
        <f>H52-H76</f>
        <v>0</v>
      </c>
      <c r="I77" s="394">
        <f>I52-I76</f>
        <v>0</v>
      </c>
      <c r="J77" s="394">
        <f>J52-J76</f>
        <v>0</v>
      </c>
      <c r="K77" s="424">
        <f>K52-K76</f>
        <v>0</v>
      </c>
      <c r="L77" s="63"/>
      <c r="O77" s="58" t="s">
        <v>324</v>
      </c>
      <c r="P77" s="58" t="s">
        <v>325</v>
      </c>
    </row>
    <row r="78" spans="1:16" x14ac:dyDescent="0.3">
      <c r="B78" s="409"/>
      <c r="C78" s="410"/>
      <c r="D78" s="410"/>
      <c r="E78" s="411"/>
      <c r="F78" s="397"/>
      <c r="G78" s="395"/>
      <c r="H78" s="395"/>
      <c r="I78" s="395"/>
      <c r="J78" s="395"/>
      <c r="K78" s="424"/>
      <c r="L78" s="63"/>
    </row>
    <row r="79" spans="1:16" x14ac:dyDescent="0.3">
      <c r="B79" s="62"/>
      <c r="C79" s="30"/>
      <c r="D79" s="30"/>
      <c r="E79" s="30"/>
      <c r="F79" s="30"/>
      <c r="G79" s="30"/>
      <c r="H79" s="30"/>
      <c r="I79" s="30"/>
      <c r="J79" s="30"/>
      <c r="K79" s="30"/>
      <c r="L79" s="63"/>
    </row>
    <row r="80" spans="1:16" x14ac:dyDescent="0.3">
      <c r="B80" s="330" t="str">
        <f>IF(Intro!$G$21="English",O80,P80)</f>
        <v>If the volume of ending inventory in Question 2 above differs from the calculated ending inventory, explain why.</v>
      </c>
      <c r="C80" s="331"/>
      <c r="D80" s="331"/>
      <c r="E80" s="331"/>
      <c r="F80" s="331"/>
      <c r="G80" s="331"/>
      <c r="H80" s="331"/>
      <c r="I80" s="331"/>
      <c r="J80" s="331"/>
      <c r="K80" s="331"/>
      <c r="L80" s="332"/>
      <c r="O80" s="23" t="s">
        <v>152</v>
      </c>
      <c r="P80" s="58" t="s">
        <v>163</v>
      </c>
    </row>
    <row r="81" spans="1:16" x14ac:dyDescent="0.3">
      <c r="B81" s="62"/>
      <c r="C81" s="30"/>
      <c r="D81" s="30"/>
      <c r="E81" s="30"/>
      <c r="F81" s="30"/>
      <c r="G81" s="30"/>
      <c r="H81" s="30"/>
      <c r="I81" s="30"/>
      <c r="J81" s="30"/>
      <c r="K81" s="30"/>
      <c r="L81" s="63"/>
    </row>
    <row r="82" spans="1:16" s="8" customFormat="1" x14ac:dyDescent="0.3">
      <c r="A82" s="7"/>
      <c r="B82" s="316"/>
      <c r="C82" s="317"/>
      <c r="D82" s="317"/>
      <c r="E82" s="317"/>
      <c r="F82" s="317"/>
      <c r="G82" s="317"/>
      <c r="H82" s="317"/>
      <c r="I82" s="317"/>
      <c r="J82" s="317"/>
      <c r="K82" s="317"/>
      <c r="L82" s="318"/>
      <c r="M82" s="24"/>
    </row>
    <row r="83" spans="1:16" s="8" customFormat="1" x14ac:dyDescent="0.3">
      <c r="A83" s="7"/>
      <c r="B83" s="316"/>
      <c r="C83" s="317"/>
      <c r="D83" s="317"/>
      <c r="E83" s="317"/>
      <c r="F83" s="317"/>
      <c r="G83" s="317"/>
      <c r="H83" s="317"/>
      <c r="I83" s="317"/>
      <c r="J83" s="317"/>
      <c r="K83" s="317"/>
      <c r="L83" s="318"/>
      <c r="M83" s="24"/>
    </row>
    <row r="84" spans="1:16" s="8" customFormat="1" x14ac:dyDescent="0.3">
      <c r="A84" s="7"/>
      <c r="B84" s="316"/>
      <c r="C84" s="317"/>
      <c r="D84" s="317"/>
      <c r="E84" s="317"/>
      <c r="F84" s="317"/>
      <c r="G84" s="317"/>
      <c r="H84" s="317"/>
      <c r="I84" s="317"/>
      <c r="J84" s="317"/>
      <c r="K84" s="317"/>
      <c r="L84" s="318"/>
      <c r="M84" s="24"/>
    </row>
    <row r="85" spans="1:16" s="8" customFormat="1" x14ac:dyDescent="0.3">
      <c r="A85" s="7"/>
      <c r="B85" s="316"/>
      <c r="C85" s="317"/>
      <c r="D85" s="317"/>
      <c r="E85" s="317"/>
      <c r="F85" s="317"/>
      <c r="G85" s="317"/>
      <c r="H85" s="317"/>
      <c r="I85" s="317"/>
      <c r="J85" s="317"/>
      <c r="K85" s="317"/>
      <c r="L85" s="318"/>
      <c r="M85" s="24"/>
    </row>
    <row r="86" spans="1:16" s="8" customFormat="1" x14ac:dyDescent="0.3">
      <c r="A86" s="7"/>
      <c r="B86" s="316"/>
      <c r="C86" s="317"/>
      <c r="D86" s="317"/>
      <c r="E86" s="317"/>
      <c r="F86" s="317"/>
      <c r="G86" s="317"/>
      <c r="H86" s="317"/>
      <c r="I86" s="317"/>
      <c r="J86" s="317"/>
      <c r="K86" s="317"/>
      <c r="L86" s="318"/>
      <c r="M86" s="24"/>
    </row>
    <row r="87" spans="1:16" s="8" customFormat="1" x14ac:dyDescent="0.3">
      <c r="A87" s="7"/>
      <c r="B87" s="316"/>
      <c r="C87" s="317"/>
      <c r="D87" s="317"/>
      <c r="E87" s="317"/>
      <c r="F87" s="317"/>
      <c r="G87" s="317"/>
      <c r="H87" s="317"/>
      <c r="I87" s="317"/>
      <c r="J87" s="317"/>
      <c r="K87" s="317"/>
      <c r="L87" s="318"/>
      <c r="M87" s="24"/>
    </row>
    <row r="88" spans="1:16" s="8" customFormat="1" x14ac:dyDescent="0.3">
      <c r="A88" s="7"/>
      <c r="B88" s="316"/>
      <c r="C88" s="317"/>
      <c r="D88" s="317"/>
      <c r="E88" s="317"/>
      <c r="F88" s="317"/>
      <c r="G88" s="317"/>
      <c r="H88" s="317"/>
      <c r="I88" s="317"/>
      <c r="J88" s="317"/>
      <c r="K88" s="317"/>
      <c r="L88" s="318"/>
      <c r="M88" s="24"/>
    </row>
    <row r="89" spans="1:16" s="8" customFormat="1" x14ac:dyDescent="0.3">
      <c r="A89" s="7"/>
      <c r="B89" s="316"/>
      <c r="C89" s="317"/>
      <c r="D89" s="317"/>
      <c r="E89" s="317"/>
      <c r="F89" s="317"/>
      <c r="G89" s="317"/>
      <c r="H89" s="317"/>
      <c r="I89" s="317"/>
      <c r="J89" s="317"/>
      <c r="K89" s="317"/>
      <c r="L89" s="318"/>
      <c r="M89" s="24"/>
    </row>
    <row r="90" spans="1:16" x14ac:dyDescent="0.3">
      <c r="B90" s="69"/>
      <c r="C90" s="70"/>
      <c r="D90" s="70"/>
      <c r="E90" s="70"/>
      <c r="F90" s="70"/>
      <c r="G90" s="70"/>
      <c r="H90" s="70"/>
      <c r="I90" s="70"/>
      <c r="J90" s="70"/>
      <c r="K90" s="70"/>
      <c r="L90" s="71"/>
    </row>
    <row r="91" spans="1:16" s="8" customFormat="1" x14ac:dyDescent="0.3">
      <c r="A91" s="7"/>
      <c r="B91" s="321" t="s">
        <v>25</v>
      </c>
      <c r="C91" s="322"/>
      <c r="D91" s="322"/>
      <c r="E91" s="322"/>
      <c r="F91" s="322"/>
      <c r="G91" s="322"/>
      <c r="H91" s="322"/>
      <c r="I91" s="322"/>
      <c r="J91" s="322"/>
      <c r="K91" s="322"/>
      <c r="L91" s="323"/>
      <c r="M91" s="73"/>
      <c r="O91" s="58"/>
    </row>
    <row r="92" spans="1:16" x14ac:dyDescent="0.3">
      <c r="B92" s="62"/>
      <c r="C92" s="30"/>
      <c r="D92" s="30"/>
      <c r="E92" s="30"/>
      <c r="F92" s="30"/>
      <c r="G92" s="30"/>
      <c r="H92" s="30"/>
      <c r="I92" s="30"/>
      <c r="J92" s="30"/>
      <c r="K92" s="30"/>
      <c r="L92" s="63"/>
    </row>
    <row r="93" spans="1:16" x14ac:dyDescent="0.3">
      <c r="B93" s="330" t="str">
        <f>IF(Intro!$G$21="English",O93,P93)</f>
        <v>Report your firm's volumes of finished inventory of the goods produced for the Canadian market.</v>
      </c>
      <c r="C93" s="331"/>
      <c r="D93" s="331" t="e">
        <f>IF(#REF!="English",P93,Q93)</f>
        <v>#REF!</v>
      </c>
      <c r="E93" s="331" t="e">
        <f>IF(#REF!="English",Q93,R93)</f>
        <v>#REF!</v>
      </c>
      <c r="F93" s="331" t="e">
        <f>IF(#REF!="English",R93,S93)</f>
        <v>#REF!</v>
      </c>
      <c r="G93" s="331" t="e">
        <f>IF(#REF!="English",S93,T93)</f>
        <v>#REF!</v>
      </c>
      <c r="H93" s="331" t="e">
        <f>IF(#REF!="English",T93,U93)</f>
        <v>#REF!</v>
      </c>
      <c r="I93" s="331" t="e">
        <f>IF(#REF!="English",U93,V93)</f>
        <v>#REF!</v>
      </c>
      <c r="J93" s="331" t="e">
        <f>IF(#REF!="English",V93,W93)</f>
        <v>#REF!</v>
      </c>
      <c r="K93" s="331" t="e">
        <f>IF(#REF!="English",W93,X93)</f>
        <v>#REF!</v>
      </c>
      <c r="L93" s="332" t="e">
        <f>IF(#REF!="English",X93,Y93)</f>
        <v>#REF!</v>
      </c>
      <c r="O93" s="58" t="s">
        <v>232</v>
      </c>
      <c r="P93" s="58" t="s">
        <v>233</v>
      </c>
    </row>
    <row r="94" spans="1:16" x14ac:dyDescent="0.3">
      <c r="B94" s="62"/>
      <c r="C94" s="30"/>
      <c r="D94" s="30"/>
      <c r="E94" s="30"/>
      <c r="F94" s="30"/>
      <c r="G94" s="30"/>
      <c r="H94" s="30"/>
      <c r="I94" s="30"/>
      <c r="J94" s="30"/>
      <c r="K94" s="30"/>
      <c r="L94" s="63"/>
    </row>
    <row r="95" spans="1:16" x14ac:dyDescent="0.3">
      <c r="B95" s="51"/>
      <c r="C95" s="52"/>
      <c r="D95" s="15"/>
      <c r="F95" s="30"/>
      <c r="G95" s="381">
        <f>Variables!$B$6</f>
        <v>2023</v>
      </c>
      <c r="H95" s="381">
        <f>G95+1</f>
        <v>2024</v>
      </c>
      <c r="I95" s="381">
        <f>H95+1</f>
        <v>2025</v>
      </c>
      <c r="J95" s="381" t="str">
        <f>J37</f>
        <v>Jan-Mar 2025</v>
      </c>
      <c r="K95" s="381" t="str">
        <f>K37</f>
        <v>Jan-Mar 2026</v>
      </c>
      <c r="L95" s="68"/>
      <c r="O95" s="55"/>
    </row>
    <row r="96" spans="1:16" x14ac:dyDescent="0.3">
      <c r="B96" s="51"/>
      <c r="C96" s="52"/>
      <c r="D96" s="15"/>
      <c r="F96" s="30"/>
      <c r="G96" s="382"/>
      <c r="H96" s="382"/>
      <c r="I96" s="382"/>
      <c r="J96" s="382"/>
      <c r="K96" s="382"/>
      <c r="L96" s="68"/>
      <c r="O96" s="55"/>
    </row>
    <row r="97" spans="1:16" ht="14.25" customHeight="1" x14ac:dyDescent="0.3">
      <c r="B97" s="427" t="str">
        <f>IF(Intro!$G$21="English",O97,P97)</f>
        <v>Finished ending inventory for the Canadian market</v>
      </c>
      <c r="C97" s="428"/>
      <c r="D97" s="428"/>
      <c r="E97" s="429"/>
      <c r="F97" s="396" t="str">
        <f>IF(Intro!$G$21="English",Variables!$B$23,Variables!$C$23)</f>
        <v>tonnes</v>
      </c>
      <c r="G97" s="425"/>
      <c r="H97" s="425"/>
      <c r="I97" s="425"/>
      <c r="J97" s="425"/>
      <c r="K97" s="425"/>
      <c r="L97" s="68"/>
      <c r="O97" s="58" t="s">
        <v>120</v>
      </c>
      <c r="P97" s="58" t="s">
        <v>332</v>
      </c>
    </row>
    <row r="98" spans="1:16" s="93" customFormat="1" x14ac:dyDescent="0.3">
      <c r="A98" s="7"/>
      <c r="B98" s="430"/>
      <c r="C98" s="431"/>
      <c r="D98" s="431"/>
      <c r="E98" s="432"/>
      <c r="F98" s="397"/>
      <c r="G98" s="426"/>
      <c r="H98" s="426"/>
      <c r="I98" s="426"/>
      <c r="J98" s="426"/>
      <c r="K98" s="426"/>
      <c r="L98" s="68"/>
    </row>
    <row r="99" spans="1:16" x14ac:dyDescent="0.3">
      <c r="B99" s="69"/>
      <c r="C99" s="70"/>
      <c r="D99" s="70"/>
      <c r="E99" s="70"/>
      <c r="F99" s="70"/>
      <c r="G99" s="70"/>
      <c r="H99" s="70"/>
      <c r="I99" s="70"/>
      <c r="J99" s="70"/>
      <c r="K99" s="70"/>
      <c r="L99" s="71"/>
    </row>
    <row r="100" spans="1:16" s="8" customFormat="1" x14ac:dyDescent="0.3">
      <c r="A100" s="7"/>
      <c r="B100" s="321" t="s">
        <v>26</v>
      </c>
      <c r="C100" s="322"/>
      <c r="D100" s="322"/>
      <c r="E100" s="322"/>
      <c r="F100" s="322"/>
      <c r="G100" s="322"/>
      <c r="H100" s="322"/>
      <c r="I100" s="322"/>
      <c r="J100" s="322"/>
      <c r="K100" s="322"/>
      <c r="L100" s="323"/>
      <c r="M100" s="73"/>
    </row>
    <row r="101" spans="1:16" s="24" customFormat="1" x14ac:dyDescent="0.3">
      <c r="A101" s="64"/>
      <c r="B101" s="74"/>
      <c r="C101" s="65"/>
      <c r="D101" s="65"/>
      <c r="E101" s="65"/>
      <c r="F101" s="65"/>
      <c r="G101" s="65"/>
      <c r="H101" s="65"/>
      <c r="I101" s="65"/>
      <c r="J101" s="65"/>
      <c r="K101" s="65"/>
      <c r="L101" s="66"/>
    </row>
    <row r="102" spans="1:16" s="24" customFormat="1" x14ac:dyDescent="0.3">
      <c r="A102" s="64"/>
      <c r="B102" s="199" t="str">
        <f>IF(Intro!$G$21="English",O102,P102)</f>
        <v>Provide the names and addresses of the top 10 Canadian importers by value to which your firm has sold the goods since January 1, 2023.</v>
      </c>
      <c r="C102" s="200"/>
      <c r="D102" s="200"/>
      <c r="E102" s="200"/>
      <c r="F102" s="200"/>
      <c r="G102" s="200"/>
      <c r="H102" s="200"/>
      <c r="I102" s="200"/>
      <c r="J102" s="200"/>
      <c r="K102" s="200"/>
      <c r="L102" s="201"/>
      <c r="O102" s="58" t="str">
        <f>"Provide the names and addresses of the top 10 Canadian importers by value to which your firm has sold the goods since January 1, "&amp;Variables!B6&amp;"."</f>
        <v>Provide the names and addresses of the top 10 Canadian importers by value to which your firm has sold the goods since January 1, 2023.</v>
      </c>
      <c r="P102" s="100" t="str">
        <f>"Donnez le nom et l'adresse des 10 plus importants importateurs canadiens, en terme de valeurs, à qui votre entreprise a vendu des marchandises depuis le 1er janvier "&amp;Variables!B6&amp;"."</f>
        <v>Donnez le nom et l'adresse des 10 plus importants importateurs canadiens, en terme de valeurs, à qui votre entreprise a vendu des marchandises depuis le 1er janvier 2023.</v>
      </c>
    </row>
    <row r="103" spans="1:16" s="24" customFormat="1" x14ac:dyDescent="0.3">
      <c r="A103" s="64"/>
      <c r="B103" s="74"/>
      <c r="C103" s="65"/>
      <c r="D103" s="65"/>
      <c r="E103" s="65"/>
      <c r="F103" s="65"/>
      <c r="G103" s="65"/>
      <c r="H103" s="65"/>
      <c r="I103" s="65"/>
      <c r="J103" s="65"/>
      <c r="K103" s="65"/>
      <c r="L103" s="66"/>
    </row>
    <row r="104" spans="1:16" x14ac:dyDescent="0.3">
      <c r="B104" s="34"/>
      <c r="C104" s="393" t="str">
        <f>IF(Intro!$G$21="English",O105,P105)</f>
        <v>Firm Name</v>
      </c>
      <c r="D104" s="393"/>
      <c r="E104" s="393"/>
      <c r="F104" s="393"/>
      <c r="G104" s="393" t="str">
        <f>IF(Intro!$G$21="English",O107,P107)</f>
        <v>Firm Address</v>
      </c>
      <c r="H104" s="393"/>
      <c r="I104" s="393"/>
      <c r="J104" s="393"/>
      <c r="K104" s="393"/>
      <c r="L104" s="66"/>
      <c r="O104" s="55"/>
    </row>
    <row r="105" spans="1:16" x14ac:dyDescent="0.3">
      <c r="B105" s="319">
        <v>1</v>
      </c>
      <c r="C105" s="217"/>
      <c r="D105" s="217"/>
      <c r="E105" s="217"/>
      <c r="F105" s="217"/>
      <c r="G105" s="217"/>
      <c r="H105" s="217"/>
      <c r="I105" s="217"/>
      <c r="J105" s="217"/>
      <c r="K105" s="217"/>
      <c r="L105" s="66"/>
      <c r="O105" s="58" t="s">
        <v>42</v>
      </c>
      <c r="P105" s="58" t="s">
        <v>44</v>
      </c>
    </row>
    <row r="106" spans="1:16" x14ac:dyDescent="0.3">
      <c r="B106" s="319"/>
      <c r="C106" s="217"/>
      <c r="D106" s="217"/>
      <c r="E106" s="217"/>
      <c r="F106" s="217"/>
      <c r="G106" s="217"/>
      <c r="H106" s="217"/>
      <c r="I106" s="217"/>
      <c r="J106" s="217"/>
      <c r="K106" s="217"/>
      <c r="L106" s="66"/>
    </row>
    <row r="107" spans="1:16" x14ac:dyDescent="0.3">
      <c r="B107" s="319">
        <v>2</v>
      </c>
      <c r="C107" s="217"/>
      <c r="D107" s="217"/>
      <c r="E107" s="217"/>
      <c r="F107" s="217"/>
      <c r="G107" s="217"/>
      <c r="H107" s="217"/>
      <c r="I107" s="217"/>
      <c r="J107" s="217"/>
      <c r="K107" s="217"/>
      <c r="L107" s="66"/>
      <c r="O107" s="58" t="s">
        <v>9</v>
      </c>
      <c r="P107" s="58" t="s">
        <v>10</v>
      </c>
    </row>
    <row r="108" spans="1:16" x14ac:dyDescent="0.3">
      <c r="B108" s="319"/>
      <c r="C108" s="217"/>
      <c r="D108" s="217"/>
      <c r="E108" s="217"/>
      <c r="F108" s="217"/>
      <c r="G108" s="217"/>
      <c r="H108" s="217"/>
      <c r="I108" s="217"/>
      <c r="J108" s="217"/>
      <c r="K108" s="217"/>
      <c r="L108" s="66"/>
    </row>
    <row r="109" spans="1:16" x14ac:dyDescent="0.3">
      <c r="B109" s="319">
        <v>3</v>
      </c>
      <c r="C109" s="217"/>
      <c r="D109" s="217"/>
      <c r="E109" s="217"/>
      <c r="F109" s="217"/>
      <c r="G109" s="217"/>
      <c r="H109" s="217"/>
      <c r="I109" s="217"/>
      <c r="J109" s="217"/>
      <c r="K109" s="217"/>
      <c r="L109" s="66"/>
      <c r="O109" s="58" t="s">
        <v>42</v>
      </c>
      <c r="P109" s="58" t="s">
        <v>44</v>
      </c>
    </row>
    <row r="110" spans="1:16" x14ac:dyDescent="0.3">
      <c r="B110" s="319"/>
      <c r="C110" s="217"/>
      <c r="D110" s="217"/>
      <c r="E110" s="217"/>
      <c r="F110" s="217"/>
      <c r="G110" s="217"/>
      <c r="H110" s="217"/>
      <c r="I110" s="217"/>
      <c r="J110" s="217"/>
      <c r="K110" s="217"/>
      <c r="L110" s="66"/>
    </row>
    <row r="111" spans="1:16" x14ac:dyDescent="0.3">
      <c r="B111" s="319">
        <v>4</v>
      </c>
      <c r="C111" s="217"/>
      <c r="D111" s="217"/>
      <c r="E111" s="217"/>
      <c r="F111" s="217"/>
      <c r="G111" s="217"/>
      <c r="H111" s="217"/>
      <c r="I111" s="217"/>
      <c r="J111" s="217"/>
      <c r="K111" s="217"/>
      <c r="L111" s="66"/>
      <c r="O111" s="58" t="s">
        <v>9</v>
      </c>
      <c r="P111" s="58" t="s">
        <v>10</v>
      </c>
    </row>
    <row r="112" spans="1:16" x14ac:dyDescent="0.3">
      <c r="B112" s="319"/>
      <c r="C112" s="217"/>
      <c r="D112" s="217"/>
      <c r="E112" s="217"/>
      <c r="F112" s="217"/>
      <c r="G112" s="217"/>
      <c r="H112" s="217"/>
      <c r="I112" s="217"/>
      <c r="J112" s="217"/>
      <c r="K112" s="217"/>
      <c r="L112" s="66"/>
    </row>
    <row r="113" spans="1:16" x14ac:dyDescent="0.3">
      <c r="B113" s="319">
        <v>5</v>
      </c>
      <c r="C113" s="217"/>
      <c r="D113" s="217"/>
      <c r="E113" s="217"/>
      <c r="F113" s="217"/>
      <c r="G113" s="217"/>
      <c r="H113" s="217"/>
      <c r="I113" s="217"/>
      <c r="J113" s="217"/>
      <c r="K113" s="217"/>
      <c r="L113" s="66"/>
      <c r="O113" s="58" t="s">
        <v>42</v>
      </c>
      <c r="P113" s="58" t="s">
        <v>44</v>
      </c>
    </row>
    <row r="114" spans="1:16" x14ac:dyDescent="0.3">
      <c r="B114" s="319"/>
      <c r="C114" s="217"/>
      <c r="D114" s="217"/>
      <c r="E114" s="217"/>
      <c r="F114" s="217"/>
      <c r="G114" s="217"/>
      <c r="H114" s="217"/>
      <c r="I114" s="217"/>
      <c r="J114" s="217"/>
      <c r="K114" s="217"/>
      <c r="L114" s="66"/>
    </row>
    <row r="115" spans="1:16" x14ac:dyDescent="0.3">
      <c r="B115" s="319">
        <v>6</v>
      </c>
      <c r="C115" s="217"/>
      <c r="D115" s="217"/>
      <c r="E115" s="217"/>
      <c r="F115" s="217"/>
      <c r="G115" s="217"/>
      <c r="H115" s="217"/>
      <c r="I115" s="217"/>
      <c r="J115" s="217"/>
      <c r="K115" s="217"/>
      <c r="L115" s="66"/>
      <c r="O115" s="58" t="s">
        <v>9</v>
      </c>
      <c r="P115" s="58" t="s">
        <v>10</v>
      </c>
    </row>
    <row r="116" spans="1:16" x14ac:dyDescent="0.3">
      <c r="B116" s="319"/>
      <c r="C116" s="217"/>
      <c r="D116" s="217"/>
      <c r="E116" s="217"/>
      <c r="F116" s="217"/>
      <c r="G116" s="217"/>
      <c r="H116" s="217"/>
      <c r="I116" s="217"/>
      <c r="J116" s="217"/>
      <c r="K116" s="217"/>
      <c r="L116" s="66"/>
    </row>
    <row r="117" spans="1:16" x14ac:dyDescent="0.3">
      <c r="B117" s="319">
        <v>7</v>
      </c>
      <c r="C117" s="217"/>
      <c r="D117" s="217"/>
      <c r="E117" s="217"/>
      <c r="F117" s="217"/>
      <c r="G117" s="217"/>
      <c r="H117" s="217"/>
      <c r="I117" s="217"/>
      <c r="J117" s="217"/>
      <c r="K117" s="217"/>
      <c r="L117" s="66"/>
      <c r="O117" s="58" t="s">
        <v>42</v>
      </c>
      <c r="P117" s="58" t="s">
        <v>44</v>
      </c>
    </row>
    <row r="118" spans="1:16" x14ac:dyDescent="0.3">
      <c r="B118" s="319"/>
      <c r="C118" s="217"/>
      <c r="D118" s="217"/>
      <c r="E118" s="217"/>
      <c r="F118" s="217"/>
      <c r="G118" s="217"/>
      <c r="H118" s="217"/>
      <c r="I118" s="217"/>
      <c r="J118" s="217"/>
      <c r="K118" s="217"/>
      <c r="L118" s="66"/>
    </row>
    <row r="119" spans="1:16" x14ac:dyDescent="0.3">
      <c r="B119" s="319">
        <v>8</v>
      </c>
      <c r="C119" s="217"/>
      <c r="D119" s="217"/>
      <c r="E119" s="217"/>
      <c r="F119" s="217"/>
      <c r="G119" s="217"/>
      <c r="H119" s="217"/>
      <c r="I119" s="217"/>
      <c r="J119" s="217"/>
      <c r="K119" s="217"/>
      <c r="L119" s="66"/>
      <c r="O119" s="58" t="s">
        <v>9</v>
      </c>
      <c r="P119" s="58" t="s">
        <v>10</v>
      </c>
    </row>
    <row r="120" spans="1:16" x14ac:dyDescent="0.3">
      <c r="B120" s="319"/>
      <c r="C120" s="217"/>
      <c r="D120" s="217"/>
      <c r="E120" s="217"/>
      <c r="F120" s="217"/>
      <c r="G120" s="217"/>
      <c r="H120" s="217"/>
      <c r="I120" s="217"/>
      <c r="J120" s="217"/>
      <c r="K120" s="217"/>
      <c r="L120" s="66"/>
    </row>
    <row r="121" spans="1:16" s="99" customFormat="1" x14ac:dyDescent="0.3">
      <c r="A121" s="7"/>
      <c r="B121" s="319">
        <v>9</v>
      </c>
      <c r="C121" s="217"/>
      <c r="D121" s="217"/>
      <c r="E121" s="217"/>
      <c r="F121" s="217"/>
      <c r="G121" s="217"/>
      <c r="H121" s="217"/>
      <c r="I121" s="217"/>
      <c r="J121" s="217"/>
      <c r="K121" s="217"/>
      <c r="L121" s="66"/>
      <c r="O121" s="99" t="s">
        <v>42</v>
      </c>
      <c r="P121" s="99" t="s">
        <v>44</v>
      </c>
    </row>
    <row r="122" spans="1:16" s="99" customFormat="1" x14ac:dyDescent="0.3">
      <c r="A122" s="7"/>
      <c r="B122" s="319"/>
      <c r="C122" s="217"/>
      <c r="D122" s="217"/>
      <c r="E122" s="217"/>
      <c r="F122" s="217"/>
      <c r="G122" s="217"/>
      <c r="H122" s="217"/>
      <c r="I122" s="217"/>
      <c r="J122" s="217"/>
      <c r="K122" s="217"/>
      <c r="L122" s="66"/>
    </row>
    <row r="123" spans="1:16" s="99" customFormat="1" x14ac:dyDescent="0.3">
      <c r="A123" s="7"/>
      <c r="B123" s="319">
        <v>10</v>
      </c>
      <c r="C123" s="217"/>
      <c r="D123" s="217"/>
      <c r="E123" s="217"/>
      <c r="F123" s="217"/>
      <c r="G123" s="217"/>
      <c r="H123" s="217"/>
      <c r="I123" s="217"/>
      <c r="J123" s="217"/>
      <c r="K123" s="217"/>
      <c r="L123" s="66"/>
      <c r="O123" s="99" t="s">
        <v>9</v>
      </c>
      <c r="P123" s="99" t="s">
        <v>10</v>
      </c>
    </row>
    <row r="124" spans="1:16" s="99" customFormat="1" x14ac:dyDescent="0.3">
      <c r="A124" s="7"/>
      <c r="B124" s="319"/>
      <c r="C124" s="217"/>
      <c r="D124" s="217"/>
      <c r="E124" s="217"/>
      <c r="F124" s="217"/>
      <c r="G124" s="217"/>
      <c r="H124" s="217"/>
      <c r="I124" s="217"/>
      <c r="J124" s="217"/>
      <c r="K124" s="217"/>
      <c r="L124" s="66"/>
    </row>
    <row r="125" spans="1:16" s="24" customFormat="1" x14ac:dyDescent="0.3">
      <c r="A125" s="64"/>
      <c r="B125" s="75"/>
      <c r="C125" s="76"/>
      <c r="D125" s="76"/>
      <c r="E125" s="76"/>
      <c r="F125" s="76"/>
      <c r="G125" s="76"/>
      <c r="H125" s="76"/>
      <c r="I125" s="76"/>
      <c r="J125" s="76"/>
      <c r="K125" s="76"/>
      <c r="L125" s="77"/>
    </row>
    <row r="126" spans="1:16" s="8" customFormat="1" x14ac:dyDescent="0.3">
      <c r="A126" s="7"/>
      <c r="B126" s="321" t="s">
        <v>29</v>
      </c>
      <c r="C126" s="322"/>
      <c r="D126" s="322"/>
      <c r="E126" s="322"/>
      <c r="F126" s="322"/>
      <c r="G126" s="322"/>
      <c r="H126" s="322"/>
      <c r="I126" s="322"/>
      <c r="J126" s="322"/>
      <c r="K126" s="322"/>
      <c r="L126" s="323"/>
      <c r="M126" s="73"/>
    </row>
    <row r="127" spans="1:16" x14ac:dyDescent="0.3">
      <c r="B127" s="62"/>
      <c r="C127" s="30"/>
      <c r="D127" s="30"/>
      <c r="E127" s="30"/>
      <c r="F127" s="30"/>
      <c r="G127" s="30"/>
      <c r="H127" s="30"/>
      <c r="I127" s="30"/>
      <c r="J127" s="30"/>
      <c r="K127" s="30"/>
      <c r="L127" s="63"/>
    </row>
    <row r="128" spans="1:16" x14ac:dyDescent="0.3">
      <c r="B128" s="266" t="str">
        <f>IF(Intro!$G$21="English",O128,P128)</f>
        <v>Explain how often your firm has completed a certification process for a Canadian purchaser since January 1, 2023. If your firm has failed a certification process, indicate the reasons why.</v>
      </c>
      <c r="C128" s="267"/>
      <c r="D128" s="267"/>
      <c r="E128" s="267"/>
      <c r="F128" s="267"/>
      <c r="G128" s="267"/>
      <c r="H128" s="267"/>
      <c r="I128" s="267"/>
      <c r="J128" s="267"/>
      <c r="K128" s="267"/>
      <c r="L128" s="268"/>
      <c r="O128" s="58" t="str">
        <f>"Explain how often your firm has completed a certification process for a Canadian purchaser since January 1, "&amp;Variables!B6&amp;". If your firm has failed a certification process, indicate the reasons why."</f>
        <v>Explain how often your firm has completed a certification process for a Canadian purchaser since January 1, 2023. If your firm has failed a certification process, indicate the reasons why.</v>
      </c>
      <c r="P128" s="58" t="str">
        <f>"Expliquez combien de fois votre entreprise a mené à bien un processus de certification pour un acheteur canadien depuis le 1er janvier "&amp;Variables!B6&amp;". Si votre firme a échoué un processus de certification, indiquez les raisons."</f>
        <v>Expliquez combien de fois votre entreprise a mené à bien un processus de certification pour un acheteur canadien depuis le 1er janvier 2023. Si votre firme a échoué un processus de certification, indiquez les raisons.</v>
      </c>
    </row>
    <row r="129" spans="1:16" x14ac:dyDescent="0.3">
      <c r="B129" s="266"/>
      <c r="C129" s="267"/>
      <c r="D129" s="267"/>
      <c r="E129" s="267"/>
      <c r="F129" s="267"/>
      <c r="G129" s="267"/>
      <c r="H129" s="267"/>
      <c r="I129" s="267"/>
      <c r="J129" s="267"/>
      <c r="K129" s="267"/>
      <c r="L129" s="268"/>
    </row>
    <row r="130" spans="1:16" x14ac:dyDescent="0.3">
      <c r="B130" s="62"/>
      <c r="C130" s="30"/>
      <c r="D130" s="30"/>
      <c r="E130" s="30"/>
      <c r="F130" s="30"/>
      <c r="G130" s="30"/>
      <c r="H130" s="30"/>
      <c r="I130" s="30"/>
      <c r="J130" s="30"/>
      <c r="K130" s="30"/>
      <c r="L130" s="63"/>
    </row>
    <row r="131" spans="1:16" s="8" customFormat="1" x14ac:dyDescent="0.3">
      <c r="A131" s="7"/>
      <c r="B131" s="316"/>
      <c r="C131" s="317"/>
      <c r="D131" s="317"/>
      <c r="E131" s="317"/>
      <c r="F131" s="317"/>
      <c r="G131" s="317"/>
      <c r="H131" s="317"/>
      <c r="I131" s="317"/>
      <c r="J131" s="317"/>
      <c r="K131" s="317"/>
      <c r="L131" s="318"/>
      <c r="M131" s="24"/>
    </row>
    <row r="132" spans="1:16" s="8" customFormat="1" x14ac:dyDescent="0.3">
      <c r="A132" s="7"/>
      <c r="B132" s="316"/>
      <c r="C132" s="317"/>
      <c r="D132" s="317"/>
      <c r="E132" s="317"/>
      <c r="F132" s="317"/>
      <c r="G132" s="317"/>
      <c r="H132" s="317"/>
      <c r="I132" s="317"/>
      <c r="J132" s="317"/>
      <c r="K132" s="317"/>
      <c r="L132" s="318"/>
      <c r="M132" s="24"/>
    </row>
    <row r="133" spans="1:16" s="8" customFormat="1" x14ac:dyDescent="0.3">
      <c r="A133" s="7"/>
      <c r="B133" s="316"/>
      <c r="C133" s="317"/>
      <c r="D133" s="317"/>
      <c r="E133" s="317"/>
      <c r="F133" s="317"/>
      <c r="G133" s="317"/>
      <c r="H133" s="317"/>
      <c r="I133" s="317"/>
      <c r="J133" s="317"/>
      <c r="K133" s="317"/>
      <c r="L133" s="318"/>
      <c r="M133" s="24"/>
    </row>
    <row r="134" spans="1:16" s="8" customFormat="1" x14ac:dyDescent="0.3">
      <c r="A134" s="7"/>
      <c r="B134" s="316"/>
      <c r="C134" s="317"/>
      <c r="D134" s="317"/>
      <c r="E134" s="317"/>
      <c r="F134" s="317"/>
      <c r="G134" s="317"/>
      <c r="H134" s="317"/>
      <c r="I134" s="317"/>
      <c r="J134" s="317"/>
      <c r="K134" s="317"/>
      <c r="L134" s="318"/>
      <c r="M134" s="24"/>
    </row>
    <row r="135" spans="1:16" s="8" customFormat="1" x14ac:dyDescent="0.3">
      <c r="A135" s="7"/>
      <c r="B135" s="316"/>
      <c r="C135" s="317"/>
      <c r="D135" s="317"/>
      <c r="E135" s="317"/>
      <c r="F135" s="317"/>
      <c r="G135" s="317"/>
      <c r="H135" s="317"/>
      <c r="I135" s="317"/>
      <c r="J135" s="317"/>
      <c r="K135" s="317"/>
      <c r="L135" s="318"/>
      <c r="M135" s="24"/>
    </row>
    <row r="136" spans="1:16" s="8" customFormat="1" x14ac:dyDescent="0.3">
      <c r="A136" s="7"/>
      <c r="B136" s="316"/>
      <c r="C136" s="317"/>
      <c r="D136" s="317"/>
      <c r="E136" s="317"/>
      <c r="F136" s="317"/>
      <c r="G136" s="317"/>
      <c r="H136" s="317"/>
      <c r="I136" s="317"/>
      <c r="J136" s="317"/>
      <c r="K136" s="317"/>
      <c r="L136" s="318"/>
      <c r="M136" s="24"/>
    </row>
    <row r="137" spans="1:16" s="8" customFormat="1" x14ac:dyDescent="0.3">
      <c r="A137" s="7"/>
      <c r="B137" s="316"/>
      <c r="C137" s="317"/>
      <c r="D137" s="317"/>
      <c r="E137" s="317"/>
      <c r="F137" s="317"/>
      <c r="G137" s="317"/>
      <c r="H137" s="317"/>
      <c r="I137" s="317"/>
      <c r="J137" s="317"/>
      <c r="K137" s="317"/>
      <c r="L137" s="318"/>
      <c r="M137" s="24"/>
    </row>
    <row r="138" spans="1:16" s="8" customFormat="1" x14ac:dyDescent="0.3">
      <c r="A138" s="7"/>
      <c r="B138" s="316"/>
      <c r="C138" s="317"/>
      <c r="D138" s="317"/>
      <c r="E138" s="317"/>
      <c r="F138" s="317"/>
      <c r="G138" s="317"/>
      <c r="H138" s="317"/>
      <c r="I138" s="317"/>
      <c r="J138" s="317"/>
      <c r="K138" s="317"/>
      <c r="L138" s="318"/>
      <c r="M138" s="24"/>
    </row>
    <row r="139" spans="1:16" x14ac:dyDescent="0.3">
      <c r="B139" s="69"/>
      <c r="C139" s="70"/>
      <c r="D139" s="70"/>
      <c r="E139" s="70"/>
      <c r="F139" s="70"/>
      <c r="G139" s="70"/>
      <c r="H139" s="70"/>
      <c r="I139" s="70"/>
      <c r="J139" s="70"/>
      <c r="K139" s="70"/>
      <c r="L139" s="71"/>
    </row>
    <row r="140" spans="1:16" s="8" customFormat="1" x14ac:dyDescent="0.3">
      <c r="A140" s="7"/>
      <c r="B140" s="321" t="s">
        <v>30</v>
      </c>
      <c r="C140" s="322"/>
      <c r="D140" s="322"/>
      <c r="E140" s="322"/>
      <c r="F140" s="322"/>
      <c r="G140" s="322"/>
      <c r="H140" s="322"/>
      <c r="I140" s="322"/>
      <c r="J140" s="322"/>
      <c r="K140" s="322"/>
      <c r="L140" s="323"/>
      <c r="M140" s="73"/>
    </row>
    <row r="141" spans="1:16" x14ac:dyDescent="0.3">
      <c r="B141" s="62"/>
      <c r="C141" s="30"/>
      <c r="D141" s="30"/>
      <c r="E141" s="30"/>
      <c r="F141" s="30"/>
      <c r="G141" s="30"/>
      <c r="H141" s="30"/>
      <c r="I141" s="30"/>
      <c r="J141" s="30"/>
      <c r="K141" s="30"/>
      <c r="L141" s="63"/>
    </row>
    <row r="142" spans="1:16" x14ac:dyDescent="0.3">
      <c r="B142" s="266" t="str">
        <f>IF(Intro!$G$21="English",O142,P142)</f>
        <v>Describe your firm’s plans to manage inventory levels in the next two years. Provide the rationale and assumptions underlying these strategies and objectives.</v>
      </c>
      <c r="C142" s="267"/>
      <c r="D142" s="267"/>
      <c r="E142" s="267"/>
      <c r="F142" s="267"/>
      <c r="G142" s="267"/>
      <c r="H142" s="267"/>
      <c r="I142" s="267"/>
      <c r="J142" s="267"/>
      <c r="K142" s="267"/>
      <c r="L142" s="268"/>
      <c r="O142" s="58" t="s">
        <v>153</v>
      </c>
      <c r="P142" s="58" t="s">
        <v>108</v>
      </c>
    </row>
    <row r="143" spans="1:16" x14ac:dyDescent="0.3">
      <c r="B143" s="62"/>
      <c r="C143" s="30"/>
      <c r="D143" s="30"/>
      <c r="E143" s="30"/>
      <c r="F143" s="30"/>
      <c r="G143" s="30"/>
      <c r="H143" s="30"/>
      <c r="I143" s="30"/>
      <c r="J143" s="30"/>
      <c r="K143" s="30"/>
      <c r="L143" s="63"/>
    </row>
    <row r="144" spans="1:16" s="8" customFormat="1" x14ac:dyDescent="0.3">
      <c r="A144" s="7"/>
      <c r="B144" s="316"/>
      <c r="C144" s="317"/>
      <c r="D144" s="317"/>
      <c r="E144" s="317"/>
      <c r="F144" s="317"/>
      <c r="G144" s="317"/>
      <c r="H144" s="317"/>
      <c r="I144" s="317"/>
      <c r="J144" s="317"/>
      <c r="K144" s="317"/>
      <c r="L144" s="318"/>
      <c r="M144" s="24"/>
    </row>
    <row r="145" spans="1:16" s="8" customFormat="1" x14ac:dyDescent="0.3">
      <c r="A145" s="7"/>
      <c r="B145" s="316"/>
      <c r="C145" s="317"/>
      <c r="D145" s="317"/>
      <c r="E145" s="317"/>
      <c r="F145" s="317"/>
      <c r="G145" s="317"/>
      <c r="H145" s="317"/>
      <c r="I145" s="317"/>
      <c r="J145" s="317"/>
      <c r="K145" s="317"/>
      <c r="L145" s="318"/>
      <c r="M145" s="24"/>
    </row>
    <row r="146" spans="1:16" s="8" customFormat="1" x14ac:dyDescent="0.3">
      <c r="A146" s="7"/>
      <c r="B146" s="316"/>
      <c r="C146" s="317"/>
      <c r="D146" s="317"/>
      <c r="E146" s="317"/>
      <c r="F146" s="317"/>
      <c r="G146" s="317"/>
      <c r="H146" s="317"/>
      <c r="I146" s="317"/>
      <c r="J146" s="317"/>
      <c r="K146" s="317"/>
      <c r="L146" s="318"/>
      <c r="M146" s="24"/>
    </row>
    <row r="147" spans="1:16" s="8" customFormat="1" x14ac:dyDescent="0.3">
      <c r="A147" s="7"/>
      <c r="B147" s="316"/>
      <c r="C147" s="317"/>
      <c r="D147" s="317"/>
      <c r="E147" s="317"/>
      <c r="F147" s="317"/>
      <c r="G147" s="317"/>
      <c r="H147" s="317"/>
      <c r="I147" s="317"/>
      <c r="J147" s="317"/>
      <c r="K147" s="317"/>
      <c r="L147" s="318"/>
      <c r="M147" s="24"/>
    </row>
    <row r="148" spans="1:16" s="8" customFormat="1" x14ac:dyDescent="0.3">
      <c r="A148" s="7"/>
      <c r="B148" s="316"/>
      <c r="C148" s="317"/>
      <c r="D148" s="317"/>
      <c r="E148" s="317"/>
      <c r="F148" s="317"/>
      <c r="G148" s="317"/>
      <c r="H148" s="317"/>
      <c r="I148" s="317"/>
      <c r="J148" s="317"/>
      <c r="K148" s="317"/>
      <c r="L148" s="318"/>
      <c r="M148" s="24"/>
    </row>
    <row r="149" spans="1:16" s="8" customFormat="1" x14ac:dyDescent="0.3">
      <c r="A149" s="7"/>
      <c r="B149" s="316"/>
      <c r="C149" s="317"/>
      <c r="D149" s="317"/>
      <c r="E149" s="317"/>
      <c r="F149" s="317"/>
      <c r="G149" s="317"/>
      <c r="H149" s="317"/>
      <c r="I149" s="317"/>
      <c r="J149" s="317"/>
      <c r="K149" s="317"/>
      <c r="L149" s="318"/>
      <c r="M149" s="24"/>
    </row>
    <row r="150" spans="1:16" s="8" customFormat="1" x14ac:dyDescent="0.3">
      <c r="A150" s="7"/>
      <c r="B150" s="316"/>
      <c r="C150" s="317"/>
      <c r="D150" s="317"/>
      <c r="E150" s="317"/>
      <c r="F150" s="317"/>
      <c r="G150" s="317"/>
      <c r="H150" s="317"/>
      <c r="I150" s="317"/>
      <c r="J150" s="317"/>
      <c r="K150" s="317"/>
      <c r="L150" s="318"/>
      <c r="M150" s="24"/>
    </row>
    <row r="151" spans="1:16" s="8" customFormat="1" x14ac:dyDescent="0.3">
      <c r="A151" s="7"/>
      <c r="B151" s="316"/>
      <c r="C151" s="317"/>
      <c r="D151" s="317"/>
      <c r="E151" s="317"/>
      <c r="F151" s="317"/>
      <c r="G151" s="317"/>
      <c r="H151" s="317"/>
      <c r="I151" s="317"/>
      <c r="J151" s="317"/>
      <c r="K151" s="317"/>
      <c r="L151" s="318"/>
      <c r="M151" s="24"/>
    </row>
    <row r="152" spans="1:16" x14ac:dyDescent="0.3">
      <c r="B152" s="69"/>
      <c r="C152" s="70"/>
      <c r="D152" s="70"/>
      <c r="E152" s="70"/>
      <c r="F152" s="70"/>
      <c r="G152" s="70"/>
      <c r="H152" s="70"/>
      <c r="I152" s="70"/>
      <c r="J152" s="70"/>
      <c r="K152" s="70"/>
      <c r="L152" s="71"/>
    </row>
    <row r="153" spans="1:16" s="8" customFormat="1" x14ac:dyDescent="0.3">
      <c r="A153" s="7"/>
      <c r="B153" s="321" t="s">
        <v>31</v>
      </c>
      <c r="C153" s="322"/>
      <c r="D153" s="322"/>
      <c r="E153" s="322"/>
      <c r="F153" s="322"/>
      <c r="G153" s="322"/>
      <c r="H153" s="322"/>
      <c r="I153" s="322"/>
      <c r="J153" s="322"/>
      <c r="K153" s="322"/>
      <c r="L153" s="323"/>
      <c r="M153" s="73"/>
    </row>
    <row r="154" spans="1:16" x14ac:dyDescent="0.3">
      <c r="B154" s="62"/>
      <c r="C154" s="30"/>
      <c r="D154" s="30"/>
      <c r="E154" s="30"/>
      <c r="F154" s="30"/>
      <c r="G154" s="30"/>
      <c r="H154" s="30"/>
      <c r="I154" s="30"/>
      <c r="J154" s="30"/>
      <c r="K154" s="30"/>
      <c r="L154" s="63"/>
    </row>
    <row r="155" spans="1:16" x14ac:dyDescent="0.3">
      <c r="B155" s="324" t="str">
        <f>IF(Intro!$G$21="English",O155,P155)</f>
        <v>Provide your firm’s strategies and objectives for the next two years with respect to the pricing of the goods. Provide the rationale and assumptions underlying these strategies and objectives.</v>
      </c>
      <c r="C155" s="325"/>
      <c r="D155" s="325"/>
      <c r="E155" s="325"/>
      <c r="F155" s="325"/>
      <c r="G155" s="325"/>
      <c r="H155" s="325"/>
      <c r="I155" s="325"/>
      <c r="J155" s="325"/>
      <c r="K155" s="325"/>
      <c r="L155" s="326"/>
      <c r="O155" s="58" t="s">
        <v>118</v>
      </c>
      <c r="P155" s="58" t="s">
        <v>109</v>
      </c>
    </row>
    <row r="156" spans="1:16" x14ac:dyDescent="0.3">
      <c r="B156" s="324"/>
      <c r="C156" s="325"/>
      <c r="D156" s="325"/>
      <c r="E156" s="325"/>
      <c r="F156" s="325"/>
      <c r="G156" s="325"/>
      <c r="H156" s="325"/>
      <c r="I156" s="325"/>
      <c r="J156" s="325"/>
      <c r="K156" s="325"/>
      <c r="L156" s="326"/>
    </row>
    <row r="157" spans="1:16" x14ac:dyDescent="0.3">
      <c r="B157" s="62"/>
      <c r="C157" s="30"/>
      <c r="D157" s="30"/>
      <c r="E157" s="30"/>
      <c r="F157" s="30"/>
      <c r="G157" s="30"/>
      <c r="H157" s="30"/>
      <c r="I157" s="30"/>
      <c r="J157" s="30"/>
      <c r="K157" s="30"/>
      <c r="L157" s="63"/>
    </row>
    <row r="158" spans="1:16" s="8" customFormat="1" x14ac:dyDescent="0.3">
      <c r="A158" s="7"/>
      <c r="B158" s="316"/>
      <c r="C158" s="317"/>
      <c r="D158" s="317"/>
      <c r="E158" s="317"/>
      <c r="F158" s="317"/>
      <c r="G158" s="317"/>
      <c r="H158" s="317"/>
      <c r="I158" s="317"/>
      <c r="J158" s="317"/>
      <c r="K158" s="317"/>
      <c r="L158" s="318"/>
      <c r="M158" s="24"/>
    </row>
    <row r="159" spans="1:16" s="8" customFormat="1" x14ac:dyDescent="0.3">
      <c r="A159" s="7"/>
      <c r="B159" s="316"/>
      <c r="C159" s="317"/>
      <c r="D159" s="317"/>
      <c r="E159" s="317"/>
      <c r="F159" s="317"/>
      <c r="G159" s="317"/>
      <c r="H159" s="317"/>
      <c r="I159" s="317"/>
      <c r="J159" s="317"/>
      <c r="K159" s="317"/>
      <c r="L159" s="318"/>
      <c r="M159" s="24"/>
    </row>
    <row r="160" spans="1:16" s="8" customFormat="1" x14ac:dyDescent="0.3">
      <c r="A160" s="7"/>
      <c r="B160" s="316"/>
      <c r="C160" s="317"/>
      <c r="D160" s="317"/>
      <c r="E160" s="317"/>
      <c r="F160" s="317"/>
      <c r="G160" s="317"/>
      <c r="H160" s="317"/>
      <c r="I160" s="317"/>
      <c r="J160" s="317"/>
      <c r="K160" s="317"/>
      <c r="L160" s="318"/>
      <c r="M160" s="24"/>
    </row>
    <row r="161" spans="1:16" s="8" customFormat="1" x14ac:dyDescent="0.3">
      <c r="A161" s="7"/>
      <c r="B161" s="316"/>
      <c r="C161" s="317"/>
      <c r="D161" s="317"/>
      <c r="E161" s="317"/>
      <c r="F161" s="317"/>
      <c r="G161" s="317"/>
      <c r="H161" s="317"/>
      <c r="I161" s="317"/>
      <c r="J161" s="317"/>
      <c r="K161" s="317"/>
      <c r="L161" s="318"/>
      <c r="M161" s="24"/>
    </row>
    <row r="162" spans="1:16" s="8" customFormat="1" x14ac:dyDescent="0.3">
      <c r="A162" s="7"/>
      <c r="B162" s="316"/>
      <c r="C162" s="317"/>
      <c r="D162" s="317"/>
      <c r="E162" s="317"/>
      <c r="F162" s="317"/>
      <c r="G162" s="317"/>
      <c r="H162" s="317"/>
      <c r="I162" s="317"/>
      <c r="J162" s="317"/>
      <c r="K162" s="317"/>
      <c r="L162" s="318"/>
      <c r="M162" s="24"/>
    </row>
    <row r="163" spans="1:16" s="8" customFormat="1" x14ac:dyDescent="0.3">
      <c r="A163" s="7"/>
      <c r="B163" s="316"/>
      <c r="C163" s="317"/>
      <c r="D163" s="317"/>
      <c r="E163" s="317"/>
      <c r="F163" s="317"/>
      <c r="G163" s="317"/>
      <c r="H163" s="317"/>
      <c r="I163" s="317"/>
      <c r="J163" s="317"/>
      <c r="K163" s="317"/>
      <c r="L163" s="318"/>
      <c r="M163" s="24"/>
    </row>
    <row r="164" spans="1:16" s="8" customFormat="1" x14ac:dyDescent="0.3">
      <c r="A164" s="7"/>
      <c r="B164" s="316"/>
      <c r="C164" s="317"/>
      <c r="D164" s="317"/>
      <c r="E164" s="317"/>
      <c r="F164" s="317"/>
      <c r="G164" s="317"/>
      <c r="H164" s="317"/>
      <c r="I164" s="317"/>
      <c r="J164" s="317"/>
      <c r="K164" s="317"/>
      <c r="L164" s="318"/>
      <c r="M164" s="24"/>
    </row>
    <row r="165" spans="1:16" s="8" customFormat="1" x14ac:dyDescent="0.3">
      <c r="A165" s="7"/>
      <c r="B165" s="316"/>
      <c r="C165" s="317"/>
      <c r="D165" s="317"/>
      <c r="E165" s="317"/>
      <c r="F165" s="317"/>
      <c r="G165" s="317"/>
      <c r="H165" s="317"/>
      <c r="I165" s="317"/>
      <c r="J165" s="317"/>
      <c r="K165" s="317"/>
      <c r="L165" s="318"/>
      <c r="M165" s="24"/>
    </row>
    <row r="166" spans="1:16" x14ac:dyDescent="0.3">
      <c r="B166" s="69"/>
      <c r="C166" s="70"/>
      <c r="D166" s="70"/>
      <c r="E166" s="70"/>
      <c r="F166" s="70"/>
      <c r="G166" s="70"/>
      <c r="H166" s="70"/>
      <c r="I166" s="70"/>
      <c r="J166" s="70"/>
      <c r="K166" s="70"/>
      <c r="L166" s="71"/>
    </row>
    <row r="167" spans="1:16" s="8" customFormat="1" x14ac:dyDescent="0.3">
      <c r="A167" s="7"/>
      <c r="B167" s="321" t="s">
        <v>32</v>
      </c>
      <c r="C167" s="322"/>
      <c r="D167" s="322"/>
      <c r="E167" s="322"/>
      <c r="F167" s="322"/>
      <c r="G167" s="322"/>
      <c r="H167" s="322"/>
      <c r="I167" s="322"/>
      <c r="J167" s="322"/>
      <c r="K167" s="322"/>
      <c r="L167" s="323"/>
      <c r="M167" s="73"/>
    </row>
    <row r="168" spans="1:16" x14ac:dyDescent="0.3">
      <c r="B168" s="62"/>
      <c r="C168" s="30"/>
      <c r="D168" s="30"/>
      <c r="E168" s="30"/>
      <c r="F168" s="30"/>
      <c r="G168" s="30"/>
      <c r="H168" s="30"/>
      <c r="I168" s="30"/>
      <c r="J168" s="30"/>
      <c r="K168" s="30"/>
      <c r="L168" s="63"/>
    </row>
    <row r="169" spans="1:16" x14ac:dyDescent="0.3">
      <c r="B169" s="324" t="str">
        <f>IF(Intro!$G$21="English",O169,P169)</f>
        <v>Provide your firm’s strategies and objectives for the next two years with respect to the export sales of the goods. Provide the rationale and assumptions underlying these strategies and objectives.</v>
      </c>
      <c r="C169" s="325"/>
      <c r="D169" s="325"/>
      <c r="E169" s="325"/>
      <c r="F169" s="325"/>
      <c r="G169" s="325"/>
      <c r="H169" s="325"/>
      <c r="I169" s="325"/>
      <c r="J169" s="325"/>
      <c r="K169" s="325"/>
      <c r="L169" s="326"/>
      <c r="O169" s="58" t="s">
        <v>110</v>
      </c>
      <c r="P169" s="58" t="s">
        <v>111</v>
      </c>
    </row>
    <row r="170" spans="1:16" x14ac:dyDescent="0.3">
      <c r="B170" s="324"/>
      <c r="C170" s="325"/>
      <c r="D170" s="325"/>
      <c r="E170" s="325"/>
      <c r="F170" s="325"/>
      <c r="G170" s="325"/>
      <c r="H170" s="325"/>
      <c r="I170" s="325"/>
      <c r="J170" s="325"/>
      <c r="K170" s="325"/>
      <c r="L170" s="326"/>
    </row>
    <row r="171" spans="1:16" x14ac:dyDescent="0.3">
      <c r="B171" s="62"/>
      <c r="C171" s="30"/>
      <c r="D171" s="30"/>
      <c r="E171" s="30"/>
      <c r="F171" s="30"/>
      <c r="G171" s="30"/>
      <c r="H171" s="30"/>
      <c r="I171" s="30"/>
      <c r="J171" s="30"/>
      <c r="K171" s="30"/>
      <c r="L171" s="63"/>
    </row>
    <row r="172" spans="1:16" s="8" customFormat="1" x14ac:dyDescent="0.3">
      <c r="A172" s="7"/>
      <c r="B172" s="316"/>
      <c r="C172" s="317"/>
      <c r="D172" s="317"/>
      <c r="E172" s="317"/>
      <c r="F172" s="317"/>
      <c r="G172" s="317"/>
      <c r="H172" s="317"/>
      <c r="I172" s="317"/>
      <c r="J172" s="317"/>
      <c r="K172" s="317"/>
      <c r="L172" s="318"/>
      <c r="M172" s="24"/>
    </row>
    <row r="173" spans="1:16" s="8" customFormat="1" x14ac:dyDescent="0.3">
      <c r="A173" s="7"/>
      <c r="B173" s="316"/>
      <c r="C173" s="317"/>
      <c r="D173" s="317"/>
      <c r="E173" s="317"/>
      <c r="F173" s="317"/>
      <c r="G173" s="317"/>
      <c r="H173" s="317"/>
      <c r="I173" s="317"/>
      <c r="J173" s="317"/>
      <c r="K173" s="317"/>
      <c r="L173" s="318"/>
      <c r="M173" s="24"/>
    </row>
    <row r="174" spans="1:16" s="8" customFormat="1" x14ac:dyDescent="0.3">
      <c r="A174" s="7"/>
      <c r="B174" s="316"/>
      <c r="C174" s="317"/>
      <c r="D174" s="317"/>
      <c r="E174" s="317"/>
      <c r="F174" s="317"/>
      <c r="G174" s="317"/>
      <c r="H174" s="317"/>
      <c r="I174" s="317"/>
      <c r="J174" s="317"/>
      <c r="K174" s="317"/>
      <c r="L174" s="318"/>
      <c r="M174" s="24"/>
    </row>
    <row r="175" spans="1:16" s="8" customFormat="1" x14ac:dyDescent="0.3">
      <c r="A175" s="7"/>
      <c r="B175" s="316"/>
      <c r="C175" s="317"/>
      <c r="D175" s="317"/>
      <c r="E175" s="317"/>
      <c r="F175" s="317"/>
      <c r="G175" s="317"/>
      <c r="H175" s="317"/>
      <c r="I175" s="317"/>
      <c r="J175" s="317"/>
      <c r="K175" s="317"/>
      <c r="L175" s="318"/>
      <c r="M175" s="24"/>
    </row>
    <row r="176" spans="1:16" s="8" customFormat="1" x14ac:dyDescent="0.3">
      <c r="A176" s="7"/>
      <c r="B176" s="316"/>
      <c r="C176" s="317"/>
      <c r="D176" s="317"/>
      <c r="E176" s="317"/>
      <c r="F176" s="317"/>
      <c r="G176" s="317"/>
      <c r="H176" s="317"/>
      <c r="I176" s="317"/>
      <c r="J176" s="317"/>
      <c r="K176" s="317"/>
      <c r="L176" s="318"/>
      <c r="M176" s="24"/>
    </row>
    <row r="177" spans="1:14" s="8" customFormat="1" x14ac:dyDescent="0.3">
      <c r="A177" s="7"/>
      <c r="B177" s="316"/>
      <c r="C177" s="317"/>
      <c r="D177" s="317"/>
      <c r="E177" s="317"/>
      <c r="F177" s="317"/>
      <c r="G177" s="317"/>
      <c r="H177" s="317"/>
      <c r="I177" s="317"/>
      <c r="J177" s="317"/>
      <c r="K177" s="317"/>
      <c r="L177" s="318"/>
      <c r="M177" s="24"/>
    </row>
    <row r="178" spans="1:14" s="8" customFormat="1" x14ac:dyDescent="0.3">
      <c r="A178" s="7"/>
      <c r="B178" s="316"/>
      <c r="C178" s="317"/>
      <c r="D178" s="317"/>
      <c r="E178" s="317"/>
      <c r="F178" s="317"/>
      <c r="G178" s="317"/>
      <c r="H178" s="317"/>
      <c r="I178" s="317"/>
      <c r="J178" s="317"/>
      <c r="K178" s="317"/>
      <c r="L178" s="318"/>
      <c r="M178" s="24"/>
    </row>
    <row r="179" spans="1:14" s="8" customFormat="1" x14ac:dyDescent="0.3">
      <c r="A179" s="7"/>
      <c r="B179" s="316"/>
      <c r="C179" s="317"/>
      <c r="D179" s="317"/>
      <c r="E179" s="317"/>
      <c r="F179" s="317"/>
      <c r="G179" s="317"/>
      <c r="H179" s="317"/>
      <c r="I179" s="317"/>
      <c r="J179" s="317"/>
      <c r="K179" s="317"/>
      <c r="L179" s="318"/>
      <c r="M179" s="24"/>
    </row>
    <row r="180" spans="1:14" x14ac:dyDescent="0.3">
      <c r="B180" s="69"/>
      <c r="C180" s="70"/>
      <c r="D180" s="70"/>
      <c r="E180" s="70"/>
      <c r="F180" s="70"/>
      <c r="G180" s="70"/>
      <c r="H180" s="70"/>
      <c r="I180" s="70"/>
      <c r="J180" s="70"/>
      <c r="K180" s="70"/>
      <c r="L180" s="71"/>
    </row>
    <row r="181" spans="1:14" s="26" customFormat="1" x14ac:dyDescent="0.3">
      <c r="A181" s="72"/>
      <c r="B181" s="10"/>
      <c r="C181" s="10"/>
      <c r="N181" s="25"/>
    </row>
    <row r="182" spans="1:14" s="26" customFormat="1" x14ac:dyDescent="0.3">
      <c r="A182" s="72"/>
      <c r="B182" s="10"/>
      <c r="C182" s="10"/>
      <c r="N182" s="25"/>
    </row>
    <row r="183" spans="1:14" s="26" customFormat="1" x14ac:dyDescent="0.3">
      <c r="A183" s="72"/>
      <c r="B183" s="10"/>
      <c r="C183" s="10"/>
      <c r="N183" s="25"/>
    </row>
    <row r="184" spans="1:14" s="26" customFormat="1" x14ac:dyDescent="0.3">
      <c r="A184" s="72"/>
      <c r="B184" s="10"/>
      <c r="C184" s="10"/>
      <c r="N184" s="25"/>
    </row>
    <row r="185" spans="1:14" s="26" customFormat="1" x14ac:dyDescent="0.3">
      <c r="A185" s="72"/>
      <c r="B185" s="10"/>
      <c r="C185" s="10"/>
      <c r="N185" s="25"/>
    </row>
    <row r="186" spans="1:14" s="26" customFormat="1" x14ac:dyDescent="0.3">
      <c r="A186" s="72"/>
      <c r="B186" s="10"/>
      <c r="C186" s="10"/>
      <c r="N186" s="25"/>
    </row>
    <row r="187" spans="1:14" s="26" customFormat="1" x14ac:dyDescent="0.3">
      <c r="A187" s="72"/>
      <c r="B187" s="10"/>
      <c r="C187" s="10"/>
      <c r="N187" s="25"/>
    </row>
  </sheetData>
  <sheetProtection algorithmName="SHA-512" hashValue="hzQVrvlU/4968LSDPZPbGwvnF/geotOJtM1m1q3eecFbtyQqYyFrV9Vv1Khh6M74vRQSFlj0rKYE9K0b2p7OXA==" saltValue="9y1cG1EA4RsjYxQofSFMxw==" spinCount="100000" sheet="1" objects="1" scenarios="1" selectLockedCells="1"/>
  <mergeCells count="135">
    <mergeCell ref="J97:J98"/>
    <mergeCell ref="K97:K98"/>
    <mergeCell ref="J74:J75"/>
    <mergeCell ref="B97:E98"/>
    <mergeCell ref="K95:K96"/>
    <mergeCell ref="D54:K55"/>
    <mergeCell ref="B40:D42"/>
    <mergeCell ref="B52:D52"/>
    <mergeCell ref="B57:L57"/>
    <mergeCell ref="B70:L70"/>
    <mergeCell ref="B61:L68"/>
    <mergeCell ref="E49:F49"/>
    <mergeCell ref="E50:F50"/>
    <mergeCell ref="E51:F51"/>
    <mergeCell ref="E52:F52"/>
    <mergeCell ref="G77:G78"/>
    <mergeCell ref="B54:C54"/>
    <mergeCell ref="G97:G98"/>
    <mergeCell ref="H97:H98"/>
    <mergeCell ref="I97:I98"/>
    <mergeCell ref="G37:G38"/>
    <mergeCell ref="B76:E76"/>
    <mergeCell ref="B77:E78"/>
    <mergeCell ref="F77:F78"/>
    <mergeCell ref="G74:G75"/>
    <mergeCell ref="E40:F40"/>
    <mergeCell ref="E41:F41"/>
    <mergeCell ref="E42:F42"/>
    <mergeCell ref="E43:F43"/>
    <mergeCell ref="E44:F44"/>
    <mergeCell ref="E45:F45"/>
    <mergeCell ref="E46:F46"/>
    <mergeCell ref="E47:F47"/>
    <mergeCell ref="E48:F48"/>
    <mergeCell ref="B72:L72"/>
    <mergeCell ref="B49:D51"/>
    <mergeCell ref="K77:K78"/>
    <mergeCell ref="B46:D48"/>
    <mergeCell ref="E39:F39"/>
    <mergeCell ref="B26:F27"/>
    <mergeCell ref="B28:F29"/>
    <mergeCell ref="G24:G25"/>
    <mergeCell ref="G26:G27"/>
    <mergeCell ref="G28:G29"/>
    <mergeCell ref="B30:F31"/>
    <mergeCell ref="G30:G31"/>
    <mergeCell ref="B33:L33"/>
    <mergeCell ref="B100:L100"/>
    <mergeCell ref="H37:H38"/>
    <mergeCell ref="I37:I38"/>
    <mergeCell ref="J37:J38"/>
    <mergeCell ref="K37:K38"/>
    <mergeCell ref="G95:G96"/>
    <mergeCell ref="H95:H96"/>
    <mergeCell ref="I95:I96"/>
    <mergeCell ref="J95:J96"/>
    <mergeCell ref="B59:L59"/>
    <mergeCell ref="H74:H75"/>
    <mergeCell ref="I74:I75"/>
    <mergeCell ref="B39:D39"/>
    <mergeCell ref="K74:K75"/>
    <mergeCell ref="I77:I78"/>
    <mergeCell ref="J77:J78"/>
    <mergeCell ref="G117:K118"/>
    <mergeCell ref="C119:F120"/>
    <mergeCell ref="B109:B110"/>
    <mergeCell ref="B4:L4"/>
    <mergeCell ref="B5:L5"/>
    <mergeCell ref="B19:L19"/>
    <mergeCell ref="B14:L14"/>
    <mergeCell ref="B9:L9"/>
    <mergeCell ref="B10:L10"/>
    <mergeCell ref="B12:L12"/>
    <mergeCell ref="B13:L13"/>
    <mergeCell ref="B15:L15"/>
    <mergeCell ref="B16:L16"/>
    <mergeCell ref="B6:L6"/>
    <mergeCell ref="B8:L8"/>
    <mergeCell ref="B18:L18"/>
    <mergeCell ref="B35:L35"/>
    <mergeCell ref="B21:L21"/>
    <mergeCell ref="H24:H25"/>
    <mergeCell ref="H26:H27"/>
    <mergeCell ref="H28:H29"/>
    <mergeCell ref="H30:H31"/>
    <mergeCell ref="B43:D45"/>
    <mergeCell ref="B24:F25"/>
    <mergeCell ref="B169:L170"/>
    <mergeCell ref="B172:L179"/>
    <mergeCell ref="B126:L126"/>
    <mergeCell ref="B140:L140"/>
    <mergeCell ref="G104:K104"/>
    <mergeCell ref="B142:L142"/>
    <mergeCell ref="B144:L151"/>
    <mergeCell ref="B153:L153"/>
    <mergeCell ref="B167:L167"/>
    <mergeCell ref="B158:L165"/>
    <mergeCell ref="B121:B122"/>
    <mergeCell ref="C121:F122"/>
    <mergeCell ref="G121:K122"/>
    <mergeCell ref="B123:B124"/>
    <mergeCell ref="C123:F124"/>
    <mergeCell ref="G123:K124"/>
    <mergeCell ref="B155:L156"/>
    <mergeCell ref="B128:L129"/>
    <mergeCell ref="B119:B120"/>
    <mergeCell ref="C105:F106"/>
    <mergeCell ref="G105:K106"/>
    <mergeCell ref="C107:F108"/>
    <mergeCell ref="G107:K108"/>
    <mergeCell ref="C109:F110"/>
    <mergeCell ref="B102:L102"/>
    <mergeCell ref="B93:L93"/>
    <mergeCell ref="B80:L80"/>
    <mergeCell ref="C104:F104"/>
    <mergeCell ref="H77:H78"/>
    <mergeCell ref="G119:K120"/>
    <mergeCell ref="B131:L138"/>
    <mergeCell ref="G111:K112"/>
    <mergeCell ref="B111:B112"/>
    <mergeCell ref="B113:B114"/>
    <mergeCell ref="B115:B116"/>
    <mergeCell ref="B82:L89"/>
    <mergeCell ref="B105:B106"/>
    <mergeCell ref="B107:B108"/>
    <mergeCell ref="F97:F98"/>
    <mergeCell ref="B91:L91"/>
    <mergeCell ref="G109:K110"/>
    <mergeCell ref="C111:F112"/>
    <mergeCell ref="B117:B118"/>
    <mergeCell ref="C113:F114"/>
    <mergeCell ref="G113:K114"/>
    <mergeCell ref="C115:F116"/>
    <mergeCell ref="G115:K116"/>
    <mergeCell ref="C117:F118"/>
  </mergeCells>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82:L82 B131:L134 B158:L158 B172:L175 B61:L61 B84:L86 B160:L162 B64:L66 B144:L147" xr:uid="{D9D34672-88F6-470D-B1E5-438CE002094C}">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104:G105 C105 G107 G109 G111 G113 G115 G117 G119 C107 C109 C111 C113 C115 C117 C119 G121 G123 C121 C123" xr:uid="{055BD7CC-60F6-4313-A78A-866988C35533}">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45:K45 H39:K39 G42:K42 G51:K51 G48:K48" xr:uid="{F945AE69-1B12-429F-BEE1-5BFE6452C624}">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H24:H31 G39:G41 H40:K41 G43:K44 G46:K47 G49:K50 G52:K52 G97:K98" xr:uid="{7269C973-E2E9-4A27-BA1A-990D25537C5A}">
      <formula1>0</formula1>
    </dataValidation>
  </dataValidations>
  <printOptions horizontalCentered="1"/>
  <pageMargins left="0.25" right="0.25" top="0.75" bottom="0.75" header="0.3" footer="0.3"/>
  <pageSetup scale="63" fitToHeight="0" orientation="portrait" r:id="rId1"/>
  <headerFooter>
    <oddFooter>&amp;L&amp;A</oddFooter>
  </headerFooter>
  <rowBreaks count="2" manualBreakCount="2">
    <brk id="69" min="1" max="11" man="1"/>
    <brk id="125" min="1" max="11"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CD124-8B56-482D-9A0B-99E14CF2110F}">
  <sheetPr codeName="Sheet9">
    <tabColor rgb="FF92D050"/>
    <pageSetUpPr fitToPage="1"/>
  </sheetPr>
  <dimension ref="A1:P63"/>
  <sheetViews>
    <sheetView showGridLines="0" zoomScaleNormal="100" workbookViewId="0"/>
  </sheetViews>
  <sheetFormatPr defaultColWidth="9.44140625" defaultRowHeight="14.4" x14ac:dyDescent="0.3"/>
  <cols>
    <col min="1" max="1" width="1.5546875" style="7" customWidth="1"/>
    <col min="2" max="12" width="14.5546875" style="54" customWidth="1"/>
    <col min="13" max="14" width="14.5546875" style="58" customWidth="1"/>
    <col min="15" max="16" width="14.5546875" style="58" hidden="1" customWidth="1"/>
    <col min="17" max="17" width="9.44140625" style="58" customWidth="1"/>
    <col min="18" max="16384" width="9.44140625" style="58"/>
  </cols>
  <sheetData>
    <row r="1" spans="1:16" ht="14.25" customHeight="1" x14ac:dyDescent="0.3">
      <c r="O1" s="114" t="s">
        <v>253</v>
      </c>
      <c r="P1" s="114" t="s">
        <v>253</v>
      </c>
    </row>
    <row r="2" spans="1:16" x14ac:dyDescent="0.3">
      <c r="B2" s="9" t="str">
        <f>'Pro 1'!B2</f>
        <v>PROTECTED</v>
      </c>
      <c r="C2" s="9"/>
      <c r="D2" s="9"/>
      <c r="O2" s="8" t="s">
        <v>58</v>
      </c>
      <c r="P2" s="8" t="s">
        <v>70</v>
      </c>
    </row>
    <row r="3" spans="1:16" x14ac:dyDescent="0.3">
      <c r="B3" s="1"/>
      <c r="C3" s="1"/>
      <c r="D3" s="1"/>
      <c r="O3" s="4"/>
      <c r="P3" s="4"/>
    </row>
    <row r="4" spans="1:16" s="4" customFormat="1" x14ac:dyDescent="0.3">
      <c r="A4" s="10"/>
      <c r="B4" s="232" t="str">
        <f>Info!B4</f>
        <v>FOREIGN PRODUCERS' QUESTIONNAIRE</v>
      </c>
      <c r="C4" s="233"/>
      <c r="D4" s="233"/>
      <c r="E4" s="233"/>
      <c r="F4" s="233"/>
      <c r="G4" s="233"/>
      <c r="H4" s="233"/>
      <c r="I4" s="233"/>
      <c r="J4" s="233"/>
      <c r="K4" s="233"/>
      <c r="L4" s="234"/>
      <c r="M4" s="6"/>
      <c r="N4" s="6"/>
      <c r="O4" s="5"/>
      <c r="P4" s="5"/>
    </row>
    <row r="5" spans="1:16" s="4" customFormat="1" x14ac:dyDescent="0.3">
      <c r="A5" s="10"/>
      <c r="B5" s="273" t="str">
        <f>Info!B5</f>
        <v>RR-2025-007</v>
      </c>
      <c r="C5" s="274"/>
      <c r="D5" s="274"/>
      <c r="E5" s="274"/>
      <c r="F5" s="274"/>
      <c r="G5" s="274"/>
      <c r="H5" s="274"/>
      <c r="I5" s="274"/>
      <c r="J5" s="274"/>
      <c r="K5" s="274"/>
      <c r="L5" s="275"/>
      <c r="M5" s="6"/>
      <c r="N5" s="6"/>
      <c r="O5" s="5"/>
      <c r="P5" s="5"/>
    </row>
    <row r="6" spans="1:16" s="5" customFormat="1" ht="14.1" customHeight="1" x14ac:dyDescent="0.3">
      <c r="A6" s="10"/>
      <c r="B6" s="276" t="str">
        <f>Info!B6</f>
        <v>HEAVY PLATE</v>
      </c>
      <c r="C6" s="277"/>
      <c r="D6" s="277"/>
      <c r="E6" s="277"/>
      <c r="F6" s="277"/>
      <c r="G6" s="277"/>
      <c r="H6" s="277"/>
      <c r="I6" s="277"/>
      <c r="J6" s="277"/>
      <c r="K6" s="277"/>
      <c r="L6" s="278"/>
      <c r="O6" s="11"/>
      <c r="P6" s="11"/>
    </row>
    <row r="7" spans="1:16" s="5" customFormat="1" x14ac:dyDescent="0.3">
      <c r="A7" s="10"/>
      <c r="B7" s="12"/>
      <c r="C7" s="12"/>
      <c r="D7" s="12"/>
      <c r="E7" s="13"/>
      <c r="F7" s="13"/>
      <c r="G7" s="13"/>
      <c r="H7" s="13"/>
      <c r="I7" s="13"/>
      <c r="J7" s="13"/>
      <c r="K7" s="13"/>
      <c r="L7" s="13"/>
      <c r="O7" s="11"/>
      <c r="P7" s="11"/>
    </row>
    <row r="8" spans="1:16" x14ac:dyDescent="0.3">
      <c r="B8" s="246" t="str">
        <f>IF(Intro!$G$21="English",O8,P8)</f>
        <v>PROTECTED COMMENTS</v>
      </c>
      <c r="C8" s="247"/>
      <c r="D8" s="247"/>
      <c r="E8" s="247"/>
      <c r="F8" s="247"/>
      <c r="G8" s="247"/>
      <c r="H8" s="247"/>
      <c r="I8" s="247"/>
      <c r="J8" s="247"/>
      <c r="K8" s="247"/>
      <c r="L8" s="248"/>
      <c r="O8" s="58" t="s">
        <v>55</v>
      </c>
      <c r="P8" s="58" t="s">
        <v>142</v>
      </c>
    </row>
    <row r="9" spans="1:16" x14ac:dyDescent="0.3">
      <c r="B9" s="14"/>
      <c r="C9" s="15"/>
      <c r="D9" s="15"/>
      <c r="E9" s="16"/>
      <c r="F9" s="16"/>
      <c r="G9" s="16"/>
      <c r="H9" s="16"/>
      <c r="I9" s="16"/>
      <c r="J9" s="16"/>
      <c r="K9" s="16"/>
      <c r="L9" s="17"/>
    </row>
    <row r="10" spans="1:16" x14ac:dyDescent="0.3">
      <c r="B10" s="199" t="str">
        <f>IF(Intro!$G$21="English",O10,P10)</f>
        <v>Should your firm wish to add any comments related to its responses, submit them here. Be sure to indicate the question number being commented on.</v>
      </c>
      <c r="C10" s="200"/>
      <c r="D10" s="200"/>
      <c r="E10" s="200"/>
      <c r="F10" s="200"/>
      <c r="G10" s="200"/>
      <c r="H10" s="200"/>
      <c r="I10" s="200"/>
      <c r="J10" s="200"/>
      <c r="K10" s="200"/>
      <c r="L10" s="201"/>
      <c r="O10" s="55" t="s">
        <v>50</v>
      </c>
      <c r="P10" s="58" t="s">
        <v>137</v>
      </c>
    </row>
    <row r="11" spans="1:16" x14ac:dyDescent="0.3">
      <c r="B11" s="51"/>
      <c r="C11" s="15"/>
      <c r="D11" s="15"/>
      <c r="E11" s="16"/>
      <c r="F11" s="16"/>
      <c r="G11" s="16"/>
      <c r="H11" s="16"/>
      <c r="I11" s="16"/>
      <c r="J11" s="16"/>
      <c r="K11" s="16"/>
      <c r="L11" s="17"/>
      <c r="O11" s="103" t="s">
        <v>248</v>
      </c>
      <c r="P11" s="103" t="s">
        <v>249</v>
      </c>
    </row>
    <row r="12" spans="1:16" ht="28.8" x14ac:dyDescent="0.3">
      <c r="A12" s="7" t="s">
        <v>148</v>
      </c>
      <c r="B12" s="136"/>
      <c r="C12" s="137" t="str">
        <f>IF(Intro!$G$21="English",O11,P11)</f>
        <v>Tab and Question</v>
      </c>
      <c r="D12" s="367" t="str">
        <f>IF(Intro!$G$21="English",O12,P12)</f>
        <v>Comments</v>
      </c>
      <c r="E12" s="368"/>
      <c r="F12" s="368"/>
      <c r="G12" s="368"/>
      <c r="H12" s="368"/>
      <c r="I12" s="368"/>
      <c r="J12" s="368"/>
      <c r="K12" s="368"/>
      <c r="L12" s="369"/>
      <c r="O12" s="55" t="s">
        <v>84</v>
      </c>
      <c r="P12" s="58" t="s">
        <v>85</v>
      </c>
    </row>
    <row r="13" spans="1:16" s="89" customFormat="1" x14ac:dyDescent="0.3">
      <c r="A13" s="7"/>
      <c r="B13" s="358" t="str">
        <f>IF(Intro!$G$21="English",O13,P13)</f>
        <v>Comment 1</v>
      </c>
      <c r="C13" s="357"/>
      <c r="D13" s="370"/>
      <c r="E13" s="371"/>
      <c r="F13" s="371"/>
      <c r="G13" s="371"/>
      <c r="H13" s="371"/>
      <c r="I13" s="371"/>
      <c r="J13" s="371"/>
      <c r="K13" s="371"/>
      <c r="L13" s="372"/>
      <c r="O13" s="90" t="s">
        <v>86</v>
      </c>
      <c r="P13" s="89" t="s">
        <v>87</v>
      </c>
    </row>
    <row r="14" spans="1:16" s="89" customFormat="1" x14ac:dyDescent="0.3">
      <c r="A14" s="7"/>
      <c r="B14" s="359"/>
      <c r="C14" s="357"/>
      <c r="D14" s="373"/>
      <c r="E14" s="374"/>
      <c r="F14" s="374"/>
      <c r="G14" s="374"/>
      <c r="H14" s="374"/>
      <c r="I14" s="374"/>
      <c r="J14" s="374"/>
      <c r="K14" s="374"/>
      <c r="L14" s="375"/>
      <c r="O14" s="90"/>
    </row>
    <row r="15" spans="1:16" s="89" customFormat="1" x14ac:dyDescent="0.3">
      <c r="A15" s="7"/>
      <c r="B15" s="359"/>
      <c r="C15" s="357"/>
      <c r="D15" s="373"/>
      <c r="E15" s="374"/>
      <c r="F15" s="374"/>
      <c r="G15" s="374"/>
      <c r="H15" s="374"/>
      <c r="I15" s="374"/>
      <c r="J15" s="374"/>
      <c r="K15" s="374"/>
      <c r="L15" s="375"/>
      <c r="O15" s="90"/>
    </row>
    <row r="16" spans="1:16" s="96" customFormat="1" x14ac:dyDescent="0.3">
      <c r="A16" s="7"/>
      <c r="B16" s="359"/>
      <c r="C16" s="357"/>
      <c r="D16" s="373"/>
      <c r="E16" s="374"/>
      <c r="F16" s="374"/>
      <c r="G16" s="374"/>
      <c r="H16" s="374"/>
      <c r="I16" s="374"/>
      <c r="J16" s="374"/>
      <c r="K16" s="374"/>
      <c r="L16" s="375"/>
      <c r="O16" s="97"/>
    </row>
    <row r="17" spans="1:16" s="96" customFormat="1" x14ac:dyDescent="0.3">
      <c r="A17" s="7"/>
      <c r="B17" s="359"/>
      <c r="C17" s="357"/>
      <c r="D17" s="373"/>
      <c r="E17" s="374"/>
      <c r="F17" s="374"/>
      <c r="G17" s="374"/>
      <c r="H17" s="374"/>
      <c r="I17" s="374"/>
      <c r="J17" s="374"/>
      <c r="K17" s="374"/>
      <c r="L17" s="375"/>
      <c r="O17" s="97"/>
    </row>
    <row r="18" spans="1:16" s="89" customFormat="1" x14ac:dyDescent="0.3">
      <c r="A18" s="7"/>
      <c r="B18" s="359"/>
      <c r="C18" s="357"/>
      <c r="D18" s="373"/>
      <c r="E18" s="374"/>
      <c r="F18" s="374"/>
      <c r="G18" s="374"/>
      <c r="H18" s="374"/>
      <c r="I18" s="374"/>
      <c r="J18" s="374"/>
      <c r="K18" s="374"/>
      <c r="L18" s="375"/>
      <c r="O18" s="90"/>
    </row>
    <row r="19" spans="1:16" s="89" customFormat="1" x14ac:dyDescent="0.3">
      <c r="A19" s="7"/>
      <c r="B19" s="359"/>
      <c r="C19" s="357"/>
      <c r="D19" s="373"/>
      <c r="E19" s="374"/>
      <c r="F19" s="374"/>
      <c r="G19" s="374"/>
      <c r="H19" s="374"/>
      <c r="I19" s="374"/>
      <c r="J19" s="374"/>
      <c r="K19" s="374"/>
      <c r="L19" s="375"/>
      <c r="O19" s="90"/>
    </row>
    <row r="20" spans="1:16" s="89" customFormat="1" x14ac:dyDescent="0.3">
      <c r="A20" s="7"/>
      <c r="B20" s="359"/>
      <c r="C20" s="357"/>
      <c r="D20" s="373"/>
      <c r="E20" s="374"/>
      <c r="F20" s="374"/>
      <c r="G20" s="374"/>
      <c r="H20" s="374"/>
      <c r="I20" s="374"/>
      <c r="J20" s="374"/>
      <c r="K20" s="374"/>
      <c r="L20" s="375"/>
      <c r="O20" s="90"/>
    </row>
    <row r="21" spans="1:16" s="89" customFormat="1" x14ac:dyDescent="0.3">
      <c r="A21" s="7"/>
      <c r="B21" s="359"/>
      <c r="C21" s="357"/>
      <c r="D21" s="373"/>
      <c r="E21" s="374"/>
      <c r="F21" s="374"/>
      <c r="G21" s="374"/>
      <c r="H21" s="374"/>
      <c r="I21" s="374"/>
      <c r="J21" s="374"/>
      <c r="K21" s="374"/>
      <c r="L21" s="375"/>
      <c r="O21" s="90"/>
    </row>
    <row r="22" spans="1:16" s="89" customFormat="1" x14ac:dyDescent="0.3">
      <c r="A22" s="7"/>
      <c r="B22" s="360"/>
      <c r="C22" s="357"/>
      <c r="D22" s="376"/>
      <c r="E22" s="377"/>
      <c r="F22" s="377"/>
      <c r="G22" s="377"/>
      <c r="H22" s="377"/>
      <c r="I22" s="377"/>
      <c r="J22" s="377"/>
      <c r="K22" s="377"/>
      <c r="L22" s="378"/>
      <c r="O22" s="90"/>
    </row>
    <row r="23" spans="1:16" s="89" customFormat="1" x14ac:dyDescent="0.3">
      <c r="A23" s="7"/>
      <c r="B23" s="358" t="str">
        <f>IF(Intro!$G$21="English",O23,P23)</f>
        <v>Comment 2</v>
      </c>
      <c r="C23" s="357"/>
      <c r="D23" s="370"/>
      <c r="E23" s="371"/>
      <c r="F23" s="371"/>
      <c r="G23" s="371"/>
      <c r="H23" s="371"/>
      <c r="I23" s="371"/>
      <c r="J23" s="371"/>
      <c r="K23" s="371"/>
      <c r="L23" s="372"/>
      <c r="O23" s="90" t="s">
        <v>88</v>
      </c>
      <c r="P23" s="89" t="s">
        <v>89</v>
      </c>
    </row>
    <row r="24" spans="1:16" s="89" customFormat="1" x14ac:dyDescent="0.3">
      <c r="A24" s="7"/>
      <c r="B24" s="359"/>
      <c r="C24" s="357"/>
      <c r="D24" s="373"/>
      <c r="E24" s="374"/>
      <c r="F24" s="374"/>
      <c r="G24" s="374"/>
      <c r="H24" s="374"/>
      <c r="I24" s="374"/>
      <c r="J24" s="374"/>
      <c r="K24" s="374"/>
      <c r="L24" s="375"/>
    </row>
    <row r="25" spans="1:16" s="89" customFormat="1" x14ac:dyDescent="0.3">
      <c r="A25" s="7"/>
      <c r="B25" s="359"/>
      <c r="C25" s="357"/>
      <c r="D25" s="373"/>
      <c r="E25" s="374"/>
      <c r="F25" s="374"/>
      <c r="G25" s="374"/>
      <c r="H25" s="374"/>
      <c r="I25" s="374"/>
      <c r="J25" s="374"/>
      <c r="K25" s="374"/>
      <c r="L25" s="375"/>
    </row>
    <row r="26" spans="1:16" s="96" customFormat="1" x14ac:dyDescent="0.3">
      <c r="A26" s="7"/>
      <c r="B26" s="359"/>
      <c r="C26" s="357"/>
      <c r="D26" s="373"/>
      <c r="E26" s="374"/>
      <c r="F26" s="374"/>
      <c r="G26" s="374"/>
      <c r="H26" s="374"/>
      <c r="I26" s="374"/>
      <c r="J26" s="374"/>
      <c r="K26" s="374"/>
      <c r="L26" s="375"/>
      <c r="O26" s="97"/>
    </row>
    <row r="27" spans="1:16" s="96" customFormat="1" x14ac:dyDescent="0.3">
      <c r="A27" s="7"/>
      <c r="B27" s="359"/>
      <c r="C27" s="357"/>
      <c r="D27" s="373"/>
      <c r="E27" s="374"/>
      <c r="F27" s="374"/>
      <c r="G27" s="374"/>
      <c r="H27" s="374"/>
      <c r="I27" s="374"/>
      <c r="J27" s="374"/>
      <c r="K27" s="374"/>
      <c r="L27" s="375"/>
      <c r="O27" s="97"/>
    </row>
    <row r="28" spans="1:16" s="89" customFormat="1" x14ac:dyDescent="0.3">
      <c r="A28" s="7"/>
      <c r="B28" s="359"/>
      <c r="C28" s="357"/>
      <c r="D28" s="373"/>
      <c r="E28" s="374"/>
      <c r="F28" s="374"/>
      <c r="G28" s="374"/>
      <c r="H28" s="374"/>
      <c r="I28" s="374"/>
      <c r="J28" s="374"/>
      <c r="K28" s="374"/>
      <c r="L28" s="375"/>
    </row>
    <row r="29" spans="1:16" s="26" customFormat="1" x14ac:dyDescent="0.3">
      <c r="A29" s="72"/>
      <c r="B29" s="359"/>
      <c r="C29" s="357"/>
      <c r="D29" s="373"/>
      <c r="E29" s="374"/>
      <c r="F29" s="374"/>
      <c r="G29" s="374"/>
      <c r="H29" s="374"/>
      <c r="I29" s="374"/>
      <c r="J29" s="374"/>
      <c r="K29" s="374"/>
      <c r="L29" s="375"/>
      <c r="N29" s="25"/>
    </row>
    <row r="30" spans="1:16" s="89" customFormat="1" x14ac:dyDescent="0.3">
      <c r="A30" s="7"/>
      <c r="B30" s="359"/>
      <c r="C30" s="357"/>
      <c r="D30" s="373"/>
      <c r="E30" s="374"/>
      <c r="F30" s="374"/>
      <c r="G30" s="374"/>
      <c r="H30" s="374"/>
      <c r="I30" s="374"/>
      <c r="J30" s="374"/>
      <c r="K30" s="374"/>
      <c r="L30" s="375"/>
    </row>
    <row r="31" spans="1:16" s="89" customFormat="1" x14ac:dyDescent="0.3">
      <c r="A31" s="7"/>
      <c r="B31" s="359"/>
      <c r="C31" s="357"/>
      <c r="D31" s="373"/>
      <c r="E31" s="374"/>
      <c r="F31" s="374"/>
      <c r="G31" s="374"/>
      <c r="H31" s="374"/>
      <c r="I31" s="374"/>
      <c r="J31" s="374"/>
      <c r="K31" s="374"/>
      <c r="L31" s="375"/>
    </row>
    <row r="32" spans="1:16" s="89" customFormat="1" x14ac:dyDescent="0.3">
      <c r="A32" s="7"/>
      <c r="B32" s="360"/>
      <c r="C32" s="357"/>
      <c r="D32" s="376"/>
      <c r="E32" s="377"/>
      <c r="F32" s="377"/>
      <c r="G32" s="377"/>
      <c r="H32" s="377"/>
      <c r="I32" s="377"/>
      <c r="J32" s="377"/>
      <c r="K32" s="377"/>
      <c r="L32" s="378"/>
    </row>
    <row r="33" spans="1:16" s="89" customFormat="1" x14ac:dyDescent="0.3">
      <c r="A33" s="7"/>
      <c r="B33" s="358" t="str">
        <f>IF(Intro!$G$21="English",O33,P33)</f>
        <v>Comment 3</v>
      </c>
      <c r="C33" s="357"/>
      <c r="D33" s="370"/>
      <c r="E33" s="371"/>
      <c r="F33" s="371"/>
      <c r="G33" s="371"/>
      <c r="H33" s="371"/>
      <c r="I33" s="371"/>
      <c r="J33" s="371"/>
      <c r="K33" s="371"/>
      <c r="L33" s="372"/>
      <c r="O33" s="90" t="s">
        <v>90</v>
      </c>
      <c r="P33" s="89" t="s">
        <v>91</v>
      </c>
    </row>
    <row r="34" spans="1:16" s="89" customFormat="1" x14ac:dyDescent="0.3">
      <c r="A34" s="7"/>
      <c r="B34" s="359"/>
      <c r="C34" s="357"/>
      <c r="D34" s="373"/>
      <c r="E34" s="374"/>
      <c r="F34" s="374"/>
      <c r="G34" s="374"/>
      <c r="H34" s="374"/>
      <c r="I34" s="374"/>
      <c r="J34" s="374"/>
      <c r="K34" s="374"/>
      <c r="L34" s="375"/>
    </row>
    <row r="35" spans="1:16" s="89" customFormat="1" x14ac:dyDescent="0.3">
      <c r="A35" s="7"/>
      <c r="B35" s="359"/>
      <c r="C35" s="357"/>
      <c r="D35" s="373"/>
      <c r="E35" s="374"/>
      <c r="F35" s="374"/>
      <c r="G35" s="374"/>
      <c r="H35" s="374"/>
      <c r="I35" s="374"/>
      <c r="J35" s="374"/>
      <c r="K35" s="374"/>
      <c r="L35" s="375"/>
    </row>
    <row r="36" spans="1:16" s="89" customFormat="1" x14ac:dyDescent="0.3">
      <c r="A36" s="7"/>
      <c r="B36" s="359"/>
      <c r="C36" s="357"/>
      <c r="D36" s="373"/>
      <c r="E36" s="374"/>
      <c r="F36" s="374"/>
      <c r="G36" s="374"/>
      <c r="H36" s="374"/>
      <c r="I36" s="374"/>
      <c r="J36" s="374"/>
      <c r="K36" s="374"/>
      <c r="L36" s="375"/>
    </row>
    <row r="37" spans="1:16" s="96" customFormat="1" x14ac:dyDescent="0.3">
      <c r="A37" s="7"/>
      <c r="B37" s="359"/>
      <c r="C37" s="357"/>
      <c r="D37" s="373"/>
      <c r="E37" s="374"/>
      <c r="F37" s="374"/>
      <c r="G37" s="374"/>
      <c r="H37" s="374"/>
      <c r="I37" s="374"/>
      <c r="J37" s="374"/>
      <c r="K37" s="374"/>
      <c r="L37" s="375"/>
      <c r="O37" s="97"/>
    </row>
    <row r="38" spans="1:16" s="96" customFormat="1" x14ac:dyDescent="0.3">
      <c r="A38" s="7"/>
      <c r="B38" s="359"/>
      <c r="C38" s="357"/>
      <c r="D38" s="373"/>
      <c r="E38" s="374"/>
      <c r="F38" s="374"/>
      <c r="G38" s="374"/>
      <c r="H38" s="374"/>
      <c r="I38" s="374"/>
      <c r="J38" s="374"/>
      <c r="K38" s="374"/>
      <c r="L38" s="375"/>
      <c r="O38" s="97"/>
    </row>
    <row r="39" spans="1:16" s="89" customFormat="1" x14ac:dyDescent="0.3">
      <c r="A39" s="7"/>
      <c r="B39" s="359"/>
      <c r="C39" s="357"/>
      <c r="D39" s="373"/>
      <c r="E39" s="374"/>
      <c r="F39" s="374"/>
      <c r="G39" s="374"/>
      <c r="H39" s="374"/>
      <c r="I39" s="374"/>
      <c r="J39" s="374"/>
      <c r="K39" s="374"/>
      <c r="L39" s="375"/>
    </row>
    <row r="40" spans="1:16" s="89" customFormat="1" x14ac:dyDescent="0.3">
      <c r="A40" s="7"/>
      <c r="B40" s="359"/>
      <c r="C40" s="357"/>
      <c r="D40" s="373"/>
      <c r="E40" s="374"/>
      <c r="F40" s="374"/>
      <c r="G40" s="374"/>
      <c r="H40" s="374"/>
      <c r="I40" s="374"/>
      <c r="J40" s="374"/>
      <c r="K40" s="374"/>
      <c r="L40" s="375"/>
    </row>
    <row r="41" spans="1:16" s="89" customFormat="1" x14ac:dyDescent="0.3">
      <c r="A41" s="7"/>
      <c r="B41" s="359"/>
      <c r="C41" s="357"/>
      <c r="D41" s="373"/>
      <c r="E41" s="374"/>
      <c r="F41" s="374"/>
      <c r="G41" s="374"/>
      <c r="H41" s="374"/>
      <c r="I41" s="374"/>
      <c r="J41" s="374"/>
      <c r="K41" s="374"/>
      <c r="L41" s="375"/>
    </row>
    <row r="42" spans="1:16" s="89" customFormat="1" x14ac:dyDescent="0.3">
      <c r="A42" s="7"/>
      <c r="B42" s="360"/>
      <c r="C42" s="357"/>
      <c r="D42" s="376"/>
      <c r="E42" s="377"/>
      <c r="F42" s="377"/>
      <c r="G42" s="377"/>
      <c r="H42" s="377"/>
      <c r="I42" s="377"/>
      <c r="J42" s="377"/>
      <c r="K42" s="377"/>
      <c r="L42" s="378"/>
    </row>
    <row r="43" spans="1:16" s="89" customFormat="1" x14ac:dyDescent="0.3">
      <c r="A43" s="7"/>
      <c r="B43" s="358" t="str">
        <f>IF(Intro!$G$21="English",O43,P43)</f>
        <v>Comment 4</v>
      </c>
      <c r="C43" s="357"/>
      <c r="D43" s="370"/>
      <c r="E43" s="371"/>
      <c r="F43" s="371"/>
      <c r="G43" s="371"/>
      <c r="H43" s="371"/>
      <c r="I43" s="371"/>
      <c r="J43" s="371"/>
      <c r="K43" s="371"/>
      <c r="L43" s="372"/>
      <c r="O43" s="90" t="s">
        <v>92</v>
      </c>
      <c r="P43" s="89" t="s">
        <v>93</v>
      </c>
    </row>
    <row r="44" spans="1:16" s="89" customFormat="1" x14ac:dyDescent="0.3">
      <c r="A44" s="7"/>
      <c r="B44" s="359"/>
      <c r="C44" s="357"/>
      <c r="D44" s="373"/>
      <c r="E44" s="374"/>
      <c r="F44" s="374"/>
      <c r="G44" s="374"/>
      <c r="H44" s="374"/>
      <c r="I44" s="374"/>
      <c r="J44" s="374"/>
      <c r="K44" s="374"/>
      <c r="L44" s="375"/>
    </row>
    <row r="45" spans="1:16" s="89" customFormat="1" x14ac:dyDescent="0.3">
      <c r="A45" s="7"/>
      <c r="B45" s="359"/>
      <c r="C45" s="357"/>
      <c r="D45" s="373"/>
      <c r="E45" s="374"/>
      <c r="F45" s="374"/>
      <c r="G45" s="374"/>
      <c r="H45" s="374"/>
      <c r="I45" s="374"/>
      <c r="J45" s="374"/>
      <c r="K45" s="374"/>
      <c r="L45" s="375"/>
    </row>
    <row r="46" spans="1:16" s="96" customFormat="1" x14ac:dyDescent="0.3">
      <c r="A46" s="7"/>
      <c r="B46" s="359"/>
      <c r="C46" s="357"/>
      <c r="D46" s="373"/>
      <c r="E46" s="374"/>
      <c r="F46" s="374"/>
      <c r="G46" s="374"/>
      <c r="H46" s="374"/>
      <c r="I46" s="374"/>
      <c r="J46" s="374"/>
      <c r="K46" s="374"/>
      <c r="L46" s="375"/>
      <c r="O46" s="97"/>
    </row>
    <row r="47" spans="1:16" s="96" customFormat="1" x14ac:dyDescent="0.3">
      <c r="A47" s="7"/>
      <c r="B47" s="359"/>
      <c r="C47" s="357"/>
      <c r="D47" s="373"/>
      <c r="E47" s="374"/>
      <c r="F47" s="374"/>
      <c r="G47" s="374"/>
      <c r="H47" s="374"/>
      <c r="I47" s="374"/>
      <c r="J47" s="374"/>
      <c r="K47" s="374"/>
      <c r="L47" s="375"/>
      <c r="O47" s="97"/>
    </row>
    <row r="48" spans="1:16" s="89" customFormat="1" x14ac:dyDescent="0.3">
      <c r="A48" s="7"/>
      <c r="B48" s="359"/>
      <c r="C48" s="357"/>
      <c r="D48" s="373"/>
      <c r="E48" s="374"/>
      <c r="F48" s="374"/>
      <c r="G48" s="374"/>
      <c r="H48" s="374"/>
      <c r="I48" s="374"/>
      <c r="J48" s="374"/>
      <c r="K48" s="374"/>
      <c r="L48" s="375"/>
    </row>
    <row r="49" spans="1:16" s="89" customFormat="1" x14ac:dyDescent="0.3">
      <c r="A49" s="7"/>
      <c r="B49" s="359"/>
      <c r="C49" s="357"/>
      <c r="D49" s="373"/>
      <c r="E49" s="374"/>
      <c r="F49" s="374"/>
      <c r="G49" s="374"/>
      <c r="H49" s="374"/>
      <c r="I49" s="374"/>
      <c r="J49" s="374"/>
      <c r="K49" s="374"/>
      <c r="L49" s="375"/>
    </row>
    <row r="50" spans="1:16" s="89" customFormat="1" x14ac:dyDescent="0.3">
      <c r="A50" s="7"/>
      <c r="B50" s="359"/>
      <c r="C50" s="357"/>
      <c r="D50" s="373"/>
      <c r="E50" s="374"/>
      <c r="F50" s="374"/>
      <c r="G50" s="374"/>
      <c r="H50" s="374"/>
      <c r="I50" s="374"/>
      <c r="J50" s="374"/>
      <c r="K50" s="374"/>
      <c r="L50" s="375"/>
    </row>
    <row r="51" spans="1:16" s="89" customFormat="1" x14ac:dyDescent="0.3">
      <c r="A51" s="7"/>
      <c r="B51" s="359"/>
      <c r="C51" s="357"/>
      <c r="D51" s="373"/>
      <c r="E51" s="374"/>
      <c r="F51" s="374"/>
      <c r="G51" s="374"/>
      <c r="H51" s="374"/>
      <c r="I51" s="374"/>
      <c r="J51" s="374"/>
      <c r="K51" s="374"/>
      <c r="L51" s="375"/>
    </row>
    <row r="52" spans="1:16" s="89" customFormat="1" x14ac:dyDescent="0.3">
      <c r="A52" s="7"/>
      <c r="B52" s="360"/>
      <c r="C52" s="357"/>
      <c r="D52" s="376"/>
      <c r="E52" s="377"/>
      <c r="F52" s="377"/>
      <c r="G52" s="377"/>
      <c r="H52" s="377"/>
      <c r="I52" s="377"/>
      <c r="J52" s="377"/>
      <c r="K52" s="377"/>
      <c r="L52" s="378"/>
    </row>
    <row r="53" spans="1:16" s="89" customFormat="1" x14ac:dyDescent="0.3">
      <c r="A53" s="7"/>
      <c r="B53" s="358" t="str">
        <f>IF(Intro!$G$21="English",O53,P53)</f>
        <v>Comment 5</v>
      </c>
      <c r="C53" s="357"/>
      <c r="D53" s="370"/>
      <c r="E53" s="371"/>
      <c r="F53" s="371"/>
      <c r="G53" s="371"/>
      <c r="H53" s="371"/>
      <c r="I53" s="371"/>
      <c r="J53" s="371"/>
      <c r="K53" s="371"/>
      <c r="L53" s="372"/>
      <c r="O53" s="90" t="s">
        <v>94</v>
      </c>
      <c r="P53" s="89" t="s">
        <v>95</v>
      </c>
    </row>
    <row r="54" spans="1:16" s="89" customFormat="1" x14ac:dyDescent="0.3">
      <c r="A54" s="7"/>
      <c r="B54" s="359"/>
      <c r="C54" s="357"/>
      <c r="D54" s="373"/>
      <c r="E54" s="374"/>
      <c r="F54" s="374"/>
      <c r="G54" s="374"/>
      <c r="H54" s="374"/>
      <c r="I54" s="374"/>
      <c r="J54" s="374"/>
      <c r="K54" s="374"/>
      <c r="L54" s="375"/>
    </row>
    <row r="55" spans="1:16" s="89" customFormat="1" x14ac:dyDescent="0.3">
      <c r="A55" s="7"/>
      <c r="B55" s="359"/>
      <c r="C55" s="357"/>
      <c r="D55" s="373"/>
      <c r="E55" s="374"/>
      <c r="F55" s="374"/>
      <c r="G55" s="374"/>
      <c r="H55" s="374"/>
      <c r="I55" s="374"/>
      <c r="J55" s="374"/>
      <c r="K55" s="374"/>
      <c r="L55" s="375"/>
    </row>
    <row r="56" spans="1:16" s="96" customFormat="1" x14ac:dyDescent="0.3">
      <c r="A56" s="7"/>
      <c r="B56" s="359"/>
      <c r="C56" s="357"/>
      <c r="D56" s="373"/>
      <c r="E56" s="374"/>
      <c r="F56" s="374"/>
      <c r="G56" s="374"/>
      <c r="H56" s="374"/>
      <c r="I56" s="374"/>
      <c r="J56" s="374"/>
      <c r="K56" s="374"/>
      <c r="L56" s="375"/>
      <c r="O56" s="97"/>
    </row>
    <row r="57" spans="1:16" s="96" customFormat="1" x14ac:dyDescent="0.3">
      <c r="A57" s="7"/>
      <c r="B57" s="359"/>
      <c r="C57" s="357"/>
      <c r="D57" s="373"/>
      <c r="E57" s="374"/>
      <c r="F57" s="374"/>
      <c r="G57" s="374"/>
      <c r="H57" s="374"/>
      <c r="I57" s="374"/>
      <c r="J57" s="374"/>
      <c r="K57" s="374"/>
      <c r="L57" s="375"/>
      <c r="O57" s="97"/>
    </row>
    <row r="58" spans="1:16" s="89" customFormat="1" x14ac:dyDescent="0.3">
      <c r="A58" s="7"/>
      <c r="B58" s="359"/>
      <c r="C58" s="357"/>
      <c r="D58" s="373"/>
      <c r="E58" s="374"/>
      <c r="F58" s="374"/>
      <c r="G58" s="374"/>
      <c r="H58" s="374"/>
      <c r="I58" s="374"/>
      <c r="J58" s="374"/>
      <c r="K58" s="374"/>
      <c r="L58" s="375"/>
    </row>
    <row r="59" spans="1:16" s="89" customFormat="1" x14ac:dyDescent="0.3">
      <c r="A59" s="7"/>
      <c r="B59" s="359"/>
      <c r="C59" s="357"/>
      <c r="D59" s="373"/>
      <c r="E59" s="374"/>
      <c r="F59" s="374"/>
      <c r="G59" s="374"/>
      <c r="H59" s="374"/>
      <c r="I59" s="374"/>
      <c r="J59" s="374"/>
      <c r="K59" s="374"/>
      <c r="L59" s="375"/>
    </row>
    <row r="60" spans="1:16" s="89" customFormat="1" x14ac:dyDescent="0.3">
      <c r="A60" s="7"/>
      <c r="B60" s="359"/>
      <c r="C60" s="357"/>
      <c r="D60" s="373"/>
      <c r="E60" s="374"/>
      <c r="F60" s="374"/>
      <c r="G60" s="374"/>
      <c r="H60" s="374"/>
      <c r="I60" s="374"/>
      <c r="J60" s="374"/>
      <c r="K60" s="374"/>
      <c r="L60" s="375"/>
    </row>
    <row r="61" spans="1:16" s="89" customFormat="1" x14ac:dyDescent="0.3">
      <c r="A61" s="7"/>
      <c r="B61" s="359"/>
      <c r="C61" s="357"/>
      <c r="D61" s="373"/>
      <c r="E61" s="374"/>
      <c r="F61" s="374"/>
      <c r="G61" s="374"/>
      <c r="H61" s="374"/>
      <c r="I61" s="374"/>
      <c r="J61" s="374"/>
      <c r="K61" s="374"/>
      <c r="L61" s="375"/>
    </row>
    <row r="62" spans="1:16" s="89" customFormat="1" x14ac:dyDescent="0.3">
      <c r="A62" s="7"/>
      <c r="B62" s="380"/>
      <c r="C62" s="379"/>
      <c r="D62" s="376"/>
      <c r="E62" s="377"/>
      <c r="F62" s="377"/>
      <c r="G62" s="377"/>
      <c r="H62" s="377"/>
      <c r="I62" s="377"/>
      <c r="J62" s="377"/>
      <c r="K62" s="377"/>
      <c r="L62" s="378"/>
    </row>
    <row r="63" spans="1:16" s="26" customFormat="1" x14ac:dyDescent="0.3">
      <c r="A63" s="72"/>
      <c r="B63" s="10"/>
      <c r="N63" s="25"/>
    </row>
  </sheetData>
  <sheetProtection algorithmName="SHA-512" hashValue="yE4WzWEtmOPj3kr+p3gHj5GnmDFLE++imt7rMqhEiQjbjPb2uYcmr3ITj2DJYFfNWkaUlrtXSC9wbeBCFzhW1A==" saltValue="i7UMNciXknv+IzNmTmq05Q==" spinCount="100000" sheet="1" objects="1" scenarios="1" selectLockedCells="1"/>
  <mergeCells count="21">
    <mergeCell ref="B43:B52"/>
    <mergeCell ref="B53:B62"/>
    <mergeCell ref="C33:C42"/>
    <mergeCell ref="D33:L42"/>
    <mergeCell ref="C43:C52"/>
    <mergeCell ref="D43:L52"/>
    <mergeCell ref="C53:C62"/>
    <mergeCell ref="D53:L62"/>
    <mergeCell ref="B33:B42"/>
    <mergeCell ref="B4:L4"/>
    <mergeCell ref="B5:L5"/>
    <mergeCell ref="B6:L6"/>
    <mergeCell ref="B10:L10"/>
    <mergeCell ref="B8:L8"/>
    <mergeCell ref="B13:B22"/>
    <mergeCell ref="B23:B32"/>
    <mergeCell ref="D12:L12"/>
    <mergeCell ref="C13:C22"/>
    <mergeCell ref="D13:L22"/>
    <mergeCell ref="C23:C32"/>
    <mergeCell ref="D23:L32"/>
  </mergeCells>
  <dataValidations count="1">
    <dataValidation type="textLength" operator="lessThanOrEqual" allowBlank="1" showInputMessage="1" showErrorMessage="1" prompt="1000 character limit/limite de 1000 caractères" sqref="D13:L62" xr:uid="{419E8A66-5C6D-425F-A18B-96C905C3ACF8}">
      <formula1>1000</formula1>
    </dataValidation>
  </dataValidations>
  <printOptions horizontalCentered="1"/>
  <pageMargins left="0.25" right="0.25" top="0.75" bottom="0.75" header="0.3" footer="0.3"/>
  <pageSetup scale="63" fitToHeight="0" orientation="portrait" r:id="rId1"/>
  <headerFooter>
    <oddFooter>&amp;L&amp;A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b n P z W M R V D G K l A A A A 9 w A A A B I A H A B D b 2 5 m a W c v U G F j a 2 F n Z S 5 4 b W w g o h g A K K A U A A A A A A A A A A A A A A A A A A A A A A A A A A A A h Y + x D o I w G I R f h X S n L T U Y Q 0 o Z X C U x I R r X p l R o h B 9 D i + X d H H w k X 0 G M o m 6 O d / d d c n e / 3 n g 2 t k 1 w 0 b 0 1 H a Q o w h Q F G l R X G q h S N L h j u E K Z 4 F u p T r L S w Q S D T U Z r U l Q 7 d 0 4 I 8 d 5 j v 8 B d X x F G a U Q O + a Z Q t W 5 l a M A 6 C U q j T 6 v 8 3 0 K C 7 1 9 j B M M R o z i O l z G m n M w u z w 1 8 C T Y N f q Y / J l 8 P j R t 6 L T S E u 4 K T W X L y P i E e U E s D B B Q A A g A I A G 5 z 8 1 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u c / N Y K I p H u A 4 A A A A R A A A A E w A c A E Z v c m 1 1 b G F z L 1 N l Y 3 R p b 2 4 x L m 0 g o h g A K K A U A A A A A A A A A A A A A A A A A A A A A A A A A A A A K 0 5 N L s n M z 1 M I h t C G 1 g B Q S w E C L Q A U A A I A C A B u c / N Y x F U M Y q U A A A D 3 A A A A E g A A A A A A A A A A A A A A A A A A A A A A Q 2 9 u Z m l n L 1 B h Y 2 t h Z 2 U u e G 1 s U E s B A i 0 A F A A C A A g A b n P z W A / K 6 a u k A A A A 6 Q A A A B M A A A A A A A A A A A A A A A A A 8 Q A A A F t D b 2 5 0 Z W 5 0 X 1 R 5 c G V z X S 5 4 b W x Q S w E C L Q A U A A I A C A B u c / N Y 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J V 5 7 E D P R 9 E K F + / 4 4 c v I a G g A A A A A C A A A A A A A D Z g A A w A A A A B A A A A A q a N R e j R Q 9 3 V g M M f n d g 4 R c A A A A A A S A A A C g A A A A E A A A A P W Y D / s / r g + F w p 5 4 8 2 k N / i 1 Q A A A A u u Y x 4 8 v 7 Z 7 A W F Z D L T r + f l W s w i W 4 L L w u O Q l n 8 9 v v T Q t S Q r Q 2 X p J X l V 4 U S q U U s b b D 2 8 C M U B k U x x 4 y B u Z w v 5 c k w C E r 5 9 v U t 9 N f y s S y g 4 Z d 6 Q p 8 U A A A A m a J X x i V S 2 3 D m C s + C H 6 u L r 4 C 0 h U g = < / D a t a M a s h u p > 
</file>

<file path=customXml/itemProps1.xml><?xml version="1.0" encoding="utf-8"?>
<ds:datastoreItem xmlns:ds="http://schemas.openxmlformats.org/officeDocument/2006/customXml" ds:itemID="{858B37D3-E5BF-4B21-9672-144BEDE5082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18</vt:i4>
      </vt:variant>
    </vt:vector>
  </HeadingPairs>
  <TitlesOfParts>
    <vt:vector size="28" baseType="lpstr">
      <vt:lpstr>Variables</vt:lpstr>
      <vt:lpstr>Intro</vt:lpstr>
      <vt:lpstr>Exclusions</vt:lpstr>
      <vt:lpstr>Info</vt:lpstr>
      <vt:lpstr>Public</vt:lpstr>
      <vt:lpstr>AddPub</vt:lpstr>
      <vt:lpstr>Pro 1</vt:lpstr>
      <vt:lpstr>Pro 2</vt:lpstr>
      <vt:lpstr>AddPro</vt:lpstr>
      <vt:lpstr>Confirm</vt:lpstr>
      <vt:lpstr>AddPro!Print_Area</vt:lpstr>
      <vt:lpstr>AddPub!Print_Area</vt:lpstr>
      <vt:lpstr>Confirm!Print_Area</vt:lpstr>
      <vt:lpstr>Exclusions!Print_Area</vt:lpstr>
      <vt:lpstr>Info!Print_Area</vt:lpstr>
      <vt:lpstr>Intro!Print_Area</vt:lpstr>
      <vt:lpstr>'Pro 1'!Print_Area</vt:lpstr>
      <vt:lpstr>'Pro 2'!Print_Area</vt:lpstr>
      <vt:lpstr>Public!Print_Area</vt:lpstr>
      <vt:lpstr>AddPro!Print_Titles</vt:lpstr>
      <vt:lpstr>AddPub!Print_Titles</vt:lpstr>
      <vt:lpstr>Confirm!Print_Titles</vt:lpstr>
      <vt:lpstr>Exclusions!Print_Titles</vt:lpstr>
      <vt:lpstr>Info!Print_Titles</vt:lpstr>
      <vt:lpstr>Intro!Print_Titles</vt:lpstr>
      <vt:lpstr>'Pro 1'!Print_Titles</vt:lpstr>
      <vt:lpstr>'Pro 2'!Print_Titles</vt:lpstr>
      <vt:lpstr>Public!Print_Titles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St-Amand, Josee</cp:lastModifiedBy>
  <cp:lastPrinted>2026-05-26T02:40:15Z</cp:lastPrinted>
  <dcterms:created xsi:type="dcterms:W3CDTF">2023-04-14T19:41:00Z</dcterms:created>
  <dcterms:modified xsi:type="dcterms:W3CDTF">2026-06-04T16:01:37Z</dcterms:modified>
</cp:coreProperties>
</file>