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28BEA4A2-8386-461B-8053-458FE95482D7}" xr6:coauthVersionLast="47" xr6:coauthVersionMax="47" xr10:uidLastSave="{00000000-0000-0000-0000-000000000000}"/>
  <workbookProtection workbookAlgorithmName="SHA-512" workbookHashValue="ep8ho0XDn3vPj1NQCyvHDSeTog+p4jxJArrq8lmYjH5WAkl1OMNZB1G/6hSYKBTLeuxr6agRYugBrfBgrQYRDw==" workbookSaltValue="9t9kSTWFNwTXlBN3FefYOA=="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bRef" sheetId="36" state="hidden" r:id="rId10"/>
    <sheet name="DbDFU" sheetId="37" state="hidden" r:id="rId11"/>
    <sheet name="DbOther" sheetId="38"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Confirm!$B$1:$K$92</definedName>
    <definedName name="_xlnm.Print_Area" localSheetId="2">Info!$B$1:$L$55</definedName>
    <definedName name="_xlnm.Print_Area" localSheetId="1">Intro!$B$1:$L$114</definedName>
    <definedName name="_xlnm.Print_Area" localSheetId="5">'Pro 1'!$B$1:$K$119</definedName>
    <definedName name="_xlnm.Print_Area" localSheetId="6">'Pro 2'!$B$1:$K$265</definedName>
    <definedName name="_xlnm.Print_Area" localSheetId="3">Public!$B$1:$L$240</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38" l="1"/>
  <c r="Q26" i="38"/>
  <c r="P27" i="38"/>
  <c r="Q27" i="38"/>
  <c r="P28" i="38"/>
  <c r="Q28" i="38"/>
  <c r="O28" i="38"/>
  <c r="O27" i="38"/>
  <c r="O26" i="38"/>
  <c r="P23" i="38"/>
  <c r="Q23" i="38"/>
  <c r="O23" i="38"/>
  <c r="P18" i="38"/>
  <c r="Q18" i="38"/>
  <c r="O18" i="38"/>
  <c r="D26" i="38"/>
  <c r="E26" i="38"/>
  <c r="D27" i="38"/>
  <c r="E27" i="38"/>
  <c r="D28" i="38"/>
  <c r="E28" i="38"/>
  <c r="C28" i="38"/>
  <c r="C27" i="38"/>
  <c r="C26" i="38"/>
  <c r="D23" i="38"/>
  <c r="E23" i="38"/>
  <c r="C23" i="38"/>
  <c r="D18" i="38"/>
  <c r="E18" i="38"/>
  <c r="C18" i="38"/>
  <c r="W5" i="38"/>
  <c r="X5" i="38"/>
  <c r="W6" i="38"/>
  <c r="X6" i="38"/>
  <c r="W7" i="38"/>
  <c r="X7" i="38"/>
  <c r="W8" i="38"/>
  <c r="X8" i="38"/>
  <c r="W9" i="38"/>
  <c r="X9" i="38"/>
  <c r="V9" i="38"/>
  <c r="V8" i="38"/>
  <c r="V7" i="38"/>
  <c r="V6" i="38"/>
  <c r="V5" i="38"/>
  <c r="K5" i="38"/>
  <c r="L5" i="38"/>
  <c r="K6" i="38"/>
  <c r="L6" i="38"/>
  <c r="K7" i="38"/>
  <c r="L7" i="38"/>
  <c r="K8" i="38"/>
  <c r="L8" i="38"/>
  <c r="K9" i="38"/>
  <c r="L9" i="38"/>
  <c r="J9" i="38"/>
  <c r="J8" i="38"/>
  <c r="J7" i="38"/>
  <c r="J6" i="38"/>
  <c r="J5" i="38"/>
  <c r="P26" i="37"/>
  <c r="Q26" i="37"/>
  <c r="P27" i="37"/>
  <c r="Q27" i="37"/>
  <c r="P28" i="37"/>
  <c r="Q28" i="37"/>
  <c r="O28" i="37"/>
  <c r="O27" i="37"/>
  <c r="P23" i="37"/>
  <c r="Q23" i="37"/>
  <c r="O23" i="37"/>
  <c r="O26" i="37"/>
  <c r="P18" i="37"/>
  <c r="Q18" i="37"/>
  <c r="O18" i="37"/>
  <c r="D26" i="37"/>
  <c r="E26" i="37"/>
  <c r="D27" i="37"/>
  <c r="E27" i="37"/>
  <c r="D28" i="37"/>
  <c r="E28" i="37"/>
  <c r="C28" i="37"/>
  <c r="C27" i="37"/>
  <c r="C26" i="37"/>
  <c r="D23" i="37"/>
  <c r="E23" i="37"/>
  <c r="C23" i="37"/>
  <c r="D19" i="37"/>
  <c r="E19" i="37"/>
  <c r="D18" i="37"/>
  <c r="E18" i="37"/>
  <c r="C18" i="37"/>
  <c r="W5" i="37"/>
  <c r="X5" i="37"/>
  <c r="W6" i="37"/>
  <c r="X6" i="37"/>
  <c r="W7" i="37"/>
  <c r="X7" i="37"/>
  <c r="W8" i="37"/>
  <c r="X8" i="37"/>
  <c r="W9" i="37"/>
  <c r="X9" i="37"/>
  <c r="V9" i="37"/>
  <c r="V8" i="37"/>
  <c r="V7" i="37"/>
  <c r="V6" i="37"/>
  <c r="V5" i="37"/>
  <c r="K5" i="37"/>
  <c r="L5" i="37"/>
  <c r="K6" i="37"/>
  <c r="L6" i="37"/>
  <c r="K7" i="37"/>
  <c r="L7" i="37"/>
  <c r="K8" i="37"/>
  <c r="L8" i="37"/>
  <c r="K9" i="37"/>
  <c r="L9" i="37"/>
  <c r="J9" i="37"/>
  <c r="J8" i="37"/>
  <c r="J7" i="37"/>
  <c r="J6" i="37"/>
  <c r="J5" i="37"/>
  <c r="Q19" i="38"/>
  <c r="P19" i="38"/>
  <c r="O19" i="38"/>
  <c r="E19" i="38"/>
  <c r="D19" i="38"/>
  <c r="C19" i="38"/>
  <c r="Q15" i="38"/>
  <c r="P15" i="38"/>
  <c r="O15" i="38"/>
  <c r="E15" i="38"/>
  <c r="D15" i="38"/>
  <c r="C15" i="38"/>
  <c r="O6" i="38"/>
  <c r="O7" i="38" s="1"/>
  <c r="O8" i="38" s="1"/>
  <c r="O9" i="38" s="1"/>
  <c r="C6" i="38"/>
  <c r="C7" i="38" s="1"/>
  <c r="C8" i="38" s="1"/>
  <c r="C9" i="38" s="1"/>
  <c r="B5" i="38"/>
  <c r="N5" i="38" s="1"/>
  <c r="N6" i="38" s="1"/>
  <c r="N7" i="38" s="1"/>
  <c r="N8" i="38" s="1"/>
  <c r="N9" i="38" s="1"/>
  <c r="Q19" i="37"/>
  <c r="P19" i="37"/>
  <c r="O19" i="37"/>
  <c r="C19" i="37"/>
  <c r="Q15" i="37"/>
  <c r="P15" i="37"/>
  <c r="O15" i="37"/>
  <c r="E15" i="37"/>
  <c r="D15" i="37"/>
  <c r="C15" i="37"/>
  <c r="O6" i="37"/>
  <c r="O7" i="37" s="1"/>
  <c r="O8" i="37" s="1"/>
  <c r="O9" i="37" s="1"/>
  <c r="C6" i="37"/>
  <c r="C7" i="37" s="1"/>
  <c r="C8" i="37" s="1"/>
  <c r="C9" i="37" s="1"/>
  <c r="B5" i="37"/>
  <c r="B6" i="37" s="1"/>
  <c r="B7" i="37" s="1"/>
  <c r="B8" i="37" s="1"/>
  <c r="B9" i="37" s="1"/>
  <c r="P26" i="36"/>
  <c r="Q26" i="36"/>
  <c r="P27" i="36"/>
  <c r="Q27" i="36"/>
  <c r="P28" i="36"/>
  <c r="Q28" i="36"/>
  <c r="O28" i="36"/>
  <c r="O27" i="36"/>
  <c r="O26" i="36"/>
  <c r="P23" i="36"/>
  <c r="Q23" i="36"/>
  <c r="O23" i="36"/>
  <c r="P19" i="36"/>
  <c r="Q19" i="36"/>
  <c r="O19" i="36"/>
  <c r="P18" i="36"/>
  <c r="Q18" i="36"/>
  <c r="O18" i="36"/>
  <c r="D26" i="36"/>
  <c r="E26" i="36"/>
  <c r="D27" i="36"/>
  <c r="E27" i="36"/>
  <c r="D28" i="36"/>
  <c r="E28" i="36"/>
  <c r="C28" i="36"/>
  <c r="C27" i="36"/>
  <c r="C26" i="36"/>
  <c r="D23" i="36"/>
  <c r="E23" i="36"/>
  <c r="C23" i="36"/>
  <c r="D19" i="36"/>
  <c r="E19" i="36"/>
  <c r="C19" i="36"/>
  <c r="D18" i="36"/>
  <c r="E18" i="36"/>
  <c r="C18" i="36"/>
  <c r="P15" i="36"/>
  <c r="Q15" i="36"/>
  <c r="O15" i="36"/>
  <c r="D15" i="36"/>
  <c r="E15" i="36"/>
  <c r="C15" i="36"/>
  <c r="C20" i="37" l="1"/>
  <c r="O20" i="38"/>
  <c r="D20" i="37"/>
  <c r="E20" i="38"/>
  <c r="P20" i="38"/>
  <c r="E20" i="37"/>
  <c r="E29" i="37"/>
  <c r="Q20" i="38"/>
  <c r="N5" i="37"/>
  <c r="N6" i="37" s="1"/>
  <c r="N7" i="37" s="1"/>
  <c r="N8" i="37" s="1"/>
  <c r="N9" i="37" s="1"/>
  <c r="P20" i="37"/>
  <c r="C20" i="38"/>
  <c r="P29" i="37"/>
  <c r="D20" i="38"/>
  <c r="O20" i="37"/>
  <c r="Q20" i="37"/>
  <c r="Q29" i="37"/>
  <c r="E29" i="38"/>
  <c r="C29" i="37"/>
  <c r="O29" i="38"/>
  <c r="O29" i="37"/>
  <c r="C29" i="38"/>
  <c r="B6" i="38"/>
  <c r="B7" i="38" s="1"/>
  <c r="B8" i="38" s="1"/>
  <c r="B9" i="38" s="1"/>
  <c r="P29" i="38"/>
  <c r="D29" i="38"/>
  <c r="D29" i="37"/>
  <c r="Q29" i="38"/>
  <c r="Q29" i="36"/>
  <c r="P29" i="36"/>
  <c r="O29" i="36"/>
  <c r="Q20" i="36"/>
  <c r="P20" i="36"/>
  <c r="O20" i="36"/>
  <c r="O6" i="36"/>
  <c r="O7" i="36" s="1"/>
  <c r="O8" i="36" s="1"/>
  <c r="E29" i="36"/>
  <c r="D29" i="36"/>
  <c r="C29" i="36"/>
  <c r="E20" i="36"/>
  <c r="D20" i="36"/>
  <c r="C20" i="36"/>
  <c r="O9" i="36" l="1"/>
  <c r="B5" i="36" l="1"/>
  <c r="N5" i="36" s="1"/>
  <c r="N6" i="36" s="1"/>
  <c r="N7" i="36" s="1"/>
  <c r="N8" i="36" s="1"/>
  <c r="N9" i="36" s="1"/>
  <c r="C6" i="36"/>
  <c r="C7" i="36" s="1"/>
  <c r="C8" i="36" s="1"/>
  <c r="C9" i="36" l="1"/>
  <c r="B6" i="36"/>
  <c r="B7" i="36" s="1"/>
  <c r="B8" i="36" s="1"/>
  <c r="B9" i="36" s="1"/>
  <c r="H23" i="30" l="1"/>
  <c r="B90" i="34"/>
  <c r="E90" i="34"/>
  <c r="F89" i="34"/>
  <c r="G89" i="34"/>
  <c r="E89" i="34"/>
  <c r="F88" i="34"/>
  <c r="G88" i="34"/>
  <c r="E88" i="34"/>
  <c r="F86" i="34"/>
  <c r="G86" i="34"/>
  <c r="E86" i="34"/>
  <c r="F85" i="34"/>
  <c r="G85" i="34"/>
  <c r="E85" i="34"/>
  <c r="F83" i="34"/>
  <c r="G83" i="34"/>
  <c r="E83" i="34"/>
  <c r="F82" i="34"/>
  <c r="G82" i="34"/>
  <c r="E82" i="34"/>
  <c r="B89" i="34"/>
  <c r="B88" i="34"/>
  <c r="B87" i="34"/>
  <c r="B86" i="34"/>
  <c r="B85" i="34"/>
  <c r="B84" i="34"/>
  <c r="B83" i="34"/>
  <c r="B82" i="34"/>
  <c r="B81" i="34"/>
  <c r="F77" i="34"/>
  <c r="G77" i="34"/>
  <c r="E77" i="34"/>
  <c r="F76" i="34"/>
  <c r="G76" i="34"/>
  <c r="E76" i="34"/>
  <c r="F74" i="34"/>
  <c r="G74" i="34"/>
  <c r="E74" i="34"/>
  <c r="F73" i="34"/>
  <c r="G73" i="34"/>
  <c r="E73" i="34"/>
  <c r="F71" i="34"/>
  <c r="G71" i="34"/>
  <c r="E71" i="34"/>
  <c r="F70" i="34"/>
  <c r="G70" i="34"/>
  <c r="E70" i="34"/>
  <c r="B77" i="34"/>
  <c r="B76" i="34"/>
  <c r="B75" i="34"/>
  <c r="B74" i="34"/>
  <c r="B73" i="34"/>
  <c r="B72" i="34"/>
  <c r="B71" i="34"/>
  <c r="B70" i="34"/>
  <c r="B69" i="34"/>
  <c r="F66" i="34"/>
  <c r="G66" i="34"/>
  <c r="E66" i="34"/>
  <c r="F65" i="34"/>
  <c r="G65" i="34"/>
  <c r="E65" i="34"/>
  <c r="F63" i="34"/>
  <c r="G63" i="34"/>
  <c r="E63" i="34"/>
  <c r="F62" i="34"/>
  <c r="G62" i="34"/>
  <c r="E62" i="34"/>
  <c r="F60" i="34"/>
  <c r="G60" i="34"/>
  <c r="E60" i="34"/>
  <c r="F59" i="34"/>
  <c r="G59" i="34"/>
  <c r="E59" i="34"/>
  <c r="B66" i="34"/>
  <c r="B65" i="34"/>
  <c r="B64" i="34"/>
  <c r="B63" i="34"/>
  <c r="B62" i="34"/>
  <c r="B61" i="34"/>
  <c r="B60" i="34"/>
  <c r="B59" i="34"/>
  <c r="B58" i="34"/>
  <c r="F55" i="34"/>
  <c r="G55" i="34"/>
  <c r="E55" i="34"/>
  <c r="F54" i="34"/>
  <c r="G54" i="34"/>
  <c r="E54" i="34"/>
  <c r="F52" i="34"/>
  <c r="G52" i="34"/>
  <c r="E52" i="34"/>
  <c r="F51" i="34"/>
  <c r="G51" i="34"/>
  <c r="E51" i="34"/>
  <c r="F49" i="34"/>
  <c r="G49" i="34"/>
  <c r="E49" i="34"/>
  <c r="F48" i="34"/>
  <c r="G48" i="34"/>
  <c r="E48" i="34"/>
  <c r="B55" i="34"/>
  <c r="B54" i="34"/>
  <c r="B53" i="34"/>
  <c r="B52" i="34"/>
  <c r="B51" i="34"/>
  <c r="B50" i="34"/>
  <c r="B49" i="34"/>
  <c r="B48" i="34"/>
  <c r="B47" i="34"/>
  <c r="F44" i="34"/>
  <c r="G44" i="34"/>
  <c r="E44" i="34"/>
  <c r="F43" i="34"/>
  <c r="G43" i="34"/>
  <c r="E43" i="34"/>
  <c r="F41" i="34"/>
  <c r="G41" i="34"/>
  <c r="E41" i="34"/>
  <c r="F40" i="34"/>
  <c r="G40" i="34"/>
  <c r="E40" i="34"/>
  <c r="F38" i="34"/>
  <c r="G38" i="34"/>
  <c r="E38" i="34"/>
  <c r="F37" i="34"/>
  <c r="G37" i="34"/>
  <c r="E37" i="34"/>
  <c r="B44" i="34"/>
  <c r="B43" i="34"/>
  <c r="B42" i="34"/>
  <c r="B41" i="34"/>
  <c r="B40" i="34"/>
  <c r="B39" i="34"/>
  <c r="B38" i="34"/>
  <c r="B37" i="34"/>
  <c r="B36" i="34"/>
  <c r="B35" i="34"/>
  <c r="I120" i="30"/>
  <c r="H120" i="30"/>
  <c r="G120" i="30"/>
  <c r="D120" i="30"/>
  <c r="D118" i="30"/>
  <c r="B118" i="30"/>
  <c r="I117" i="30"/>
  <c r="H117" i="30"/>
  <c r="G117" i="30"/>
  <c r="D117" i="30"/>
  <c r="D115" i="30"/>
  <c r="B115" i="30"/>
  <c r="I114" i="30"/>
  <c r="H114" i="30"/>
  <c r="G114" i="30"/>
  <c r="D114" i="30"/>
  <c r="D113" i="30"/>
  <c r="D119" i="30" s="1"/>
  <c r="D112" i="30"/>
  <c r="B112" i="30"/>
  <c r="I111" i="30"/>
  <c r="H111" i="30"/>
  <c r="G111" i="30"/>
  <c r="D111" i="30"/>
  <c r="D110" i="30"/>
  <c r="D109" i="30"/>
  <c r="B109" i="30"/>
  <c r="B108" i="30"/>
  <c r="I107" i="30"/>
  <c r="H107" i="30"/>
  <c r="G107" i="30"/>
  <c r="D107" i="30"/>
  <c r="D105" i="30"/>
  <c r="B105" i="30"/>
  <c r="I104" i="30"/>
  <c r="H104" i="30"/>
  <c r="G104" i="30"/>
  <c r="D104" i="30"/>
  <c r="D102" i="30"/>
  <c r="B102" i="30"/>
  <c r="I101" i="30"/>
  <c r="H101" i="30"/>
  <c r="G101" i="30"/>
  <c r="D101" i="30"/>
  <c r="D100" i="30"/>
  <c r="D106" i="30" s="1"/>
  <c r="D99" i="30"/>
  <c r="B99" i="30"/>
  <c r="I98" i="30"/>
  <c r="H98" i="30"/>
  <c r="G98" i="30"/>
  <c r="D98" i="30"/>
  <c r="D97" i="30"/>
  <c r="D96" i="30"/>
  <c r="B96" i="30"/>
  <c r="B95" i="30"/>
  <c r="B94" i="30"/>
  <c r="I93" i="30"/>
  <c r="H93" i="30"/>
  <c r="G93" i="30"/>
  <c r="D93" i="30"/>
  <c r="D91" i="30"/>
  <c r="B91" i="30"/>
  <c r="I90" i="30"/>
  <c r="H90" i="30"/>
  <c r="G90" i="30"/>
  <c r="D90" i="30"/>
  <c r="D88" i="30"/>
  <c r="B88" i="30"/>
  <c r="I87" i="30"/>
  <c r="H87" i="30"/>
  <c r="G87" i="30"/>
  <c r="D87" i="30"/>
  <c r="D86" i="30"/>
  <c r="D92" i="30" s="1"/>
  <c r="D85" i="30"/>
  <c r="B85" i="30"/>
  <c r="I84" i="30"/>
  <c r="H84" i="30"/>
  <c r="G84" i="30"/>
  <c r="D84" i="30"/>
  <c r="D83" i="30"/>
  <c r="D82" i="30"/>
  <c r="B82" i="30"/>
  <c r="B81" i="30"/>
  <c r="I80" i="30"/>
  <c r="H80" i="30"/>
  <c r="G80" i="30"/>
  <c r="D80" i="30"/>
  <c r="D78" i="30"/>
  <c r="B78" i="30"/>
  <c r="I77" i="30"/>
  <c r="H77" i="30"/>
  <c r="G77" i="30"/>
  <c r="D77" i="30"/>
  <c r="D75" i="30"/>
  <c r="B75" i="30"/>
  <c r="I74" i="30"/>
  <c r="H74" i="30"/>
  <c r="G74" i="30"/>
  <c r="D74" i="30"/>
  <c r="D73" i="30"/>
  <c r="D79" i="30" s="1"/>
  <c r="D72" i="30"/>
  <c r="B72" i="30"/>
  <c r="I71" i="30"/>
  <c r="H71" i="30"/>
  <c r="G71" i="30"/>
  <c r="D71" i="30"/>
  <c r="D70" i="30"/>
  <c r="D69" i="30"/>
  <c r="B69" i="30"/>
  <c r="B68" i="30"/>
  <c r="B67" i="30"/>
  <c r="I66" i="30"/>
  <c r="H66" i="30"/>
  <c r="G66" i="30"/>
  <c r="D66" i="30"/>
  <c r="D64" i="30"/>
  <c r="B64" i="30"/>
  <c r="I63" i="30"/>
  <c r="H63" i="30"/>
  <c r="G63" i="30"/>
  <c r="D63" i="30"/>
  <c r="D61" i="30"/>
  <c r="B61" i="30"/>
  <c r="I60" i="30"/>
  <c r="H60" i="30"/>
  <c r="G60" i="30"/>
  <c r="D60" i="30"/>
  <c r="D59" i="30"/>
  <c r="D65" i="30" s="1"/>
  <c r="D58" i="30"/>
  <c r="B58" i="30"/>
  <c r="I57" i="30"/>
  <c r="H57" i="30"/>
  <c r="G57" i="30"/>
  <c r="D57" i="30"/>
  <c r="D56" i="30"/>
  <c r="D55" i="30"/>
  <c r="B55" i="30"/>
  <c r="B54" i="30"/>
  <c r="B41" i="30"/>
  <c r="B40" i="30"/>
  <c r="D76" i="30" l="1"/>
  <c r="L5" i="36"/>
  <c r="K5" i="36"/>
  <c r="W8" i="36"/>
  <c r="V9" i="36"/>
  <c r="V7" i="36"/>
  <c r="J8" i="36"/>
  <c r="X7" i="36"/>
  <c r="L8" i="36"/>
  <c r="W7" i="36"/>
  <c r="K8" i="36"/>
  <c r="J5" i="36"/>
  <c r="V8" i="36"/>
  <c r="X8" i="36"/>
  <c r="K9" i="36"/>
  <c r="X5" i="36"/>
  <c r="L6" i="36"/>
  <c r="X9" i="36"/>
  <c r="W5" i="36"/>
  <c r="K6" i="36"/>
  <c r="W9" i="36"/>
  <c r="V6" i="36"/>
  <c r="J7" i="36"/>
  <c r="S9" i="38"/>
  <c r="S9" i="37"/>
  <c r="G9" i="38"/>
  <c r="S9" i="36"/>
  <c r="G9" i="37"/>
  <c r="G9" i="36"/>
  <c r="J9" i="36"/>
  <c r="J6" i="36"/>
  <c r="X6" i="36"/>
  <c r="L7" i="36"/>
  <c r="L9" i="36"/>
  <c r="V5" i="36"/>
  <c r="W6" i="36"/>
  <c r="K7" i="36"/>
  <c r="D116" i="30"/>
  <c r="D89" i="30"/>
  <c r="D103" i="30"/>
  <c r="D62" i="30"/>
  <c r="H35" i="29"/>
  <c r="I35" i="29"/>
  <c r="G35" i="29"/>
  <c r="H31" i="29"/>
  <c r="H33" i="29" s="1"/>
  <c r="I31" i="29"/>
  <c r="I33" i="29" s="1"/>
  <c r="G31" i="29"/>
  <c r="F130" i="30" s="1"/>
  <c r="B31" i="29"/>
  <c r="F23" i="29"/>
  <c r="F33" i="29" s="1"/>
  <c r="B30" i="29"/>
  <c r="B29" i="29"/>
  <c r="B28" i="29"/>
  <c r="B27" i="29"/>
  <c r="B26" i="29"/>
  <c r="B25" i="29"/>
  <c r="B24" i="29"/>
  <c r="B23" i="29"/>
  <c r="B22" i="29"/>
  <c r="B39" i="26"/>
  <c r="B38" i="26"/>
  <c r="B37" i="26"/>
  <c r="B36" i="26"/>
  <c r="B35" i="26"/>
  <c r="B34" i="26"/>
  <c r="B33" i="26"/>
  <c r="B32" i="26"/>
  <c r="L30" i="26"/>
  <c r="K30" i="26"/>
  <c r="J30" i="26"/>
  <c r="I30" i="26"/>
  <c r="H30" i="26"/>
  <c r="G30" i="26"/>
  <c r="F30" i="26"/>
  <c r="E30" i="26"/>
  <c r="C30" i="26"/>
  <c r="B30" i="26"/>
  <c r="G33" i="29" l="1"/>
  <c r="F34" i="29"/>
  <c r="F24" i="29"/>
  <c r="F27" i="29"/>
  <c r="F29" i="29"/>
  <c r="F30" i="29"/>
  <c r="F31" i="29" s="1"/>
  <c r="F32" i="29"/>
  <c r="F26" i="29"/>
  <c r="B38" i="25" l="1"/>
  <c r="B37" i="25"/>
  <c r="B36" i="25"/>
  <c r="B35" i="25"/>
  <c r="C2" i="24"/>
  <c r="B10" i="25" l="1"/>
  <c r="D12" i="28"/>
  <c r="D12" i="33" s="1"/>
  <c r="E12" i="28"/>
  <c r="P8" i="27"/>
  <c r="O185" i="30"/>
  <c r="N185" i="30"/>
  <c r="P73" i="27" l="1"/>
  <c r="P199" i="27"/>
  <c r="C8" i="24"/>
  <c r="C6" i="24"/>
  <c r="D43" i="30" l="1"/>
  <c r="D46" i="30"/>
  <c r="D49" i="30" s="1"/>
  <c r="D52" i="30" l="1"/>
  <c r="B17" i="34" l="1"/>
  <c r="E47" i="25"/>
  <c r="D28" i="24"/>
  <c r="D27" i="24"/>
  <c r="B6" i="26"/>
  <c r="B6" i="25"/>
  <c r="N66" i="29"/>
  <c r="O199" i="27"/>
  <c r="P45" i="25"/>
  <c r="O45" i="25"/>
  <c r="I50" i="30"/>
  <c r="H50" i="30"/>
  <c r="G50" i="30"/>
  <c r="D50" i="30"/>
  <c r="D48" i="30"/>
  <c r="B48" i="30"/>
  <c r="B68" i="34" s="1"/>
  <c r="B43" i="28"/>
  <c r="B43" i="33" s="1"/>
  <c r="B53" i="28"/>
  <c r="B53" i="33" s="1"/>
  <c r="B33" i="28"/>
  <c r="B33" i="33" s="1"/>
  <c r="B23" i="28"/>
  <c r="B23" i="33" s="1"/>
  <c r="E46" i="27"/>
  <c r="B28" i="34" l="1"/>
  <c r="B8" i="34"/>
  <c r="B9" i="34"/>
  <c r="B8" i="33"/>
  <c r="D43" i="26"/>
  <c r="B43" i="26"/>
  <c r="B12" i="29"/>
  <c r="B2" i="29"/>
  <c r="B2" i="33" s="1"/>
  <c r="B8" i="28"/>
  <c r="B212" i="27"/>
  <c r="B196" i="27"/>
  <c r="B12" i="27"/>
  <c r="O8" i="27"/>
  <c r="B42" i="26"/>
  <c r="D25" i="26"/>
  <c r="B20" i="26"/>
  <c r="B4" i="26"/>
  <c r="B79" i="25"/>
  <c r="B51" i="25"/>
  <c r="B57" i="25"/>
  <c r="B43" i="25"/>
  <c r="C30" i="25"/>
  <c r="B26" i="25"/>
  <c r="H10" i="25"/>
  <c r="B5" i="25"/>
  <c r="O211" i="30"/>
  <c r="B184" i="27"/>
  <c r="B2" i="30" l="1"/>
  <c r="P48" i="25"/>
  <c r="O48" i="25"/>
  <c r="P47" i="25"/>
  <c r="O47" i="25"/>
  <c r="B47" i="25"/>
  <c r="P25" i="26"/>
  <c r="O25" i="26"/>
  <c r="D42" i="30"/>
  <c r="D44" i="30"/>
  <c r="D45" i="30"/>
  <c r="D47" i="30"/>
  <c r="D51" i="30"/>
  <c r="D53" i="30"/>
  <c r="D121" i="30"/>
  <c r="B26" i="30"/>
  <c r="B28" i="30"/>
  <c r="B30" i="30"/>
  <c r="D47" i="26" l="1"/>
  <c r="B47" i="26"/>
  <c r="N211" i="30" l="1"/>
  <c r="K75" i="27"/>
  <c r="I75" i="27"/>
  <c r="G75" i="27"/>
  <c r="E75" i="27"/>
  <c r="C75" i="27"/>
  <c r="O73" i="27"/>
  <c r="O28" i="27"/>
  <c r="O13" i="34" l="1"/>
  <c r="N13" i="34"/>
  <c r="O215" i="27" l="1"/>
  <c r="N163" i="30"/>
  <c r="N149" i="30"/>
  <c r="O163" i="30"/>
  <c r="O149" i="30"/>
  <c r="O66" i="29"/>
  <c r="P215" i="27"/>
  <c r="P28" i="27"/>
  <c r="I39" i="30" l="1"/>
  <c r="H130" i="30" s="1"/>
  <c r="H39" i="30"/>
  <c r="G130" i="30" s="1"/>
  <c r="I53" i="30"/>
  <c r="H53" i="30"/>
  <c r="G53" i="30"/>
  <c r="I47" i="30"/>
  <c r="H47" i="30"/>
  <c r="G47" i="30"/>
  <c r="I44" i="30"/>
  <c r="H44" i="30"/>
  <c r="G44" i="30"/>
  <c r="O229" i="27"/>
  <c r="B229" i="27" s="1"/>
  <c r="I36" i="29" l="1"/>
  <c r="H36" i="29"/>
  <c r="G131" i="30"/>
  <c r="H131" i="30"/>
  <c r="G36" i="29"/>
  <c r="B113" i="25" l="1"/>
  <c r="E113" i="25"/>
  <c r="J113" i="25"/>
  <c r="D52" i="26" l="1"/>
  <c r="B52" i="26"/>
  <c r="G187" i="30" l="1"/>
  <c r="C187" i="30"/>
  <c r="B42" i="30" l="1"/>
  <c r="B46" i="34" s="1"/>
  <c r="B211" i="30" l="1"/>
  <c r="B185" i="30"/>
  <c r="B163" i="30"/>
  <c r="B24" i="30"/>
  <c r="B22" i="30"/>
  <c r="E180" i="30"/>
  <c r="B180" i="30"/>
  <c r="F178" i="30"/>
  <c r="K176" i="30"/>
  <c r="J176" i="30"/>
  <c r="I176" i="30"/>
  <c r="H176" i="30"/>
  <c r="G176" i="30"/>
  <c r="F176" i="30"/>
  <c r="E176" i="30"/>
  <c r="D176" i="30"/>
  <c r="B176" i="30"/>
  <c r="G178" i="30" l="1"/>
  <c r="H178" i="30" s="1"/>
  <c r="F131" i="30" l="1"/>
  <c r="B28" i="27" l="1"/>
  <c r="B6" i="29" l="1"/>
  <c r="B6" i="34"/>
  <c r="B6" i="30"/>
  <c r="B6" i="28"/>
  <c r="B6" i="27"/>
  <c r="B6" i="33"/>
  <c r="E33" i="34"/>
  <c r="B30" i="34"/>
  <c r="B15" i="34"/>
  <c r="H14" i="34"/>
  <c r="G14" i="34"/>
  <c r="F14" i="34"/>
  <c r="E14" i="34"/>
  <c r="B14" i="34"/>
  <c r="B13" i="34"/>
  <c r="B11" i="34"/>
  <c r="B254" i="30"/>
  <c r="B240" i="30"/>
  <c r="B226" i="30"/>
  <c r="B149" i="30"/>
  <c r="B136" i="30"/>
  <c r="E131" i="30"/>
  <c r="B131" i="30"/>
  <c r="E130" i="30"/>
  <c r="F128" i="30"/>
  <c r="B125" i="30"/>
  <c r="B121" i="30"/>
  <c r="B130" i="30" s="1"/>
  <c r="B51" i="30"/>
  <c r="B79" i="34" s="1"/>
  <c r="B45" i="30"/>
  <c r="B57" i="34" s="1"/>
  <c r="D39" i="30"/>
  <c r="B39" i="30"/>
  <c r="G37" i="30"/>
  <c r="B35" i="30"/>
  <c r="B19" i="30"/>
  <c r="B17" i="30"/>
  <c r="B16" i="30"/>
  <c r="B15" i="30"/>
  <c r="B14" i="30"/>
  <c r="B13" i="30"/>
  <c r="B12" i="30"/>
  <c r="B108" i="29"/>
  <c r="B93" i="29"/>
  <c r="B79" i="29"/>
  <c r="B66" i="29"/>
  <c r="B53" i="29"/>
  <c r="B40" i="29"/>
  <c r="B36" i="29"/>
  <c r="B35" i="29"/>
  <c r="B34" i="29"/>
  <c r="B33" i="29"/>
  <c r="B32" i="29"/>
  <c r="G19" i="29"/>
  <c r="B15" i="29"/>
  <c r="O10" i="29"/>
  <c r="B10" i="29" s="1"/>
  <c r="B10" i="30" s="1"/>
  <c r="B13" i="28"/>
  <c r="B13" i="33" s="1"/>
  <c r="E12" i="33"/>
  <c r="B10" i="28"/>
  <c r="B10" i="33" s="1"/>
  <c r="B215" i="27"/>
  <c r="B199" i="27"/>
  <c r="B73" i="27"/>
  <c r="J46" i="27"/>
  <c r="G46" i="27"/>
  <c r="C46" i="27"/>
  <c r="B42" i="27"/>
  <c r="B15" i="27"/>
  <c r="B10" i="27"/>
  <c r="B9" i="27"/>
  <c r="B8" i="27"/>
  <c r="B22" i="26"/>
  <c r="L20" i="26"/>
  <c r="K20" i="26"/>
  <c r="J20" i="26"/>
  <c r="I20" i="26"/>
  <c r="H20" i="26"/>
  <c r="G20" i="26"/>
  <c r="F20" i="26"/>
  <c r="E20" i="26"/>
  <c r="C20" i="26"/>
  <c r="B15" i="26"/>
  <c r="B12" i="26"/>
  <c r="B10" i="26"/>
  <c r="L8" i="26"/>
  <c r="K8" i="26"/>
  <c r="J8" i="26"/>
  <c r="I8" i="26"/>
  <c r="H8" i="26"/>
  <c r="G8" i="26"/>
  <c r="F8" i="26"/>
  <c r="E8" i="26"/>
  <c r="C8" i="26"/>
  <c r="B8" i="26"/>
  <c r="J112" i="25"/>
  <c r="E112" i="25"/>
  <c r="B112" i="25"/>
  <c r="B110" i="25"/>
  <c r="L108" i="25"/>
  <c r="K108" i="25"/>
  <c r="J108" i="25"/>
  <c r="I108" i="25"/>
  <c r="H108" i="25"/>
  <c r="G108" i="25"/>
  <c r="E108" i="25"/>
  <c r="D108" i="25"/>
  <c r="C108" i="25"/>
  <c r="B104" i="25"/>
  <c r="B101" i="25"/>
  <c r="B100" i="25"/>
  <c r="B99" i="25"/>
  <c r="L97" i="25"/>
  <c r="K97" i="25"/>
  <c r="J97" i="25"/>
  <c r="I97" i="25"/>
  <c r="H97" i="25"/>
  <c r="G97" i="25"/>
  <c r="E97" i="25"/>
  <c r="D97" i="25"/>
  <c r="C97" i="25"/>
  <c r="B97" i="25"/>
  <c r="B94" i="25"/>
  <c r="B89" i="25"/>
  <c r="B87" i="25"/>
  <c r="B85" i="25"/>
  <c r="B83" i="25"/>
  <c r="B81" i="25"/>
  <c r="B67" i="25"/>
  <c r="B66" i="25"/>
  <c r="B63" i="25"/>
  <c r="B61" i="25"/>
  <c r="B59" i="25"/>
  <c r="P53" i="25"/>
  <c r="O53" i="25"/>
  <c r="C53" i="25" s="1"/>
  <c r="B45" i="25"/>
  <c r="B40" i="25"/>
  <c r="B28" i="25"/>
  <c r="L26" i="25"/>
  <c r="K26" i="25"/>
  <c r="J26" i="25"/>
  <c r="I26" i="25"/>
  <c r="H26" i="25"/>
  <c r="G26" i="25"/>
  <c r="E26" i="25"/>
  <c r="D26" i="25"/>
  <c r="C26" i="25"/>
  <c r="B5" i="26"/>
  <c r="B4" i="27" l="1"/>
  <c r="B4" i="29"/>
  <c r="B4" i="30"/>
  <c r="B4" i="34"/>
  <c r="B4" i="28"/>
  <c r="B4" i="33"/>
  <c r="B8" i="30"/>
  <c r="B8" i="29"/>
  <c r="B9" i="30"/>
  <c r="B9" i="29"/>
  <c r="B5" i="29"/>
  <c r="B5" i="34"/>
  <c r="B5" i="30"/>
  <c r="B5" i="28"/>
  <c r="B5" i="33"/>
  <c r="B5" i="27"/>
  <c r="H19" i="29"/>
  <c r="I19" i="29" s="1"/>
  <c r="E15" i="34"/>
  <c r="H37" i="30"/>
  <c r="G128" i="30"/>
  <c r="H128" i="30" s="1"/>
  <c r="F33" i="34"/>
  <c r="G33" i="34" s="1"/>
  <c r="F15" i="34" l="1"/>
  <c r="I37" i="30"/>
  <c r="H15" i="34" s="1"/>
  <c r="G15" i="34" l="1"/>
</calcChain>
</file>

<file path=xl/sharedStrings.xml><?xml version="1.0" encoding="utf-8"?>
<sst xmlns="http://schemas.openxmlformats.org/spreadsheetml/2006/main" count="814" uniqueCount="386">
  <si>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</si>
  <si>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</si>
  <si>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</si>
  <si>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</si>
  <si>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</si>
  <si>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</si>
  <si>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</si>
  <si>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</si>
  <si>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</si>
  <si>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</si>
  <si>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</si>
  <si>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</si>
  <si>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</si>
  <si>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</si>
  <si>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</si>
  <si>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</si>
  <si>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</si>
  <si>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</si>
  <si>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</si>
  <si>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</si>
  <si>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</si>
  <si>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</si>
  <si>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</si>
  <si>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</si>
  <si>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</si>
  <si>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</si>
  <si>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</si>
  <si>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</si>
  <si>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</si>
  <si>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</si>
  <si>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</si>
  <si>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</si>
  <si>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</si>
  <si>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</si>
  <si>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</si>
  <si>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</si>
  <si>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Part, en pourcentage, du volume des ventes des marchandises de votre entreprise comparativement au volume de ses ventes totales</t>
  </si>
  <si>
    <t>Part, en pourcentage, de la valeur des ventes des marchandises de votre entreprise comparativement à la valeur de ses ventes totales</t>
  </si>
  <si>
    <t>Part de votre entreprise du volume total des exportations des marchandises du pays de production vers le Canada</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</si>
  <si>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</si>
  <si>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</si>
  <si>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</si>
  <si>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</si>
  <si>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</si>
  <si>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</si>
  <si>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</si>
  <si>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</si>
  <si>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</si>
  <si>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</si>
  <si>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</si>
  <si>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</si>
  <si>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</si>
  <si>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</si>
  <si>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</si>
  <si>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</si>
  <si>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</si>
  <si>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</si>
  <si>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</si>
  <si>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</si>
  <si>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</si>
  <si>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</si>
  <si>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</si>
  <si>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</si>
  <si>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</si>
  <si>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</si>
  <si>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</si>
  <si>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</si>
  <si>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</si>
  <si>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</si>
  <si>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</si>
  <si>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</si>
  <si>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</si>
  <si>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</si>
  <si>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</si>
  <si>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</si>
  <si>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</si>
  <si>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</si>
  <si>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</si>
  <si>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</si>
  <si>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</si>
  <si>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</si>
  <si>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</si>
  <si>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</si>
  <si>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</si>
  <si>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</si>
  <si>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</si>
  <si>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</si>
  <si>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</si>
  <si>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</si>
  <si>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</si>
  <si>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</si>
  <si>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</si>
  <si>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</si>
  <si>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</si>
  <si>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</si>
  <si>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</si>
  <si>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</si>
  <si>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</si>
  <si>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</si>
  <si>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</si>
  <si>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</si>
  <si>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</si>
  <si>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</si>
  <si>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</si>
  <si>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</si>
  <si>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</si>
  <si>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</si>
  <si>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</si>
  <si>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</si>
  <si>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</si>
  <si>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</si>
  <si>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</si>
  <si>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</si>
  <si>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</si>
  <si>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</si>
  <si>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</si>
  <si>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</si>
  <si>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</si>
  <si>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</si>
  <si>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</si>
  <si>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</si>
  <si>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</si>
  <si>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</si>
  <si>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</si>
  <si>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</si>
  <si>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</si>
  <si>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</si>
  <si>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</si>
  <si>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</si>
  <si>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</si>
  <si>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</si>
  <si>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</si>
  <si>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</si>
  <si>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</si>
  <si>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</si>
  <si>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</si>
  <si>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</si>
  <si>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</si>
  <si>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</si>
  <si>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</si>
  <si>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</si>
  <si>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Firm's sales volume of the goods as a percentage of its total sales volume</t>
  </si>
  <si>
    <t>Firm's sales value of the goods as a percentage of its total sales value</t>
  </si>
  <si>
    <t>Part de votre entreprise de la production totale des marchandises dans votre pays de production</t>
  </si>
  <si>
    <t xml:space="preserve">Firm's share of the total volume of exports of the goods from the country of production to Canada </t>
  </si>
  <si>
    <t>Firm's share of total production of the goods in its country of production</t>
  </si>
  <si>
    <t>Using data provided in Question 1 on the Pro 1 tab with the data provided in Question 2 above, the questionnaire calculates ending inventory as follows:</t>
  </si>
  <si>
    <t>Other countries</t>
  </si>
  <si>
    <t>Autres pays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</si>
  <si>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</si>
  <si>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</si>
  <si>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</si>
  <si>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</si>
  <si>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</si>
  <si>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</si>
  <si>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</si>
  <si>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</si>
  <si>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</si>
  <si>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</si>
  <si>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</si>
  <si>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</si>
  <si>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</si>
  <si>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</si>
  <si>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</si>
  <si>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</si>
  <si>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</si>
  <si>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</si>
  <si>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</si>
  <si>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</si>
  <si>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</si>
  <si>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</si>
  <si>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</si>
  <si>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</si>
  <si>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</si>
  <si>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</si>
  <si>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</si>
  <si>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</si>
  <si>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</si>
  <si>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</si>
  <si>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</si>
  <si>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Subject goods</t>
  </si>
  <si>
    <t>Other goods produced on the same equipment</t>
  </si>
  <si>
    <t>Total - Production</t>
  </si>
  <si>
    <t>Canada</t>
  </si>
  <si>
    <t>United States</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</si>
  <si>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</si>
  <si>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</si>
  <si>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</si>
  <si>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</si>
  <si>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</si>
  <si>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</si>
  <si>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</si>
  <si>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</si>
  <si>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</si>
  <si>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</si>
  <si>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</si>
  <si>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</si>
  <si>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</si>
  <si>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</si>
  <si>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</si>
  <si>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</si>
  <si>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</si>
  <si>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</si>
  <si>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</si>
  <si>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</si>
  <si>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</si>
  <si>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</si>
  <si>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</si>
  <si>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</si>
  <si>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</si>
  <si>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</si>
  <si>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</si>
  <si>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</si>
  <si>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</si>
  <si>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</si>
  <si>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</si>
  <si>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</si>
  <si>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</si>
  <si>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</si>
  <si>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</si>
  <si>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</si>
  <si>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</si>
  <si>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</si>
  <si>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</si>
  <si>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</si>
  <si>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</si>
  <si>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</si>
  <si>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</si>
  <si>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</si>
  <si>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</si>
  <si>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</si>
  <si>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</si>
  <si>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</si>
  <si>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</si>
  <si>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</si>
  <si>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</si>
  <si>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</si>
  <si>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</si>
  <si>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</si>
  <si>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</si>
  <si>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</si>
  <si>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</si>
  <si>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</si>
  <si>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</si>
  <si>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</si>
  <si>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</si>
  <si>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</si>
  <si>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</si>
  <si>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</si>
  <si>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</si>
  <si>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</si>
  <si>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</si>
  <si>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</si>
  <si>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</si>
  <si>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</si>
  <si>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</si>
  <si>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</si>
  <si>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</si>
  <si>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</si>
  <si>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</si>
  <si>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</si>
  <si>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</si>
  <si>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</si>
  <si>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</si>
  <si>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</si>
  <si>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</si>
  <si>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</si>
  <si>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</si>
  <si>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</si>
  <si>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</si>
  <si>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</si>
  <si>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</si>
  <si>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</si>
  <si>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</si>
  <si>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</si>
  <si>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</si>
  <si>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</si>
  <si>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</si>
  <si>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</si>
  <si>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</si>
  <si>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</si>
  <si>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China</t>
  </si>
  <si>
    <t>de la Chine</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</si>
  <si>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</si>
  <si>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</si>
  <si>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</si>
  <si>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</si>
  <si>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</si>
  <si>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</si>
  <si>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</si>
  <si>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</si>
  <si>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</si>
  <si>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</si>
  <si>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</si>
  <si>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</si>
  <si>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</si>
  <si>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</si>
  <si>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</si>
  <si>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</si>
  <si>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</si>
  <si>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When adding or modifying columns, please ensure the total of all column widths in a tab equals 1760 pixels to allow for consistent scaling when exported to PDF.</t>
  </si>
  <si>
    <t>i.e. columns B-L should be 160 pixels each.</t>
  </si>
  <si>
    <t>Truck Bodies</t>
  </si>
  <si>
    <t>carrosseries de camions</t>
  </si>
  <si>
    <t>dumping and subsidization</t>
  </si>
  <si>
    <t>le dumping et le subventionnement</t>
  </si>
  <si>
    <t>September 30</t>
  </si>
  <si>
    <t>30 septembre</t>
  </si>
  <si>
    <t>Rhonda Heintzman</t>
  </si>
  <si>
    <t>Rhonda.Heintzman@tribunal.gc.ca</t>
  </si>
  <si>
    <t>613-558-5983</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</si>
  <si>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</si>
  <si>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</si>
  <si>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units</t>
  </si>
  <si>
    <t>unités</t>
  </si>
  <si>
    <t>unit</t>
  </si>
  <si>
    <t>unité</t>
  </si>
  <si>
    <t>Excluding</t>
  </si>
  <si>
    <t>Mais à  l'exclusion</t>
  </si>
  <si>
    <t>truck bodies for the primary purpose of bulk transporting liquids or gases;</t>
  </si>
  <si>
    <t>des carrosseries de camions avant tout destinées au transport en vrac de liquides ou de gaz;</t>
  </si>
  <si>
    <t>refuse truck bodies, being specialized truck bodies designed and constructed for the primary purpose of collecting, compacting, and transporting solid waste, of the kind used for municipal waste collection; and</t>
  </si>
  <si>
    <t>des carrosseries de camions à ordures, lesquelles sont des carrosseries spécialisées conçues et bâties avant tout pour la collecte, le compactage et le transport de déchets solides, du genre qu’on emploie pour la collecte de déchets municipale;</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</si>
  <si>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</si>
  <si>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</si>
  <si>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</si>
  <si>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</si>
  <si>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</si>
  <si>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</si>
  <si>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</si>
  <si>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</si>
  <si>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</si>
  <si>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</si>
  <si>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</si>
  <si>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</si>
  <si>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</si>
  <si>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</si>
  <si>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</si>
  <si>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</si>
  <si>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8707.90.90.10, 8707.90.90.39, 8707.90.90.40, 8707.90.90.90, 8708.29.99.90</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</si>
  <si>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</si>
  <si>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</si>
  <si>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For additional details, view the "Info" tab.</t>
  </si>
  <si>
    <t>Pour plus de détails, consultez l’onglet « Info ».</t>
  </si>
  <si>
    <t>Refrigerated units</t>
  </si>
  <si>
    <t>Unités réfrigérées</t>
  </si>
  <si>
    <t>Kits</t>
  </si>
  <si>
    <t>Fully assembled truck bodies</t>
  </si>
  <si>
    <t>Carrosseries de camions entièrement assemblées</t>
  </si>
  <si>
    <t>Dry freight units</t>
  </si>
  <si>
    <t>Unités fermée de fret sec</t>
  </si>
  <si>
    <t>All other</t>
  </si>
  <si>
    <t>Tout autre</t>
  </si>
  <si>
    <t>Total production of the goods</t>
  </si>
  <si>
    <t>Production totale des marchandises</t>
  </si>
  <si>
    <t>Joseph Long</t>
  </si>
  <si>
    <t>Joseph.Long@tribunal.gc.ca</t>
  </si>
  <si>
    <t>March 30, 2026</t>
  </si>
  <si>
    <t>30 mars 2026</t>
  </si>
  <si>
    <t>FIRM Activities</t>
  </si>
  <si>
    <t>Company:</t>
  </si>
  <si>
    <t>Respondent Type:</t>
  </si>
  <si>
    <t>Activity:</t>
  </si>
  <si>
    <t>Country:</t>
  </si>
  <si>
    <t>Subject/Non:</t>
  </si>
  <si>
    <t>Other Country:</t>
  </si>
  <si>
    <t>Trade Level:</t>
  </si>
  <si>
    <t>Sales To:</t>
  </si>
  <si>
    <t>2023</t>
  </si>
  <si>
    <t>2024</t>
  </si>
  <si>
    <t>2025</t>
  </si>
  <si>
    <t>Foreign Producer  |  Producteur étranger</t>
  </si>
  <si>
    <t>-</t>
  </si>
  <si>
    <t>Sales to Home Market | Ventes sur le marché intérieur</t>
  </si>
  <si>
    <t>Export Sales |  Ventes à l'exportation</t>
  </si>
  <si>
    <t>United States  |  États-Unis</t>
  </si>
  <si>
    <t>Other Countries  |  Autres pays</t>
  </si>
  <si>
    <t>Foreign</t>
  </si>
  <si>
    <t>Practical plant capacity (units)</t>
  </si>
  <si>
    <t>Production (units)</t>
  </si>
  <si>
    <t>Domestic sales (units)</t>
  </si>
  <si>
    <t>Export sales (units)</t>
  </si>
  <si>
    <t>Total - Export sales</t>
  </si>
  <si>
    <t>Bodies</t>
  </si>
  <si>
    <t>NQ-2025-009</t>
  </si>
  <si>
    <t>343-597-3847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</si>
</sst>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_(#,##0_);_(\(#,##0\);_(* &quot;-&quot;_);_(_ \ \ \ \ \ \ \ @"/>
  </numFmts>
  <fonts count="2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u/>
      <sz val="11"/>
      <color theme="10"/>
      <name val="Calibri"/>
      <family val="2"/>
      <scheme val="minor"/>
    </font>
    <font>
      <b/>
      <u/>
      <sz val="10.5"/>
      <name val="Calibri"/>
      <family val="2"/>
      <scheme val="minor"/>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s>
  <borders count="6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auto="1"/>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bottom style="medium">
        <color theme="0" tint="-0.499984740745262"/>
      </bottom>
      <diagonal/>
    </border>
    <border>
      <left/>
      <right style="thin">
        <color theme="0" tint="-0.499984740745262"/>
      </right>
      <top/>
      <bottom style="medium">
        <color theme="0" tint="-0.499984740745262"/>
      </bottom>
      <diagonal/>
    </border>
    <border>
      <left style="thin">
        <color indexed="64"/>
      </left>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medium">
        <color theme="0" tint="-0.499984740745262"/>
      </bottom>
      <diagonal/>
    </border>
    <border>
      <left/>
      <right style="thin">
        <color indexed="64"/>
      </right>
      <top style="thin">
        <color theme="0" tint="-0.499984740745262"/>
      </top>
      <bottom style="medium">
        <color theme="0" tint="-0.499984740745262"/>
      </bottom>
      <diagonal/>
    </border>
    <border>
      <left style="thin">
        <color indexed="64"/>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right style="thin">
        <color indexed="64"/>
      </right>
      <top style="medium">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384">
    <xf numFmtId="0" fontId="0" fillId="0" borderId="0" xfId="0"/>
    <xf numFmtId="0" fontId="10" fillId="2" borderId="0" xfId="0" applyFont="1" applyFill="1" applyAlignment="1">
      <alignment vertical="top" wrapText="1"/>
    </xf>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10" fillId="2" borderId="4" xfId="0" applyFont="1" applyFill="1" applyBorder="1" applyAlignment="1">
      <alignment vertical="top" wrapText="1"/>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center" wrapText="1"/>
      <protection locked="0"/>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65" fontId="11" fillId="4" borderId="16" xfId="2" applyNumberFormat="1" applyFont="1" applyFill="1" applyBorder="1" applyAlignment="1" applyProtection="1">
      <alignment horizontal="right" vertical="center" wrapText="1"/>
      <protection locked="0"/>
    </xf>
    <xf numFmtId="165" fontId="11" fillId="4" borderId="35" xfId="2" applyNumberFormat="1" applyFont="1" applyFill="1" applyBorder="1" applyAlignment="1" applyProtection="1">
      <alignment horizontal="right" vertical="center" wrapText="1"/>
      <protection locked="0"/>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11" fillId="5" borderId="13" xfId="2" applyNumberFormat="1" applyFont="1" applyFill="1" applyBorder="1" applyAlignment="1" applyProtection="1">
      <alignment horizontal="right" vertical="center"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8" fillId="2" borderId="0" xfId="0" applyFont="1" applyFill="1" applyBorder="1" applyAlignment="1">
      <alignment vertical="top" wrapText="1"/>
    </xf>
    <xf numFmtId="0" fontId="20" fillId="0" borderId="0" xfId="3" applyAlignment="1">
      <alignment vertical="top"/>
    </xf>
    <xf numFmtId="0" fontId="20" fillId="0" borderId="0" xfId="3"/>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165" fontId="11" fillId="4" borderId="15" xfId="2" applyNumberFormat="1" applyFont="1" applyFill="1" applyBorder="1" applyAlignment="1" applyProtection="1">
      <alignment vertical="center" wrapText="1"/>
      <protection locked="0"/>
    </xf>
    <xf numFmtId="165" fontId="11" fillId="4" borderId="13" xfId="2" applyNumberFormat="1" applyFont="1" applyFill="1" applyBorder="1" applyAlignment="1" applyProtection="1">
      <alignmen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0" borderId="0" xfId="0" quotePrefix="1" applyFont="1" applyAlignment="1">
      <alignment vertical="top"/>
    </xf>
    <xf numFmtId="0" fontId="21" fillId="2" borderId="6" xfId="0" applyFont="1" applyFill="1" applyBorder="1" applyAlignment="1">
      <alignment horizontal="left" vertical="top" wrapText="1"/>
    </xf>
    <xf numFmtId="0" fontId="6" fillId="0" borderId="0" xfId="0" applyFont="1" applyFill="1" applyAlignment="1">
      <alignment vertical="top" wrapText="1"/>
    </xf>
    <xf numFmtId="0" fontId="10" fillId="0" borderId="0" xfId="0" applyFont="1" applyAlignment="1">
      <alignment vertical="top" wrapText="1"/>
    </xf>
    <xf numFmtId="1" fontId="11" fillId="5" borderId="13" xfId="2" applyNumberFormat="1" applyFont="1" applyFill="1" applyBorder="1" applyAlignment="1" applyProtection="1">
      <alignment horizontal="right" vertical="center" wrapText="1"/>
    </xf>
    <xf numFmtId="165" fontId="11" fillId="4" borderId="15" xfId="2" applyNumberFormat="1" applyFont="1" applyFill="1" applyBorder="1" applyAlignment="1" applyProtection="1">
      <alignment horizontal="right" vertical="top" wrapText="1"/>
      <protection locked="0"/>
    </xf>
    <xf numFmtId="0" fontId="12" fillId="0" borderId="0" xfId="0" applyFont="1" applyAlignment="1">
      <alignment horizontal="left" vertical="top"/>
    </xf>
    <xf numFmtId="0" fontId="9" fillId="0" borderId="0" xfId="0" applyFont="1" applyAlignment="1">
      <alignment vertical="top"/>
    </xf>
    <xf numFmtId="0" fontId="10" fillId="2" borderId="6" xfId="0" applyFont="1" applyFill="1" applyBorder="1" applyAlignment="1">
      <alignment horizontal="right" vertical="top" wrapText="1"/>
    </xf>
    <xf numFmtId="0" fontId="10" fillId="2" borderId="0" xfId="0" applyFont="1" applyFill="1" applyBorder="1" applyAlignment="1">
      <alignment horizontal="right" vertical="top" wrapText="1"/>
    </xf>
    <xf numFmtId="0" fontId="22" fillId="3" borderId="61" xfId="0" applyFont="1" applyFill="1" applyBorder="1"/>
    <xf numFmtId="0" fontId="22" fillId="3" borderId="62" xfId="0" applyFont="1" applyFill="1" applyBorder="1"/>
    <xf numFmtId="165" fontId="22" fillId="3" borderId="62" xfId="2" applyNumberFormat="1" applyFont="1" applyFill="1" applyBorder="1"/>
    <xf numFmtId="165" fontId="22" fillId="3" borderId="62" xfId="2" applyNumberFormat="1" applyFont="1" applyFill="1" applyBorder="1" applyAlignment="1">
      <alignment horizontal="left"/>
    </xf>
    <xf numFmtId="165" fontId="22" fillId="3" borderId="63" xfId="2" applyNumberFormat="1" applyFont="1" applyFill="1" applyBorder="1"/>
    <xf numFmtId="0" fontId="22" fillId="3" borderId="62" xfId="0" applyFont="1" applyFill="1" applyBorder="1" applyAlignment="1">
      <alignment horizontal="center"/>
    </xf>
    <xf numFmtId="0" fontId="22" fillId="3" borderId="64" xfId="0" applyFont="1" applyFill="1" applyBorder="1" applyAlignment="1">
      <alignment horizontal="center"/>
    </xf>
    <xf numFmtId="0" fontId="23" fillId="9" borderId="65" xfId="0" applyFont="1" applyFill="1" applyBorder="1"/>
    <xf numFmtId="0" fontId="23" fillId="9" borderId="66" xfId="0" applyFont="1" applyFill="1" applyBorder="1"/>
    <xf numFmtId="165" fontId="23" fillId="9" borderId="66" xfId="2" applyNumberFormat="1" applyFont="1" applyFill="1" applyBorder="1"/>
    <xf numFmtId="165" fontId="23" fillId="9" borderId="66" xfId="2" applyNumberFormat="1" applyFont="1" applyFill="1" applyBorder="1" applyAlignment="1">
      <alignment horizontal="left"/>
    </xf>
    <xf numFmtId="165" fontId="23" fillId="9" borderId="67" xfId="2" applyNumberFormat="1" applyFont="1" applyFill="1" applyBorder="1"/>
    <xf numFmtId="0" fontId="24" fillId="0" borderId="65" xfId="0" applyFont="1" applyBorder="1"/>
    <xf numFmtId="0" fontId="24" fillId="0" borderId="66" xfId="0" applyFont="1" applyBorder="1"/>
    <xf numFmtId="165" fontId="24" fillId="0" borderId="66" xfId="2" applyNumberFormat="1" applyFont="1" applyBorder="1"/>
    <xf numFmtId="165" fontId="24" fillId="0" borderId="66" xfId="2" applyNumberFormat="1" applyFont="1" applyBorder="1" applyAlignment="1">
      <alignment horizontal="left"/>
    </xf>
    <xf numFmtId="165" fontId="24" fillId="0" borderId="67" xfId="2" applyNumberFormat="1" applyFont="1" applyBorder="1"/>
    <xf numFmtId="0" fontId="24" fillId="10" borderId="65" xfId="0" applyFont="1" applyFill="1" applyBorder="1"/>
    <xf numFmtId="0" fontId="24" fillId="10" borderId="66" xfId="0" applyFont="1" applyFill="1" applyBorder="1"/>
    <xf numFmtId="165" fontId="24" fillId="10" borderId="66" xfId="2" applyNumberFormat="1" applyFont="1" applyFill="1" applyBorder="1"/>
    <xf numFmtId="165" fontId="24" fillId="10" borderId="66" xfId="2" applyNumberFormat="1" applyFont="1" applyFill="1" applyBorder="1" applyAlignment="1">
      <alignment horizontal="left"/>
    </xf>
    <xf numFmtId="165" fontId="24" fillId="10" borderId="67" xfId="2" applyNumberFormat="1" applyFont="1" applyFill="1" applyBorder="1"/>
    <xf numFmtId="166" fontId="26" fillId="11" borderId="0" xfId="2" applyNumberFormat="1" applyFont="1" applyFill="1" applyBorder="1" applyAlignment="1">
      <alignment horizontal="right"/>
    </xf>
    <xf numFmtId="166" fontId="25" fillId="2" borderId="0" xfId="2" applyNumberFormat="1" applyFont="1" applyFill="1" applyBorder="1" applyAlignment="1">
      <alignment horizontal="right"/>
    </xf>
    <xf numFmtId="167" fontId="25" fillId="2" borderId="0" xfId="2" applyNumberFormat="1" applyFont="1" applyFill="1" applyBorder="1" applyAlignment="1">
      <alignment horizontal="right"/>
    </xf>
    <xf numFmtId="166" fontId="25" fillId="11" borderId="0" xfId="2" applyNumberFormat="1" applyFont="1" applyFill="1" applyBorder="1" applyAlignment="1">
      <alignment horizontal="right"/>
    </xf>
    <xf numFmtId="166" fontId="26" fillId="11" borderId="11" xfId="2" applyNumberFormat="1" applyFont="1" applyFill="1" applyBorder="1" applyAlignment="1">
      <alignment horizontal="right"/>
    </xf>
    <xf numFmtId="0" fontId="25" fillId="2" borderId="0" xfId="0" applyFont="1" applyFill="1" applyAlignment="1">
      <alignment horizontal="right"/>
    </xf>
    <xf numFmtId="1" fontId="23" fillId="9" borderId="66" xfId="0" applyNumberFormat="1" applyFont="1" applyFill="1" applyBorder="1" applyAlignment="1">
      <alignment horizontal="center"/>
    </xf>
    <xf numFmtId="1" fontId="24" fillId="0" borderId="66" xfId="0" applyNumberFormat="1" applyFont="1" applyBorder="1" applyAlignment="1">
      <alignment horizontal="center"/>
    </xf>
    <xf numFmtId="1" fontId="24" fillId="10" borderId="66" xfId="0" applyNumberFormat="1" applyFont="1" applyFill="1" applyBorder="1" applyAlignment="1">
      <alignment horizontal="center"/>
    </xf>
    <xf numFmtId="4" fontId="11" fillId="5" borderId="37" xfId="2" applyNumberFormat="1" applyFont="1" applyFill="1" applyBorder="1" applyAlignment="1" applyProtection="1">
      <alignment horizontal="right" vertical="center" wrapText="1"/>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1"/>
    </xf>
    <xf numFmtId="0" fontId="11" fillId="7" borderId="16" xfId="1" applyNumberFormat="1" applyFont="1" applyFill="1" applyBorder="1" applyAlignment="1" applyProtection="1">
      <alignment horizontal="lef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12" fillId="2" borderId="38" xfId="0" applyFont="1" applyFill="1" applyBorder="1" applyAlignment="1">
      <alignment vertical="center" wrapText="1"/>
    </xf>
    <xf numFmtId="0" fontId="8" fillId="2" borderId="38"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21" fillId="2" borderId="24" xfId="0" applyFont="1" applyFill="1" applyBorder="1" applyAlignment="1">
      <alignment horizontal="left" vertical="top" wrapText="1"/>
    </xf>
    <xf numFmtId="0" fontId="21" fillId="2" borderId="13" xfId="0" applyFont="1" applyFill="1" applyBorder="1" applyAlignment="1">
      <alignment horizontal="left" vertical="top" wrapText="1"/>
    </xf>
    <xf numFmtId="0" fontId="9" fillId="7" borderId="13" xfId="0" applyFont="1" applyFill="1" applyBorder="1" applyAlignment="1">
      <alignment horizontal="center"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8" fillId="2" borderId="24"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9" fillId="7" borderId="13"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1" fontId="11" fillId="5" borderId="13" xfId="2" applyNumberFormat="1" applyFont="1" applyFill="1" applyBorder="1" applyAlignment="1" applyProtection="1">
      <alignment horizontal="right"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0" fontId="8" fillId="2" borderId="16" xfId="0" applyFont="1" applyFill="1" applyBorder="1" applyAlignment="1">
      <alignment horizontal="right" vertical="top" wrapText="1" indent="1"/>
    </xf>
    <xf numFmtId="0" fontId="8" fillId="2" borderId="3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52" xfId="0" applyFont="1" applyFill="1" applyBorder="1" applyAlignment="1">
      <alignment horizontal="center" vertical="center" wrapText="1"/>
    </xf>
    <xf numFmtId="0" fontId="12" fillId="7" borderId="53" xfId="0" applyFont="1" applyFill="1" applyBorder="1" applyAlignment="1">
      <alignment horizontal="left" vertical="center" wrapText="1"/>
    </xf>
    <xf numFmtId="0" fontId="12" fillId="7" borderId="41" xfId="0" applyFont="1" applyFill="1" applyBorder="1" applyAlignment="1">
      <alignment horizontal="left" vertical="center" wrapText="1"/>
    </xf>
    <xf numFmtId="0" fontId="12" fillId="7" borderId="5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50" xfId="0" applyFont="1" applyFill="1" applyBorder="1" applyAlignment="1">
      <alignment horizontal="left" vertical="center" wrapText="1"/>
    </xf>
    <xf numFmtId="0" fontId="8" fillId="2" borderId="44" xfId="0" applyFont="1" applyFill="1" applyBorder="1" applyAlignment="1">
      <alignment horizontal="right" vertical="top" wrapText="1" indent="1"/>
    </xf>
    <xf numFmtId="0" fontId="8" fillId="2" borderId="45" xfId="0" applyFont="1" applyFill="1" applyBorder="1" applyAlignment="1">
      <alignment horizontal="right" vertical="top" wrapText="1" indent="1"/>
    </xf>
    <xf numFmtId="0" fontId="8" fillId="2" borderId="46" xfId="0" applyFont="1" applyFill="1" applyBorder="1" applyAlignment="1">
      <alignment horizontal="right" vertical="top" wrapText="1" indent="1"/>
    </xf>
    <xf numFmtId="0" fontId="8" fillId="2" borderId="43" xfId="0" applyFont="1" applyFill="1" applyBorder="1" applyAlignment="1">
      <alignment horizontal="right" vertical="top" wrapText="1" indent="1"/>
    </xf>
    <xf numFmtId="0" fontId="8" fillId="2" borderId="39" xfId="0" applyFont="1" applyFill="1" applyBorder="1" applyAlignment="1">
      <alignment horizontal="right" vertical="top" wrapText="1" indent="1"/>
    </xf>
    <xf numFmtId="0" fontId="8" fillId="2" borderId="30" xfId="0" applyFont="1" applyFill="1" applyBorder="1" applyAlignment="1">
      <alignment horizontal="right" vertical="top" wrapText="1" indent="1"/>
    </xf>
    <xf numFmtId="0" fontId="8" fillId="2" borderId="40" xfId="0" applyFont="1" applyFill="1" applyBorder="1" applyAlignment="1">
      <alignment horizontal="right" vertical="top" wrapText="1" indent="1"/>
    </xf>
    <xf numFmtId="0" fontId="8" fillId="2" borderId="41" xfId="0" applyFont="1" applyFill="1" applyBorder="1" applyAlignment="1">
      <alignment horizontal="right" vertical="top" wrapText="1" indent="1"/>
    </xf>
    <xf numFmtId="0" fontId="8" fillId="2" borderId="42" xfId="0" applyFont="1" applyFill="1" applyBorder="1" applyAlignment="1">
      <alignment horizontal="right" vertical="top" wrapText="1" indent="1"/>
    </xf>
    <xf numFmtId="0" fontId="12" fillId="7" borderId="55"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12" fillId="7" borderId="57" xfId="0" applyFont="1" applyFill="1" applyBorder="1" applyAlignment="1">
      <alignment horizontal="left" vertical="center" wrapText="1"/>
    </xf>
    <xf numFmtId="0" fontId="12" fillId="7" borderId="51"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58" xfId="0" applyFont="1" applyFill="1" applyBorder="1" applyAlignment="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0" fontId="9" fillId="2" borderId="6" xfId="0" applyFont="1" applyFill="1" applyBorder="1" applyAlignment="1">
      <alignment horizontal="right" vertical="top" wrapText="1"/>
    </xf>
    <xf numFmtId="0" fontId="9" fillId="2" borderId="0" xfId="0" applyFont="1" applyFill="1" applyBorder="1" applyAlignment="1">
      <alignment horizontal="right" vertical="top" wrapText="1"/>
    </xf>
    <xf numFmtId="0" fontId="10" fillId="2" borderId="6" xfId="0" applyFont="1" applyFill="1" applyBorder="1" applyAlignment="1">
      <alignment horizontal="right" vertical="top" wrapText="1"/>
    </xf>
    <xf numFmtId="0" fontId="10" fillId="2" borderId="0" xfId="0" applyFont="1" applyFill="1" applyBorder="1" applyAlignment="1">
      <alignment horizontal="right" vertical="top" wrapText="1"/>
    </xf>
    <xf numFmtId="0" fontId="16" fillId="2" borderId="6" xfId="0" applyFont="1" applyFill="1" applyBorder="1" applyAlignment="1">
      <alignment horizontal="right" vertical="top" wrapText="1"/>
    </xf>
    <xf numFmtId="0" fontId="16" fillId="2" borderId="0" xfId="0" applyFont="1" applyFill="1" applyBorder="1" applyAlignment="1">
      <alignment horizontal="right" vertical="top" wrapText="1"/>
    </xf>
    <xf numFmtId="0" fontId="11" fillId="4" borderId="13" xfId="1" applyNumberFormat="1" applyFont="1" applyFill="1" applyBorder="1" applyAlignment="1" applyProtection="1">
      <alignment horizontal="center" vertical="center" wrapText="1"/>
      <protection locked="0"/>
    </xf>
    <xf numFmtId="0" fontId="12" fillId="2" borderId="0" xfId="0" applyFont="1" applyFill="1" applyBorder="1" applyAlignment="1">
      <alignment horizontal="right" wrapText="1"/>
    </xf>
    <xf numFmtId="1" fontId="11" fillId="5" borderId="17" xfId="1" applyNumberFormat="1" applyFont="1" applyFill="1" applyBorder="1" applyAlignment="1" applyProtection="1">
      <alignment horizontal="center" vertical="center" wrapText="1"/>
    </xf>
    <xf numFmtId="1" fontId="11" fillId="5" borderId="14" xfId="1" applyNumberFormat="1" applyFont="1" applyFill="1" applyBorder="1" applyAlignment="1" applyProtection="1">
      <alignment horizontal="center" vertical="center" wrapText="1"/>
    </xf>
    <xf numFmtId="1" fontId="11" fillId="5" borderId="59" xfId="1" applyNumberFormat="1" applyFont="1" applyFill="1" applyBorder="1" applyAlignment="1" applyProtection="1">
      <alignment horizontal="center" vertical="center" wrapText="1"/>
    </xf>
    <xf numFmtId="1" fontId="11" fillId="5" borderId="21" xfId="1" applyNumberFormat="1" applyFont="1" applyFill="1" applyBorder="1" applyAlignment="1" applyProtection="1">
      <alignment horizontal="center" vertical="center" wrapText="1"/>
    </xf>
    <xf numFmtId="1" fontId="11" fillId="5" borderId="22"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D14" sqref="D14"/>
    </sheetView>
  </sheetViews>
  <sheetFormatPr defaultColWidth="9.140625" defaultRowHeight="14.25" x14ac:dyDescent="0.25"/>
  <cols>
    <col min="1" max="1" width="24.42578125" style="49" bestFit="1" customWidth="1"/>
    <col min="2" max="2" width="20.5703125" style="50" bestFit="1" customWidth="1"/>
    <col min="3" max="3" width="22.140625" style="50" bestFit="1" customWidth="1"/>
    <col min="4" max="4" width="12.42578125" style="50" bestFit="1" customWidth="1"/>
    <col min="5" max="16384" width="9.140625" style="50"/>
  </cols>
  <sheetData>
    <row r="1" spans="1:6" s="74" customFormat="1" x14ac:dyDescent="0.25">
      <c r="A1" s="74" t="s">
        <v>155</v>
      </c>
      <c r="B1" s="74" t="s">
        <v>65</v>
      </c>
      <c r="C1" s="74" t="s">
        <v>66</v>
      </c>
      <c r="F1" s="74" t="s">
        <v>67</v>
      </c>
    </row>
    <row r="2" spans="1:6" x14ac:dyDescent="0.25">
      <c r="A2" s="49" t="s">
        <v>68</v>
      </c>
      <c r="B2" s="50" t="s">
        <v>384</v>
      </c>
      <c r="C2" s="50" t="str">
        <f>B2</f>
        <v>NQ-2025-009</v>
      </c>
      <c r="F2" s="50" t="s">
        <v>179</v>
      </c>
    </row>
    <row r="3" spans="1:6" x14ac:dyDescent="0.25">
      <c r="A3" s="49" t="s">
        <v>69</v>
      </c>
      <c r="B3" s="48" t="s">
        <v>302</v>
      </c>
      <c r="C3" s="48" t="s">
        <v>303</v>
      </c>
      <c r="F3" s="50" t="s">
        <v>177</v>
      </c>
    </row>
    <row r="4" spans="1:6" x14ac:dyDescent="0.25">
      <c r="A4" s="49" t="s">
        <v>135</v>
      </c>
      <c r="B4" s="50" t="s">
        <v>304</v>
      </c>
      <c r="C4" s="50" t="s">
        <v>305</v>
      </c>
      <c r="F4" s="50" t="s">
        <v>178</v>
      </c>
    </row>
    <row r="5" spans="1:6" ht="28.5" x14ac:dyDescent="0.25">
      <c r="A5" s="70" t="s">
        <v>215</v>
      </c>
      <c r="B5" s="50" t="s">
        <v>281</v>
      </c>
      <c r="C5" s="50" t="s">
        <v>282</v>
      </c>
      <c r="D5" s="50" t="s">
        <v>288</v>
      </c>
    </row>
    <row r="6" spans="1:6" x14ac:dyDescent="0.25">
      <c r="A6" s="51" t="s">
        <v>193</v>
      </c>
      <c r="B6" s="52">
        <v>2023</v>
      </c>
      <c r="C6" s="52">
        <f>B6</f>
        <v>2023</v>
      </c>
      <c r="F6" s="75" t="s">
        <v>221</v>
      </c>
    </row>
    <row r="7" spans="1:6" x14ac:dyDescent="0.25">
      <c r="A7" s="51" t="s">
        <v>194</v>
      </c>
      <c r="B7" s="71" t="s">
        <v>306</v>
      </c>
      <c r="C7" s="129" t="s">
        <v>307</v>
      </c>
      <c r="F7" s="50" t="s">
        <v>300</v>
      </c>
    </row>
    <row r="8" spans="1:6" x14ac:dyDescent="0.25">
      <c r="A8" s="51" t="s">
        <v>195</v>
      </c>
      <c r="B8" s="52">
        <v>2025</v>
      </c>
      <c r="C8" s="52">
        <f>B8</f>
        <v>2025</v>
      </c>
      <c r="F8" s="50" t="s">
        <v>301</v>
      </c>
    </row>
    <row r="9" spans="1:6" x14ac:dyDescent="0.25">
      <c r="A9" s="49" t="s">
        <v>185</v>
      </c>
      <c r="B9" s="48">
        <v>2025</v>
      </c>
      <c r="C9" s="48">
        <v>2025</v>
      </c>
      <c r="F9" s="76" t="s">
        <v>222</v>
      </c>
    </row>
    <row r="10" spans="1:6" x14ac:dyDescent="0.25">
      <c r="A10" s="49" t="s">
        <v>186</v>
      </c>
      <c r="B10" s="48"/>
      <c r="C10" s="48"/>
    </row>
    <row r="11" spans="1:6" x14ac:dyDescent="0.25">
      <c r="A11" s="49" t="s">
        <v>70</v>
      </c>
      <c r="B11" s="72" t="s">
        <v>357</v>
      </c>
      <c r="C11" s="71" t="s">
        <v>358</v>
      </c>
    </row>
    <row r="13" spans="1:6" x14ac:dyDescent="0.25">
      <c r="A13" s="49" t="s">
        <v>216</v>
      </c>
      <c r="B13" s="50" t="s">
        <v>355</v>
      </c>
      <c r="C13" s="50" t="s">
        <v>356</v>
      </c>
      <c r="D13" s="50" t="s">
        <v>385</v>
      </c>
    </row>
    <row r="14" spans="1:6" x14ac:dyDescent="0.25">
      <c r="A14" s="49" t="s">
        <v>217</v>
      </c>
      <c r="B14" s="50" t="s">
        <v>308</v>
      </c>
      <c r="C14" s="50" t="s">
        <v>309</v>
      </c>
      <c r="D14" s="50" t="s">
        <v>310</v>
      </c>
    </row>
    <row r="16" spans="1:6" x14ac:dyDescent="0.25">
      <c r="A16" s="49" t="s">
        <v>73</v>
      </c>
      <c r="B16" s="50" t="s">
        <v>311</v>
      </c>
      <c r="C16" s="50" t="s">
        <v>312</v>
      </c>
    </row>
    <row r="17" spans="1:5" ht="15" x14ac:dyDescent="0.25">
      <c r="A17" s="73" t="s">
        <v>218</v>
      </c>
      <c r="B17" s="117"/>
      <c r="C17" s="118"/>
    </row>
    <row r="19" spans="1:5" x14ac:dyDescent="0.25">
      <c r="A19" s="49" t="s">
        <v>74</v>
      </c>
      <c r="B19" s="53" t="s">
        <v>192</v>
      </c>
      <c r="C19" s="53" t="s">
        <v>192</v>
      </c>
    </row>
    <row r="20" spans="1:5" x14ac:dyDescent="0.25">
      <c r="A20" s="49" t="s">
        <v>75</v>
      </c>
      <c r="B20" s="53" t="s">
        <v>191</v>
      </c>
    </row>
    <row r="21" spans="1:5" x14ac:dyDescent="0.25">
      <c r="A21" s="49" t="s">
        <v>76</v>
      </c>
      <c r="B21" s="53" t="s">
        <v>339</v>
      </c>
      <c r="C21" s="53"/>
      <c r="D21" s="53"/>
      <c r="E21" s="53"/>
    </row>
    <row r="23" spans="1:5" x14ac:dyDescent="0.25">
      <c r="A23" s="49" t="s">
        <v>219</v>
      </c>
      <c r="B23" s="48" t="s">
        <v>313</v>
      </c>
      <c r="C23" s="48" t="s">
        <v>314</v>
      </c>
    </row>
    <row r="24" spans="1:5" x14ac:dyDescent="0.25">
      <c r="A24" s="49" t="s">
        <v>220</v>
      </c>
      <c r="B24" s="48" t="s">
        <v>315</v>
      </c>
      <c r="C24" s="48" t="s">
        <v>316</v>
      </c>
    </row>
    <row r="26" spans="1:5" x14ac:dyDescent="0.25">
      <c r="A26" s="171" t="s">
        <v>269</v>
      </c>
      <c r="B26" s="171"/>
      <c r="C26" s="171"/>
      <c r="D26" s="171"/>
    </row>
    <row r="27" spans="1:5" x14ac:dyDescent="0.25">
      <c r="A27" s="49" t="s">
        <v>274</v>
      </c>
      <c r="B27" s="50" t="s">
        <v>270</v>
      </c>
      <c r="C27" s="50" t="s">
        <v>271</v>
      </c>
      <c r="D27" s="49" t="str">
        <f>IF(Intro!$G$22="English",B27,C27)</f>
        <v>Oui</v>
      </c>
    </row>
    <row r="28" spans="1:5" x14ac:dyDescent="0.25">
      <c r="B28" s="50" t="s">
        <v>272</v>
      </c>
      <c r="C28" s="50" t="s">
        <v>273</v>
      </c>
      <c r="D28" s="49" t="str">
        <f>IF(Intro!$G$22="English",B28,C28)</f>
        <v>Non</v>
      </c>
    </row>
  </sheetData>
  <sheetProtection algorithmName="SHA-512" hashValue="rCf18+lieTV3BuGmQMkypTGDEVSNj3Tant1sUqYG5ViNxCpa6ecxDQdn9KW3b4YVRLiG4h6FkEgrT1vAj3HVOw==" saltValue="vOZU6eUAnBYqXZVc/BqSRw==" spinCount="100000" sheet="1" objects="1" scenarios="1" selectLockedCells="1"/>
  <mergeCells count="1">
    <mergeCell ref="A26:D26"/>
  </mergeCells>
  <phoneticPr fontId="15" type="noConversion"/>
  <dataValidations count="2">
    <dataValidation type="list" allowBlank="1" showInputMessage="1" showErrorMessage="1" sqref="B4" xr:uid="{5B51E3BF-5714-4DDD-9810-A0B54BDA2FD6}">
      <formula1>"dumping, subsidization, dumping and subsidization"</formula1>
    </dataValidation>
    <dataValidation type="list" allowBlank="1" showInputMessage="1" showErrorMessage="1" sqref="C4" xr:uid="{828D5C05-863E-4508-BF78-D12646D8960A}">
      <formula1>"le dumping, le subventionnement, le dumping et le subventionnement"</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B4E62-12BC-4DF9-9E9F-F4F602768AC9}">
  <sheetPr>
    <tabColor rgb="FFFF0000"/>
  </sheetPr>
  <dimension ref="B2:X29"/>
  <sheetViews>
    <sheetView workbookViewId="0">
      <selection activeCell="P9" sqref="P9"/>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Confirm!E37</f>
        <v>-</v>
      </c>
      <c r="K5" s="167" t="str">
        <f>Confirm!F37</f>
        <v>-</v>
      </c>
      <c r="L5" s="167" t="str">
        <f>Confirm!G37</f>
        <v>-</v>
      </c>
      <c r="N5" s="146">
        <f>B5</f>
        <v>0</v>
      </c>
      <c r="O5" s="147" t="s">
        <v>371</v>
      </c>
      <c r="P5" s="147" t="s">
        <v>64</v>
      </c>
      <c r="Q5" s="148" t="s">
        <v>372</v>
      </c>
      <c r="R5" s="148"/>
      <c r="S5" s="148"/>
      <c r="T5" s="149"/>
      <c r="U5" s="150"/>
      <c r="V5" s="167" t="str">
        <f>Confirm!E38</f>
        <v>-</v>
      </c>
      <c r="W5" s="167" t="str">
        <f>Confirm!F38</f>
        <v>-</v>
      </c>
      <c r="X5" s="167" t="str">
        <f>Confirm!G38</f>
        <v>-</v>
      </c>
    </row>
    <row r="6" spans="2:24" x14ac:dyDescent="0.25">
      <c r="B6" s="151">
        <f>B5</f>
        <v>0</v>
      </c>
      <c r="C6" s="152" t="str">
        <f>C5</f>
        <v>Foreign Producer  |  Producteur étranger</v>
      </c>
      <c r="D6" s="152" t="s">
        <v>373</v>
      </c>
      <c r="E6" s="153" t="s">
        <v>372</v>
      </c>
      <c r="F6" s="153"/>
      <c r="G6" s="153"/>
      <c r="H6" s="154"/>
      <c r="I6" s="155"/>
      <c r="J6" s="168" t="str">
        <f>Confirm!E48</f>
        <v>-</v>
      </c>
      <c r="K6" s="168" t="str">
        <f>Confirm!F48</f>
        <v>-</v>
      </c>
      <c r="L6" s="168" t="str">
        <f>Confirm!G48</f>
        <v>-</v>
      </c>
      <c r="N6" s="151">
        <f>N5</f>
        <v>0</v>
      </c>
      <c r="O6" s="152" t="str">
        <f>O5</f>
        <v>Foreign Producer  |  Producteur étranger</v>
      </c>
      <c r="P6" s="152" t="s">
        <v>373</v>
      </c>
      <c r="Q6" s="153" t="s">
        <v>372</v>
      </c>
      <c r="R6" s="153"/>
      <c r="S6" s="153"/>
      <c r="T6" s="154"/>
      <c r="U6" s="155"/>
      <c r="V6" s="168" t="str">
        <f>Confirm!E49</f>
        <v>-</v>
      </c>
      <c r="W6" s="168" t="str">
        <f>Confirm!F49</f>
        <v>-</v>
      </c>
      <c r="X6" s="168" t="str">
        <f>Confirm!G49</f>
        <v>-</v>
      </c>
    </row>
    <row r="7" spans="2:24" x14ac:dyDescent="0.25">
      <c r="B7" s="156">
        <f t="shared" ref="B7:C9" si="0">B6</f>
        <v>0</v>
      </c>
      <c r="C7" s="157" t="str">
        <f t="shared" si="0"/>
        <v>Foreign Producer  |  Producteur étranger</v>
      </c>
      <c r="D7" s="157" t="s">
        <v>374</v>
      </c>
      <c r="E7" s="158" t="s">
        <v>183</v>
      </c>
      <c r="F7" s="158"/>
      <c r="G7" s="158"/>
      <c r="H7" s="159"/>
      <c r="I7" s="160"/>
      <c r="J7" s="169" t="str">
        <f>Confirm!E59</f>
        <v>-</v>
      </c>
      <c r="K7" s="169" t="str">
        <f>Confirm!F59</f>
        <v>-</v>
      </c>
      <c r="L7" s="169" t="str">
        <f>Confirm!G59</f>
        <v>-</v>
      </c>
      <c r="N7" s="156">
        <f t="shared" ref="N7:O7" si="1">N6</f>
        <v>0</v>
      </c>
      <c r="O7" s="157" t="str">
        <f t="shared" si="1"/>
        <v>Foreign Producer  |  Producteur étranger</v>
      </c>
      <c r="P7" s="157" t="s">
        <v>374</v>
      </c>
      <c r="Q7" s="158" t="s">
        <v>183</v>
      </c>
      <c r="R7" s="158"/>
      <c r="S7" s="158"/>
      <c r="T7" s="159"/>
      <c r="U7" s="160"/>
      <c r="V7" s="169" t="str">
        <f>Confirm!E60</f>
        <v>-</v>
      </c>
      <c r="W7" s="169" t="str">
        <f>Confirm!F60</f>
        <v>-</v>
      </c>
      <c r="X7" s="169" t="str">
        <f>Confirm!G60</f>
        <v>-</v>
      </c>
    </row>
    <row r="8" spans="2:24" x14ac:dyDescent="0.25">
      <c r="B8" s="151">
        <f t="shared" si="0"/>
        <v>0</v>
      </c>
      <c r="C8" s="152" t="str">
        <f t="shared" si="0"/>
        <v>Foreign Producer  |  Producteur étranger</v>
      </c>
      <c r="D8" s="152" t="s">
        <v>374</v>
      </c>
      <c r="E8" s="153" t="s">
        <v>375</v>
      </c>
      <c r="F8" s="153"/>
      <c r="G8" s="153"/>
      <c r="H8" s="154"/>
      <c r="I8" s="155"/>
      <c r="J8" s="168" t="str">
        <f>Confirm!E70</f>
        <v>-</v>
      </c>
      <c r="K8" s="168" t="str">
        <f>Confirm!F70</f>
        <v>-</v>
      </c>
      <c r="L8" s="168" t="str">
        <f>Confirm!G70</f>
        <v>-</v>
      </c>
      <c r="N8" s="151">
        <f t="shared" ref="N8:O8" si="2">N7</f>
        <v>0</v>
      </c>
      <c r="O8" s="152" t="str">
        <f t="shared" si="2"/>
        <v>Foreign Producer  |  Producteur étranger</v>
      </c>
      <c r="P8" s="152" t="s">
        <v>374</v>
      </c>
      <c r="Q8" s="153" t="s">
        <v>375</v>
      </c>
      <c r="R8" s="153"/>
      <c r="S8" s="153"/>
      <c r="T8" s="154"/>
      <c r="U8" s="155"/>
      <c r="V8" s="168" t="str">
        <f>Confirm!E71</f>
        <v>-</v>
      </c>
      <c r="W8" s="168" t="str">
        <f>Confirm!F71</f>
        <v>-</v>
      </c>
      <c r="X8" s="168" t="str">
        <f>Confirm!G71</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Confirm!E82</f>
        <v>-</v>
      </c>
      <c r="K9" s="169" t="str">
        <f>Confirm!F82</f>
        <v>-</v>
      </c>
      <c r="L9" s="169" t="str">
        <f>Confirm!G82</f>
        <v>-</v>
      </c>
      <c r="N9" s="156">
        <f t="shared" ref="N9:O9" si="3">N8</f>
        <v>0</v>
      </c>
      <c r="O9" s="157" t="str">
        <f t="shared" si="3"/>
        <v>Foreign Producer  |  Producteur étranger</v>
      </c>
      <c r="P9" s="157" t="s">
        <v>374</v>
      </c>
      <c r="Q9" s="158" t="s">
        <v>376</v>
      </c>
      <c r="R9" s="158"/>
      <c r="S9" s="158" t="str">
        <f>Confirm!E90</f>
        <v>-</v>
      </c>
      <c r="T9" s="159"/>
      <c r="U9" s="160"/>
      <c r="V9" s="169" t="str">
        <f>Confirm!E83</f>
        <v>-</v>
      </c>
      <c r="W9" s="169" t="str">
        <f>Confirm!F83</f>
        <v>-</v>
      </c>
      <c r="X9" s="169" t="str">
        <f>Confirm!G83</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1'!G23</f>
        <v>0</v>
      </c>
      <c r="D18" s="164">
        <f>'Pro 1'!H23</f>
        <v>0</v>
      </c>
      <c r="E18" s="164">
        <f>'Pro 1'!I23</f>
        <v>0</v>
      </c>
      <c r="N18" t="s">
        <v>180</v>
      </c>
      <c r="O18" s="164">
        <f>'Pro 1'!G24</f>
        <v>0</v>
      </c>
      <c r="P18" s="164">
        <f>'Pro 1'!H24</f>
        <v>0</v>
      </c>
      <c r="Q18" s="164">
        <f>'Pro 1'!I24</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4">SUM(D18:D19)</f>
        <v>0</v>
      </c>
      <c r="E20" s="165">
        <f t="shared" si="4"/>
        <v>0</v>
      </c>
      <c r="N20" t="s">
        <v>182</v>
      </c>
      <c r="O20" s="165">
        <f>SUM(O18:O19)</f>
        <v>0</v>
      </c>
      <c r="P20" s="165">
        <f t="shared" ref="P20:Q20" si="5">SUM(P18:P19)</f>
        <v>0</v>
      </c>
      <c r="Q20" s="165">
        <f t="shared" si="5"/>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2'!G42</f>
        <v>0</v>
      </c>
      <c r="D23" s="161">
        <f>'Pro 2'!H42</f>
        <v>0</v>
      </c>
      <c r="E23" s="161">
        <f>'Pro 2'!I42</f>
        <v>0</v>
      </c>
      <c r="N23" t="s">
        <v>380</v>
      </c>
      <c r="O23" s="161">
        <f>'Pro 2'!G55</f>
        <v>0</v>
      </c>
      <c r="P23" s="161">
        <f>'Pro 2'!H55</f>
        <v>0</v>
      </c>
      <c r="Q23" s="161">
        <f>'Pro 2'!I55</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2'!G45</f>
        <v>0</v>
      </c>
      <c r="D26" s="164">
        <f>'Pro 2'!H45</f>
        <v>0</v>
      </c>
      <c r="E26" s="164">
        <f>'Pro 2'!I45</f>
        <v>0</v>
      </c>
      <c r="N26" t="s">
        <v>183</v>
      </c>
      <c r="O26" s="164">
        <f>'Pro 2'!G58</f>
        <v>0</v>
      </c>
      <c r="P26" s="164">
        <f>'Pro 2'!H58</f>
        <v>0</v>
      </c>
      <c r="Q26" s="164">
        <f>'Pro 2'!I58</f>
        <v>0</v>
      </c>
    </row>
    <row r="27" spans="2:17" x14ac:dyDescent="0.25">
      <c r="B27" t="s">
        <v>184</v>
      </c>
      <c r="C27" s="164">
        <f>'Pro 2'!G48</f>
        <v>0</v>
      </c>
      <c r="D27" s="164">
        <f>'Pro 2'!H48</f>
        <v>0</v>
      </c>
      <c r="E27" s="164">
        <f>'Pro 2'!I48</f>
        <v>0</v>
      </c>
      <c r="N27" t="s">
        <v>184</v>
      </c>
      <c r="O27" s="164">
        <f>'Pro 2'!G61</f>
        <v>0</v>
      </c>
      <c r="P27" s="164">
        <f>'Pro 2'!H61</f>
        <v>0</v>
      </c>
      <c r="Q27" s="164">
        <f>'Pro 2'!I61</f>
        <v>0</v>
      </c>
    </row>
    <row r="28" spans="2:17" x14ac:dyDescent="0.25">
      <c r="B28" t="s">
        <v>147</v>
      </c>
      <c r="C28" s="164">
        <f>'Pro 2'!G51</f>
        <v>0</v>
      </c>
      <c r="D28" s="164">
        <f>'Pro 2'!H51</f>
        <v>0</v>
      </c>
      <c r="E28" s="164">
        <f>'Pro 2'!I51</f>
        <v>0</v>
      </c>
      <c r="N28" t="s">
        <v>147</v>
      </c>
      <c r="O28" s="164">
        <f>'Pro 2'!G64</f>
        <v>0</v>
      </c>
      <c r="P28" s="164">
        <f>'Pro 2'!H64</f>
        <v>0</v>
      </c>
      <c r="Q28" s="164">
        <f>'Pro 2'!I64</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izRrttYc4ybv6f1puGn8ycR8uERLgajYGPDyvFr+U5S+baIAE+cxlJHt+L2zgBGjyxYOBLaIoGmKV70SKUvdGA==" saltValue="C6DMkkVqFMUMiYsb191BJA==" spinCount="100000" sheet="1" objects="1" scenarios="1" selectLockedCells="1"/>
  <dataValidations count="4">
    <dataValidation type="list" allowBlank="1" showInputMessage="1" showErrorMessage="1" sqref="E5:E9 Q5:Q9" xr:uid="{60905B9E-1A3F-4978-AC72-4E9638D9BAA5}">
      <formula1>$D$1:$D$11</formula1>
    </dataValidation>
    <dataValidation type="list" allowBlank="1" showInputMessage="1" showErrorMessage="1" sqref="I5:I9 U5:U9" xr:uid="{6D8F7F7B-77C4-4CD5-A4EC-065F1CD820C7}">
      <formula1>$H$1:$H$3</formula1>
    </dataValidation>
    <dataValidation type="list" allowBlank="1" showInputMessage="1" showErrorMessage="1" sqref="D5:D9 P5:P9" xr:uid="{AC79B042-626B-4519-B12F-9B652929A427}">
      <formula1>$C$1:$C$6</formula1>
    </dataValidation>
    <dataValidation type="list" allowBlank="1" showInputMessage="1" showErrorMessage="1" sqref="C5 O5" xr:uid="{F97A0237-C851-4055-9A2C-DD6FFD86B837}">
      <formula1>$B$1:$B$3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D81C-645E-42FA-B6CD-02E4EB50EF61}">
  <sheetPr>
    <tabColor rgb="FFFF0000"/>
  </sheetPr>
  <dimension ref="B2:X29"/>
  <sheetViews>
    <sheetView workbookViewId="0">
      <selection activeCell="N34" sqref="N34"/>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Confirm!E40</f>
        <v>-</v>
      </c>
      <c r="K5" s="167" t="str">
        <f>Confirm!F40</f>
        <v>-</v>
      </c>
      <c r="L5" s="167" t="str">
        <f>Confirm!G40</f>
        <v>-</v>
      </c>
      <c r="N5" s="146">
        <f>B5</f>
        <v>0</v>
      </c>
      <c r="O5" s="147" t="s">
        <v>371</v>
      </c>
      <c r="P5" s="147" t="s">
        <v>64</v>
      </c>
      <c r="Q5" s="148" t="s">
        <v>372</v>
      </c>
      <c r="R5" s="148"/>
      <c r="S5" s="148"/>
      <c r="T5" s="149"/>
      <c r="U5" s="150"/>
      <c r="V5" s="167" t="str">
        <f>Confirm!E41</f>
        <v>-</v>
      </c>
      <c r="W5" s="167" t="str">
        <f>Confirm!F41</f>
        <v>-</v>
      </c>
      <c r="X5" s="167" t="str">
        <f>Confirm!G41</f>
        <v>-</v>
      </c>
    </row>
    <row r="6" spans="2:24" x14ac:dyDescent="0.25">
      <c r="B6" s="151">
        <f>B5</f>
        <v>0</v>
      </c>
      <c r="C6" s="152" t="str">
        <f>C5</f>
        <v>Foreign Producer  |  Producteur étranger</v>
      </c>
      <c r="D6" s="152" t="s">
        <v>373</v>
      </c>
      <c r="E6" s="153" t="s">
        <v>372</v>
      </c>
      <c r="F6" s="153"/>
      <c r="G6" s="153"/>
      <c r="H6" s="154"/>
      <c r="I6" s="155"/>
      <c r="J6" s="168" t="str">
        <f>Confirm!E51</f>
        <v>-</v>
      </c>
      <c r="K6" s="168" t="str">
        <f>Confirm!F51</f>
        <v>-</v>
      </c>
      <c r="L6" s="168" t="str">
        <f>Confirm!G51</f>
        <v>-</v>
      </c>
      <c r="N6" s="151">
        <f>N5</f>
        <v>0</v>
      </c>
      <c r="O6" s="152" t="str">
        <f>O5</f>
        <v>Foreign Producer  |  Producteur étranger</v>
      </c>
      <c r="P6" s="152" t="s">
        <v>373</v>
      </c>
      <c r="Q6" s="153" t="s">
        <v>372</v>
      </c>
      <c r="R6" s="153"/>
      <c r="S6" s="153"/>
      <c r="T6" s="154"/>
      <c r="U6" s="155"/>
      <c r="V6" s="168" t="str">
        <f>Confirm!E52</f>
        <v>-</v>
      </c>
      <c r="W6" s="168" t="str">
        <f>Confirm!F52</f>
        <v>-</v>
      </c>
      <c r="X6" s="168" t="str">
        <f>Confirm!G52</f>
        <v>-</v>
      </c>
    </row>
    <row r="7" spans="2:24" x14ac:dyDescent="0.25">
      <c r="B7" s="156">
        <f t="shared" ref="B7:C9" si="0">B6</f>
        <v>0</v>
      </c>
      <c r="C7" s="157" t="str">
        <f t="shared" si="0"/>
        <v>Foreign Producer  |  Producteur étranger</v>
      </c>
      <c r="D7" s="157" t="s">
        <v>374</v>
      </c>
      <c r="E7" s="158" t="s">
        <v>183</v>
      </c>
      <c r="F7" s="158"/>
      <c r="G7" s="158"/>
      <c r="H7" s="159"/>
      <c r="I7" s="160"/>
      <c r="J7" s="169" t="str">
        <f>Confirm!E62</f>
        <v>-</v>
      </c>
      <c r="K7" s="169" t="str">
        <f>Confirm!F62</f>
        <v>-</v>
      </c>
      <c r="L7" s="169" t="str">
        <f>Confirm!G62</f>
        <v>-</v>
      </c>
      <c r="N7" s="156">
        <f t="shared" ref="N7:O9" si="1">N6</f>
        <v>0</v>
      </c>
      <c r="O7" s="157" t="str">
        <f t="shared" si="1"/>
        <v>Foreign Producer  |  Producteur étranger</v>
      </c>
      <c r="P7" s="157" t="s">
        <v>374</v>
      </c>
      <c r="Q7" s="158" t="s">
        <v>183</v>
      </c>
      <c r="R7" s="158"/>
      <c r="S7" s="158"/>
      <c r="T7" s="159"/>
      <c r="U7" s="160"/>
      <c r="V7" s="169" t="str">
        <f>Confirm!E63</f>
        <v>-</v>
      </c>
      <c r="W7" s="169" t="str">
        <f>Confirm!F63</f>
        <v>-</v>
      </c>
      <c r="X7" s="169" t="str">
        <f>Confirm!G63</f>
        <v>-</v>
      </c>
    </row>
    <row r="8" spans="2:24" x14ac:dyDescent="0.25">
      <c r="B8" s="151">
        <f t="shared" si="0"/>
        <v>0</v>
      </c>
      <c r="C8" s="152" t="str">
        <f t="shared" si="0"/>
        <v>Foreign Producer  |  Producteur étranger</v>
      </c>
      <c r="D8" s="152" t="s">
        <v>374</v>
      </c>
      <c r="E8" s="153" t="s">
        <v>375</v>
      </c>
      <c r="F8" s="153"/>
      <c r="G8" s="153"/>
      <c r="H8" s="154"/>
      <c r="I8" s="155"/>
      <c r="J8" s="168" t="str">
        <f>Confirm!E73</f>
        <v>-</v>
      </c>
      <c r="K8" s="168" t="str">
        <f>Confirm!F73</f>
        <v>-</v>
      </c>
      <c r="L8" s="168" t="str">
        <f>Confirm!G73</f>
        <v>-</v>
      </c>
      <c r="N8" s="151">
        <f t="shared" si="1"/>
        <v>0</v>
      </c>
      <c r="O8" s="152" t="str">
        <f t="shared" si="1"/>
        <v>Foreign Producer  |  Producteur étranger</v>
      </c>
      <c r="P8" s="152" t="s">
        <v>374</v>
      </c>
      <c r="Q8" s="153" t="s">
        <v>375</v>
      </c>
      <c r="R8" s="153"/>
      <c r="S8" s="153"/>
      <c r="T8" s="154"/>
      <c r="U8" s="155"/>
      <c r="V8" s="168" t="str">
        <f>Confirm!E74</f>
        <v>-</v>
      </c>
      <c r="W8" s="168" t="str">
        <f>Confirm!F74</f>
        <v>-</v>
      </c>
      <c r="X8" s="168" t="str">
        <f>Confirm!G74</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Confirm!E85</f>
        <v>-</v>
      </c>
      <c r="K9" s="169" t="str">
        <f>Confirm!F85</f>
        <v>-</v>
      </c>
      <c r="L9" s="169" t="str">
        <f>Confirm!G85</f>
        <v>-</v>
      </c>
      <c r="N9" s="156">
        <f t="shared" si="1"/>
        <v>0</v>
      </c>
      <c r="O9" s="157" t="str">
        <f t="shared" si="1"/>
        <v>Foreign Producer  |  Producteur étranger</v>
      </c>
      <c r="P9" s="157" t="s">
        <v>374</v>
      </c>
      <c r="Q9" s="158" t="s">
        <v>376</v>
      </c>
      <c r="R9" s="158"/>
      <c r="S9" s="158" t="str">
        <f>Confirm!E90</f>
        <v>-</v>
      </c>
      <c r="T9" s="159"/>
      <c r="U9" s="160"/>
      <c r="V9" s="169" t="str">
        <f>Confirm!E86</f>
        <v>-</v>
      </c>
      <c r="W9" s="169" t="str">
        <f>Confirm!F86</f>
        <v>-</v>
      </c>
      <c r="X9" s="169" t="str">
        <f>Confirm!G86</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1'!G26</f>
        <v>0</v>
      </c>
      <c r="D18" s="164">
        <f>'Pro 1'!H26</f>
        <v>0</v>
      </c>
      <c r="E18" s="164">
        <f>'Pro 1'!I26</f>
        <v>0</v>
      </c>
      <c r="N18" t="s">
        <v>180</v>
      </c>
      <c r="O18" s="164">
        <f>'Pro 1'!G27</f>
        <v>0</v>
      </c>
      <c r="P18" s="164">
        <f>'Pro 1'!H27</f>
        <v>0</v>
      </c>
      <c r="Q18" s="164">
        <f>'Pro 1'!I27</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2">SUM(D18:D19)</f>
        <v>0</v>
      </c>
      <c r="E20" s="165">
        <f t="shared" si="2"/>
        <v>0</v>
      </c>
      <c r="N20" t="s">
        <v>182</v>
      </c>
      <c r="O20" s="165">
        <f>SUM(O18:O19)</f>
        <v>0</v>
      </c>
      <c r="P20" s="165">
        <f t="shared" ref="P20:Q20" si="3">SUM(P18:P19)</f>
        <v>0</v>
      </c>
      <c r="Q20" s="165">
        <f t="shared" si="3"/>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2'!G69</f>
        <v>0</v>
      </c>
      <c r="D23" s="161">
        <f>'Pro 2'!H69</f>
        <v>0</v>
      </c>
      <c r="E23" s="161">
        <f>'Pro 2'!I69</f>
        <v>0</v>
      </c>
      <c r="N23" t="s">
        <v>380</v>
      </c>
      <c r="O23" s="161">
        <f>'Pro 2'!G82</f>
        <v>0</v>
      </c>
      <c r="P23" s="161">
        <f>'Pro 2'!H82</f>
        <v>0</v>
      </c>
      <c r="Q23" s="161">
        <f>'Pro 2'!I82</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2'!G72</f>
        <v>0</v>
      </c>
      <c r="D26" s="164">
        <f>'Pro 2'!H72</f>
        <v>0</v>
      </c>
      <c r="E26" s="164">
        <f>'Pro 2'!I72</f>
        <v>0</v>
      </c>
      <c r="N26" t="s">
        <v>183</v>
      </c>
      <c r="O26" s="164">
        <f>'Pro 2'!G85</f>
        <v>0</v>
      </c>
      <c r="P26" s="164">
        <f>'Pro 2'!H85</f>
        <v>0</v>
      </c>
      <c r="Q26" s="164">
        <f>'Pro 2'!I85</f>
        <v>0</v>
      </c>
    </row>
    <row r="27" spans="2:17" x14ac:dyDescent="0.25">
      <c r="B27" t="s">
        <v>184</v>
      </c>
      <c r="C27" s="164">
        <f>'Pro 2'!G75</f>
        <v>0</v>
      </c>
      <c r="D27" s="164">
        <f>'Pro 2'!H75</f>
        <v>0</v>
      </c>
      <c r="E27" s="164">
        <f>'Pro 2'!I75</f>
        <v>0</v>
      </c>
      <c r="N27" t="s">
        <v>184</v>
      </c>
      <c r="O27" s="164">
        <f>'Pro 2'!G88</f>
        <v>0</v>
      </c>
      <c r="P27" s="164">
        <f>'Pro 2'!H88</f>
        <v>0</v>
      </c>
      <c r="Q27" s="164">
        <f>'Pro 2'!I88</f>
        <v>0</v>
      </c>
    </row>
    <row r="28" spans="2:17" x14ac:dyDescent="0.25">
      <c r="B28" t="s">
        <v>147</v>
      </c>
      <c r="C28" s="164">
        <f>'Pro 2'!G78</f>
        <v>0</v>
      </c>
      <c r="D28" s="164">
        <f>'Pro 2'!H78</f>
        <v>0</v>
      </c>
      <c r="E28" s="164">
        <f>'Pro 2'!I78</f>
        <v>0</v>
      </c>
      <c r="N28" t="s">
        <v>147</v>
      </c>
      <c r="O28" s="164">
        <f>'Pro 2'!G91</f>
        <v>0</v>
      </c>
      <c r="P28" s="164">
        <f>'Pro 2'!H91</f>
        <v>0</v>
      </c>
      <c r="Q28" s="164">
        <f>'Pro 2'!I91</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WeTsyRbeJMEv6LEg6wT8EJKzmS3YGIFn4Pf+RcYY0jJOJPssE7j2OJUxU2kVAGpPt/DqogFM7zCw58VysPF2Zg==" saltValue="mCHOykITdqnz/yv/YZ3qnw==" spinCount="100000" sheet="1" objects="1" scenarios="1" selectLockedCells="1"/>
  <dataValidations count="4">
    <dataValidation type="list" allowBlank="1" showInputMessage="1" showErrorMessage="1" sqref="C5 O5" xr:uid="{AF743C77-277D-4FDE-8264-8EB7B3F8FF18}">
      <formula1>$B$1:$B$3</formula1>
    </dataValidation>
    <dataValidation type="list" allowBlank="1" showInputMessage="1" showErrorMessage="1" sqref="D5:D9 P5:P9" xr:uid="{4365F89F-9E51-4B74-B1EA-3F0223ED5B1B}">
      <formula1>$C$1:$C$6</formula1>
    </dataValidation>
    <dataValidation type="list" allowBlank="1" showInputMessage="1" showErrorMessage="1" sqref="I5:I9 U5:U9" xr:uid="{E97544B2-C682-4520-B09C-4B99D30C30B8}">
      <formula1>$H$1:$H$3</formula1>
    </dataValidation>
    <dataValidation type="list" allowBlank="1" showInputMessage="1" showErrorMessage="1" sqref="E5:E9 Q5:Q9" xr:uid="{ADE982C1-FDC6-43ED-94EC-6AFA790E4442}">
      <formula1>$D$1:$D$11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CDA-6E3F-4E73-A206-25EBC0E40CA8}">
  <sheetPr>
    <tabColor rgb="FFFF0000"/>
  </sheetPr>
  <dimension ref="B2:X29"/>
  <sheetViews>
    <sheetView workbookViewId="0">
      <selection activeCell="E29" sqref="E29"/>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Confirm!E43</f>
        <v>-</v>
      </c>
      <c r="K5" s="167" t="str">
        <f>Confirm!F43</f>
        <v>-</v>
      </c>
      <c r="L5" s="167" t="str">
        <f>Confirm!G43</f>
        <v>-</v>
      </c>
      <c r="N5" s="146">
        <f>B5</f>
        <v>0</v>
      </c>
      <c r="O5" s="147" t="s">
        <v>371</v>
      </c>
      <c r="P5" s="147" t="s">
        <v>64</v>
      </c>
      <c r="Q5" s="148" t="s">
        <v>372</v>
      </c>
      <c r="R5" s="148"/>
      <c r="S5" s="148"/>
      <c r="T5" s="149"/>
      <c r="U5" s="150"/>
      <c r="V5" s="167" t="str">
        <f>Confirm!E44</f>
        <v>-</v>
      </c>
      <c r="W5" s="167" t="str">
        <f>Confirm!F44</f>
        <v>-</v>
      </c>
      <c r="X5" s="167" t="str">
        <f>Confirm!G44</f>
        <v>-</v>
      </c>
    </row>
    <row r="6" spans="2:24" x14ac:dyDescent="0.25">
      <c r="B6" s="151">
        <f>B5</f>
        <v>0</v>
      </c>
      <c r="C6" s="152" t="str">
        <f>C5</f>
        <v>Foreign Producer  |  Producteur étranger</v>
      </c>
      <c r="D6" s="152" t="s">
        <v>373</v>
      </c>
      <c r="E6" s="153" t="s">
        <v>372</v>
      </c>
      <c r="F6" s="153"/>
      <c r="G6" s="153"/>
      <c r="H6" s="154"/>
      <c r="I6" s="155"/>
      <c r="J6" s="168" t="str">
        <f>Confirm!E54</f>
        <v>-</v>
      </c>
      <c r="K6" s="168" t="str">
        <f>Confirm!F54</f>
        <v>-</v>
      </c>
      <c r="L6" s="168" t="str">
        <f>Confirm!G54</f>
        <v>-</v>
      </c>
      <c r="N6" s="151">
        <f>N5</f>
        <v>0</v>
      </c>
      <c r="O6" s="152" t="str">
        <f>O5</f>
        <v>Foreign Producer  |  Producteur étranger</v>
      </c>
      <c r="P6" s="152" t="s">
        <v>373</v>
      </c>
      <c r="Q6" s="153" t="s">
        <v>372</v>
      </c>
      <c r="R6" s="153"/>
      <c r="S6" s="153"/>
      <c r="T6" s="154"/>
      <c r="U6" s="155"/>
      <c r="V6" s="168" t="str">
        <f>Confirm!E55</f>
        <v>-</v>
      </c>
      <c r="W6" s="168" t="str">
        <f>Confirm!F55</f>
        <v>-</v>
      </c>
      <c r="X6" s="168" t="str">
        <f>Confirm!G55</f>
        <v>-</v>
      </c>
    </row>
    <row r="7" spans="2:24" x14ac:dyDescent="0.25">
      <c r="B7" s="156">
        <f t="shared" ref="B7:C9" si="0">B6</f>
        <v>0</v>
      </c>
      <c r="C7" s="157" t="str">
        <f t="shared" si="0"/>
        <v>Foreign Producer  |  Producteur étranger</v>
      </c>
      <c r="D7" s="157" t="s">
        <v>374</v>
      </c>
      <c r="E7" s="158" t="s">
        <v>183</v>
      </c>
      <c r="F7" s="158"/>
      <c r="G7" s="158"/>
      <c r="H7" s="159"/>
      <c r="I7" s="160"/>
      <c r="J7" s="169" t="str">
        <f>Confirm!E65</f>
        <v>-</v>
      </c>
      <c r="K7" s="169" t="str">
        <f>Confirm!F65</f>
        <v>-</v>
      </c>
      <c r="L7" s="169" t="str">
        <f>Confirm!G65</f>
        <v>-</v>
      </c>
      <c r="N7" s="156">
        <f t="shared" ref="N7:O9" si="1">N6</f>
        <v>0</v>
      </c>
      <c r="O7" s="157" t="str">
        <f t="shared" si="1"/>
        <v>Foreign Producer  |  Producteur étranger</v>
      </c>
      <c r="P7" s="157" t="s">
        <v>374</v>
      </c>
      <c r="Q7" s="158" t="s">
        <v>183</v>
      </c>
      <c r="R7" s="158"/>
      <c r="S7" s="158"/>
      <c r="T7" s="159"/>
      <c r="U7" s="160"/>
      <c r="V7" s="169" t="str">
        <f>Confirm!E66</f>
        <v>-</v>
      </c>
      <c r="W7" s="169" t="str">
        <f>Confirm!F66</f>
        <v>-</v>
      </c>
      <c r="X7" s="169" t="str">
        <f>Confirm!G66</f>
        <v>-</v>
      </c>
    </row>
    <row r="8" spans="2:24" x14ac:dyDescent="0.25">
      <c r="B8" s="151">
        <f t="shared" si="0"/>
        <v>0</v>
      </c>
      <c r="C8" s="152" t="str">
        <f t="shared" si="0"/>
        <v>Foreign Producer  |  Producteur étranger</v>
      </c>
      <c r="D8" s="152" t="s">
        <v>374</v>
      </c>
      <c r="E8" s="153" t="s">
        <v>375</v>
      </c>
      <c r="F8" s="153"/>
      <c r="G8" s="153"/>
      <c r="H8" s="154"/>
      <c r="I8" s="155"/>
      <c r="J8" s="168" t="str">
        <f>Confirm!E76</f>
        <v>-</v>
      </c>
      <c r="K8" s="168" t="str">
        <f>Confirm!F76</f>
        <v>-</v>
      </c>
      <c r="L8" s="168" t="str">
        <f>Confirm!G76</f>
        <v>-</v>
      </c>
      <c r="N8" s="151">
        <f t="shared" si="1"/>
        <v>0</v>
      </c>
      <c r="O8" s="152" t="str">
        <f t="shared" si="1"/>
        <v>Foreign Producer  |  Producteur étranger</v>
      </c>
      <c r="P8" s="152" t="s">
        <v>374</v>
      </c>
      <c r="Q8" s="153" t="s">
        <v>375</v>
      </c>
      <c r="R8" s="153"/>
      <c r="S8" s="153"/>
      <c r="T8" s="154"/>
      <c r="U8" s="155"/>
      <c r="V8" s="168" t="str">
        <f>Confirm!E77</f>
        <v>-</v>
      </c>
      <c r="W8" s="168" t="str">
        <f>Confirm!F77</f>
        <v>-</v>
      </c>
      <c r="X8" s="168" t="str">
        <f>Confirm!G77</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Confirm!E88</f>
        <v>-</v>
      </c>
      <c r="K9" s="169" t="str">
        <f>Confirm!F88</f>
        <v>-</v>
      </c>
      <c r="L9" s="169" t="str">
        <f>Confirm!G88</f>
        <v>-</v>
      </c>
      <c r="N9" s="156">
        <f t="shared" si="1"/>
        <v>0</v>
      </c>
      <c r="O9" s="157" t="str">
        <f t="shared" si="1"/>
        <v>Foreign Producer  |  Producteur étranger</v>
      </c>
      <c r="P9" s="157" t="s">
        <v>374</v>
      </c>
      <c r="Q9" s="158" t="s">
        <v>376</v>
      </c>
      <c r="R9" s="158"/>
      <c r="S9" s="158" t="str">
        <f>Confirm!E90</f>
        <v>-</v>
      </c>
      <c r="T9" s="159"/>
      <c r="U9" s="160"/>
      <c r="V9" s="169" t="str">
        <f>Confirm!E89</f>
        <v>-</v>
      </c>
      <c r="W9" s="169" t="str">
        <f>Confirm!F89</f>
        <v>-</v>
      </c>
      <c r="X9" s="169" t="str">
        <f>Confirm!G89</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1'!G29</f>
        <v>0</v>
      </c>
      <c r="D18" s="164">
        <f>'Pro 1'!H29</f>
        <v>0</v>
      </c>
      <c r="E18" s="164">
        <f>'Pro 1'!I29</f>
        <v>0</v>
      </c>
      <c r="N18" t="s">
        <v>180</v>
      </c>
      <c r="O18" s="164">
        <f>'Pro 1'!G30</f>
        <v>0</v>
      </c>
      <c r="P18" s="164">
        <f>'Pro 1'!H30</f>
        <v>0</v>
      </c>
      <c r="Q18" s="164">
        <f>'Pro 1'!I30</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2">SUM(D18:D19)</f>
        <v>0</v>
      </c>
      <c r="E20" s="165">
        <f t="shared" si="2"/>
        <v>0</v>
      </c>
      <c r="N20" t="s">
        <v>182</v>
      </c>
      <c r="O20" s="165">
        <f>SUM(O18:O19)</f>
        <v>0</v>
      </c>
      <c r="P20" s="165">
        <f t="shared" ref="P20:Q20" si="3">SUM(P18:P19)</f>
        <v>0</v>
      </c>
      <c r="Q20" s="165">
        <f t="shared" si="3"/>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2'!G96</f>
        <v>0</v>
      </c>
      <c r="D23" s="161">
        <f>'Pro 2'!H96</f>
        <v>0</v>
      </c>
      <c r="E23" s="161">
        <f>'Pro 2'!I96</f>
        <v>0</v>
      </c>
      <c r="N23" t="s">
        <v>380</v>
      </c>
      <c r="O23" s="161">
        <f>'Pro 2'!G109</f>
        <v>0</v>
      </c>
      <c r="P23" s="161">
        <f>'Pro 2'!H109</f>
        <v>0</v>
      </c>
      <c r="Q23" s="161">
        <f>'Pro 2'!I109</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2'!G99</f>
        <v>0</v>
      </c>
      <c r="D26" s="164">
        <f>'Pro 2'!H99</f>
        <v>0</v>
      </c>
      <c r="E26" s="164">
        <f>'Pro 2'!I99</f>
        <v>0</v>
      </c>
      <c r="N26" t="s">
        <v>183</v>
      </c>
      <c r="O26" s="164">
        <f>'Pro 2'!G112</f>
        <v>0</v>
      </c>
      <c r="P26" s="164">
        <f>'Pro 2'!H112</f>
        <v>0</v>
      </c>
      <c r="Q26" s="164">
        <f>'Pro 2'!I112</f>
        <v>0</v>
      </c>
    </row>
    <row r="27" spans="2:17" x14ac:dyDescent="0.25">
      <c r="B27" t="s">
        <v>184</v>
      </c>
      <c r="C27" s="164">
        <f>'Pro 2'!G102</f>
        <v>0</v>
      </c>
      <c r="D27" s="164">
        <f>'Pro 2'!H102</f>
        <v>0</v>
      </c>
      <c r="E27" s="164">
        <f>'Pro 2'!I102</f>
        <v>0</v>
      </c>
      <c r="N27" t="s">
        <v>184</v>
      </c>
      <c r="O27" s="164">
        <f>'Pro 2'!G115</f>
        <v>0</v>
      </c>
      <c r="P27" s="164">
        <f>'Pro 2'!H115</f>
        <v>0</v>
      </c>
      <c r="Q27" s="164">
        <f>'Pro 2'!I115</f>
        <v>0</v>
      </c>
    </row>
    <row r="28" spans="2:17" x14ac:dyDescent="0.25">
      <c r="B28" t="s">
        <v>147</v>
      </c>
      <c r="C28" s="164">
        <f>'Pro 2'!G105</f>
        <v>0</v>
      </c>
      <c r="D28" s="164">
        <f>'Pro 2'!H105</f>
        <v>0</v>
      </c>
      <c r="E28" s="164">
        <f>'Pro 2'!I105</f>
        <v>0</v>
      </c>
      <c r="N28" t="s">
        <v>147</v>
      </c>
      <c r="O28" s="164">
        <f>'Pro 2'!G118</f>
        <v>0</v>
      </c>
      <c r="P28" s="164">
        <f>'Pro 2'!H118</f>
        <v>0</v>
      </c>
      <c r="Q28" s="164">
        <f>'Pro 2'!I118</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q//WS10BSL3IPE6/zoIVr+COlYL1rPbHC7ufT/qRj+o/XWe0CH0LS+DMRaxKXKAkTtI9kBJBmSyuf9iPP0ib2w==" saltValue="RDFaVEBAkR7aDxGLZNwVgQ==" spinCount="100000" sheet="1" objects="1" scenarios="1" selectLockedCells="1"/>
  <dataValidations count="4">
    <dataValidation type="list" allowBlank="1" showInputMessage="1" showErrorMessage="1" sqref="E5:E9 Q5:Q9" xr:uid="{581F26D2-24AE-4FAA-B855-23CBE63BCC16}">
      <formula1>$D$1:$D$11</formula1>
    </dataValidation>
    <dataValidation type="list" allowBlank="1" showInputMessage="1" showErrorMessage="1" sqref="I5:I9 U5:U9" xr:uid="{82240B17-F0DF-4091-B616-9D79E6F47AC2}">
      <formula1>$H$1:$H$3</formula1>
    </dataValidation>
    <dataValidation type="list" allowBlank="1" showInputMessage="1" showErrorMessage="1" sqref="D5:D9 P5:P9" xr:uid="{027BAC13-8FB9-469A-9D17-22405292DBE4}">
      <formula1>$C$1:$C$6</formula1>
    </dataValidation>
    <dataValidation type="list" allowBlank="1" showInputMessage="1" showErrorMessage="1" sqref="C5 O5" xr:uid="{1286DBFD-5A2B-441C-8394-6CB057CFEE80}">
      <formula1>$B$1:$B$3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4"/>
  <sheetViews>
    <sheetView showGridLines="0" tabSelected="1" zoomScaleNormal="100" workbookViewId="0">
      <selection activeCell="G22" sqref="G22:G23"/>
    </sheetView>
  </sheetViews>
  <sheetFormatPr defaultColWidth="9.42578125" defaultRowHeight="14.25" x14ac:dyDescent="0.25"/>
  <cols>
    <col min="1" max="1" width="1.5703125" style="11" customWidth="1"/>
    <col min="2" max="12" width="14.5703125" style="1" customWidth="1"/>
    <col min="13" max="13" width="6.42578125" style="2" customWidth="1"/>
    <col min="14" max="14" width="9.42578125" style="2" customWidth="1"/>
    <col min="15" max="15" width="20.140625" style="2" hidden="1" customWidth="1"/>
    <col min="16" max="16" width="8.5703125" style="2" hidden="1" customWidth="1"/>
    <col min="17" max="23" width="9.42578125" style="2" customWidth="1"/>
    <col min="24" max="16384" width="9.42578125" style="2"/>
  </cols>
  <sheetData>
    <row r="1" spans="1:23" x14ac:dyDescent="0.25">
      <c r="O1" s="12" t="s">
        <v>65</v>
      </c>
      <c r="P1" s="12" t="s">
        <v>77</v>
      </c>
    </row>
    <row r="2" spans="1:23" x14ac:dyDescent="0.25">
      <c r="B2" s="13" t="s">
        <v>0</v>
      </c>
      <c r="C2" s="13"/>
      <c r="O2" s="3"/>
      <c r="P2" s="3"/>
    </row>
    <row r="3" spans="1:23" x14ac:dyDescent="0.25">
      <c r="B3" s="4"/>
      <c r="C3" s="4"/>
      <c r="O3" s="3"/>
      <c r="P3" s="3"/>
    </row>
    <row r="4" spans="1:23" s="7" customFormat="1" x14ac:dyDescent="0.25">
      <c r="A4" s="14"/>
      <c r="B4" s="223" t="s">
        <v>223</v>
      </c>
      <c r="C4" s="224"/>
      <c r="D4" s="224"/>
      <c r="E4" s="224"/>
      <c r="F4" s="224"/>
      <c r="G4" s="224"/>
      <c r="H4" s="224"/>
      <c r="I4" s="224"/>
      <c r="J4" s="224"/>
      <c r="K4" s="224"/>
      <c r="L4" s="225"/>
      <c r="M4" s="5"/>
      <c r="N4" s="5"/>
      <c r="O4" s="6"/>
      <c r="P4" s="6"/>
    </row>
    <row r="5" spans="1:23" s="7" customFormat="1" x14ac:dyDescent="0.25">
      <c r="A5" s="14"/>
      <c r="B5" s="226" t="str">
        <f>Variables!B2</f>
        <v>NQ-2025-009</v>
      </c>
      <c r="C5" s="227"/>
      <c r="D5" s="227"/>
      <c r="E5" s="227"/>
      <c r="F5" s="227"/>
      <c r="G5" s="227"/>
      <c r="H5" s="227"/>
      <c r="I5" s="227"/>
      <c r="J5" s="227"/>
      <c r="K5" s="227"/>
      <c r="L5" s="228"/>
      <c r="M5" s="5"/>
      <c r="N5" s="5"/>
      <c r="O5" s="6"/>
      <c r="P5" s="6"/>
    </row>
    <row r="6" spans="1:23" s="8" customFormat="1" x14ac:dyDescent="0.25">
      <c r="A6" s="14"/>
      <c r="B6" s="229" t="str">
        <f>UPPER(Variables!B3&amp;" | "&amp;Variables!C3)</f>
        <v>TRUCK BODIES | CARROSSERIES DE CAMIONS</v>
      </c>
      <c r="C6" s="230"/>
      <c r="D6" s="230"/>
      <c r="E6" s="230"/>
      <c r="F6" s="230"/>
      <c r="G6" s="230"/>
      <c r="H6" s="230"/>
      <c r="I6" s="230"/>
      <c r="J6" s="230"/>
      <c r="K6" s="230"/>
      <c r="L6" s="231"/>
      <c r="O6" s="15"/>
      <c r="P6" s="15"/>
    </row>
    <row r="7" spans="1:23" s="8" customFormat="1" x14ac:dyDescent="0.25">
      <c r="A7" s="14"/>
      <c r="B7" s="16"/>
      <c r="C7" s="16"/>
      <c r="D7" s="17"/>
      <c r="E7" s="17"/>
      <c r="F7" s="17"/>
      <c r="G7" s="17"/>
      <c r="H7" s="17"/>
      <c r="I7" s="17"/>
      <c r="J7" s="17"/>
      <c r="K7" s="17"/>
      <c r="L7" s="17"/>
      <c r="O7" s="15"/>
      <c r="P7" s="15"/>
    </row>
    <row r="8" spans="1:23" s="7" customFormat="1" x14ac:dyDescent="0.25">
      <c r="A8" s="14"/>
      <c r="B8" s="175" t="s">
        <v>224</v>
      </c>
      <c r="C8" s="176"/>
      <c r="D8" s="176"/>
      <c r="E8" s="176"/>
      <c r="F8" s="176"/>
      <c r="G8" s="176"/>
      <c r="H8" s="176"/>
      <c r="I8" s="176"/>
      <c r="J8" s="176"/>
      <c r="K8" s="176"/>
      <c r="L8" s="177"/>
      <c r="M8" s="5"/>
      <c r="N8" s="5"/>
      <c r="O8" s="6"/>
      <c r="P8" s="6"/>
    </row>
    <row r="9" spans="1:23" ht="14.1" customHeight="1" x14ac:dyDescent="0.25">
      <c r="B9" s="18"/>
      <c r="C9" s="19"/>
      <c r="D9" s="20"/>
      <c r="E9" s="20"/>
      <c r="F9" s="20"/>
      <c r="G9" s="20"/>
      <c r="H9" s="20"/>
      <c r="I9" s="20"/>
      <c r="J9" s="20"/>
      <c r="K9" s="20"/>
      <c r="L9" s="21"/>
      <c r="O9" s="222" t="s">
        <v>292</v>
      </c>
      <c r="P9" s="222"/>
    </row>
    <row r="10" spans="1:23" s="29" customFormat="1" x14ac:dyDescent="0.25">
      <c r="A10" s="55"/>
      <c r="B10" s="172"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173"/>
      <c r="D10" s="173"/>
      <c r="E10" s="173"/>
      <c r="F10" s="173"/>
      <c r="G10" s="46"/>
      <c r="H10" s="232"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232"/>
      <c r="J10" s="232"/>
      <c r="K10" s="232"/>
      <c r="L10" s="233"/>
      <c r="N10" s="42"/>
      <c r="O10" s="222"/>
      <c r="P10" s="222"/>
      <c r="Q10" s="42"/>
      <c r="R10" s="42"/>
      <c r="S10" s="42"/>
      <c r="T10" s="42"/>
      <c r="U10" s="42"/>
      <c r="V10" s="42"/>
      <c r="W10" s="42"/>
    </row>
    <row r="11" spans="1:23" s="29" customFormat="1" x14ac:dyDescent="0.25">
      <c r="A11" s="55"/>
      <c r="B11" s="172"/>
      <c r="C11" s="173"/>
      <c r="D11" s="173"/>
      <c r="E11" s="173"/>
      <c r="F11" s="173"/>
      <c r="G11" s="93"/>
      <c r="H11" s="232"/>
      <c r="I11" s="232"/>
      <c r="J11" s="232"/>
      <c r="K11" s="232"/>
      <c r="L11" s="233"/>
      <c r="N11" s="42"/>
      <c r="O11" s="222"/>
      <c r="P11" s="222"/>
      <c r="Q11" s="42"/>
      <c r="R11" s="42"/>
      <c r="S11" s="42"/>
      <c r="T11" s="42"/>
      <c r="U11" s="42"/>
      <c r="V11" s="42"/>
      <c r="W11" s="42"/>
    </row>
    <row r="12" spans="1:23" s="29" customFormat="1" x14ac:dyDescent="0.25">
      <c r="A12" s="55"/>
      <c r="B12" s="172"/>
      <c r="C12" s="173"/>
      <c r="D12" s="173"/>
      <c r="E12" s="173"/>
      <c r="F12" s="173"/>
      <c r="G12" s="93"/>
      <c r="H12" s="232"/>
      <c r="I12" s="232"/>
      <c r="J12" s="232"/>
      <c r="K12" s="232"/>
      <c r="L12" s="233"/>
      <c r="N12" s="42"/>
      <c r="O12" s="222"/>
      <c r="P12" s="222"/>
      <c r="Q12" s="42"/>
      <c r="R12" s="42"/>
      <c r="S12" s="42"/>
      <c r="T12" s="42"/>
      <c r="U12" s="42"/>
      <c r="V12" s="42"/>
      <c r="W12" s="42"/>
    </row>
    <row r="13" spans="1:23" s="29" customFormat="1" x14ac:dyDescent="0.25">
      <c r="A13" s="55"/>
      <c r="B13" s="172"/>
      <c r="C13" s="173"/>
      <c r="D13" s="173"/>
      <c r="E13" s="173"/>
      <c r="F13" s="173"/>
      <c r="G13" s="93"/>
      <c r="H13" s="232"/>
      <c r="I13" s="232"/>
      <c r="J13" s="232"/>
      <c r="K13" s="232"/>
      <c r="L13" s="233"/>
      <c r="N13" s="42"/>
      <c r="O13" s="222"/>
      <c r="P13" s="222"/>
      <c r="Q13" s="42"/>
      <c r="R13" s="42"/>
      <c r="S13" s="42"/>
      <c r="T13" s="42"/>
      <c r="U13" s="42"/>
      <c r="V13" s="42"/>
      <c r="W13" s="42"/>
    </row>
    <row r="14" spans="1:23" s="29" customFormat="1" x14ac:dyDescent="0.25">
      <c r="A14" s="55"/>
      <c r="B14" s="172"/>
      <c r="C14" s="173"/>
      <c r="D14" s="173"/>
      <c r="E14" s="173"/>
      <c r="F14" s="173"/>
      <c r="G14" s="93"/>
      <c r="H14" s="232"/>
      <c r="I14" s="232"/>
      <c r="J14" s="232"/>
      <c r="K14" s="232"/>
      <c r="L14" s="233"/>
      <c r="N14" s="42"/>
      <c r="O14" s="222"/>
      <c r="P14" s="222"/>
      <c r="Q14" s="42"/>
      <c r="R14" s="42"/>
      <c r="S14" s="42"/>
      <c r="T14" s="42"/>
      <c r="U14" s="42"/>
      <c r="V14" s="42"/>
      <c r="W14" s="42"/>
    </row>
    <row r="15" spans="1:23" s="29" customFormat="1" x14ac:dyDescent="0.25">
      <c r="A15" s="55"/>
      <c r="B15" s="172"/>
      <c r="C15" s="173"/>
      <c r="D15" s="173"/>
      <c r="E15" s="173"/>
      <c r="F15" s="173"/>
      <c r="G15" s="116"/>
      <c r="H15" s="232"/>
      <c r="I15" s="232"/>
      <c r="J15" s="232"/>
      <c r="K15" s="232"/>
      <c r="L15" s="233"/>
      <c r="N15" s="42"/>
      <c r="O15" s="222"/>
      <c r="P15" s="222"/>
      <c r="Q15" s="42"/>
      <c r="R15" s="42"/>
      <c r="S15" s="42"/>
      <c r="T15" s="42"/>
      <c r="U15" s="42"/>
      <c r="V15" s="42"/>
      <c r="W15" s="42"/>
    </row>
    <row r="16" spans="1:23" s="29" customFormat="1" x14ac:dyDescent="0.25">
      <c r="A16" s="55"/>
      <c r="B16" s="172"/>
      <c r="C16" s="173"/>
      <c r="D16" s="173"/>
      <c r="E16" s="173"/>
      <c r="F16" s="173"/>
      <c r="G16" s="93"/>
      <c r="H16" s="232"/>
      <c r="I16" s="232"/>
      <c r="J16" s="232"/>
      <c r="K16" s="232"/>
      <c r="L16" s="233"/>
      <c r="N16" s="42"/>
      <c r="O16" s="222"/>
      <c r="P16" s="222"/>
      <c r="Q16" s="42"/>
      <c r="R16" s="42"/>
      <c r="S16" s="42"/>
      <c r="T16" s="42"/>
      <c r="U16" s="42"/>
      <c r="V16" s="42"/>
      <c r="W16" s="42"/>
    </row>
    <row r="17" spans="1:23" s="29" customFormat="1" x14ac:dyDescent="0.25">
      <c r="A17" s="55"/>
      <c r="B17" s="172"/>
      <c r="C17" s="173"/>
      <c r="D17" s="173"/>
      <c r="E17" s="173"/>
      <c r="F17" s="173"/>
      <c r="G17" s="93"/>
      <c r="H17" s="232"/>
      <c r="I17" s="232"/>
      <c r="J17" s="232"/>
      <c r="K17" s="232"/>
      <c r="L17" s="233"/>
      <c r="N17" s="42"/>
      <c r="O17" s="222"/>
      <c r="P17" s="222"/>
      <c r="Q17" s="42"/>
      <c r="R17" s="42"/>
      <c r="S17" s="42"/>
      <c r="T17" s="42"/>
      <c r="U17" s="42"/>
      <c r="V17" s="42"/>
      <c r="W17" s="42"/>
    </row>
    <row r="18" spans="1:23" s="29" customFormat="1" x14ac:dyDescent="0.25">
      <c r="A18" s="55"/>
      <c r="B18" s="66"/>
      <c r="C18" s="67"/>
      <c r="D18" s="67"/>
      <c r="E18" s="67"/>
      <c r="F18" s="67"/>
      <c r="G18" s="67"/>
      <c r="H18" s="67"/>
      <c r="I18" s="67"/>
      <c r="J18" s="67"/>
      <c r="K18" s="67"/>
      <c r="L18" s="68"/>
      <c r="N18" s="42"/>
      <c r="O18" s="222"/>
      <c r="P18" s="222"/>
      <c r="Q18" s="42"/>
      <c r="R18" s="42"/>
      <c r="S18" s="42"/>
      <c r="T18" s="42"/>
      <c r="U18" s="42"/>
      <c r="V18" s="42"/>
      <c r="W18" s="42"/>
    </row>
    <row r="19" spans="1:23" s="8" customFormat="1" x14ac:dyDescent="0.25">
      <c r="A19" s="14"/>
      <c r="B19" s="16"/>
      <c r="C19" s="16"/>
      <c r="D19" s="17"/>
      <c r="E19" s="17"/>
      <c r="F19" s="17"/>
      <c r="G19" s="17"/>
      <c r="H19" s="17"/>
      <c r="I19" s="17"/>
      <c r="J19" s="17"/>
      <c r="K19" s="17"/>
      <c r="L19" s="17"/>
      <c r="O19" s="15"/>
      <c r="P19" s="15"/>
    </row>
    <row r="20" spans="1:23" s="7" customFormat="1" x14ac:dyDescent="0.25">
      <c r="A20" s="14"/>
      <c r="B20" s="175" t="s">
        <v>225</v>
      </c>
      <c r="C20" s="176"/>
      <c r="D20" s="176"/>
      <c r="E20" s="176"/>
      <c r="F20" s="176"/>
      <c r="G20" s="176"/>
      <c r="H20" s="176"/>
      <c r="I20" s="176"/>
      <c r="J20" s="176"/>
      <c r="K20" s="176"/>
      <c r="L20" s="177"/>
      <c r="M20" s="5"/>
      <c r="N20" s="5"/>
      <c r="O20" s="6"/>
      <c r="P20" s="6"/>
    </row>
    <row r="21" spans="1:23" x14ac:dyDescent="0.25">
      <c r="B21" s="18"/>
      <c r="C21" s="19"/>
      <c r="D21" s="20"/>
      <c r="E21" s="20"/>
      <c r="F21" s="20"/>
      <c r="G21" s="20"/>
      <c r="H21" s="20"/>
      <c r="I21" s="20"/>
      <c r="J21" s="20"/>
      <c r="K21" s="20"/>
      <c r="L21" s="21"/>
    </row>
    <row r="22" spans="1:23" x14ac:dyDescent="0.25">
      <c r="B22" s="212" t="s">
        <v>78</v>
      </c>
      <c r="C22" s="213"/>
      <c r="D22" s="213"/>
      <c r="E22" s="213"/>
      <c r="F22" s="213"/>
      <c r="G22" s="210" t="s">
        <v>77</v>
      </c>
      <c r="H22" s="208" t="s">
        <v>165</v>
      </c>
      <c r="I22" s="208"/>
      <c r="J22" s="208"/>
      <c r="K22" s="208"/>
      <c r="L22" s="209"/>
      <c r="O22" s="22"/>
    </row>
    <row r="23" spans="1:23" x14ac:dyDescent="0.25">
      <c r="B23" s="212"/>
      <c r="C23" s="213"/>
      <c r="D23" s="213"/>
      <c r="E23" s="213"/>
      <c r="F23" s="213"/>
      <c r="G23" s="211"/>
      <c r="H23" s="208"/>
      <c r="I23" s="208"/>
      <c r="J23" s="208"/>
      <c r="K23" s="208"/>
      <c r="L23" s="209"/>
      <c r="O23" s="22"/>
    </row>
    <row r="24" spans="1:23" s="29" customFormat="1" x14ac:dyDescent="0.25">
      <c r="A24" s="55"/>
      <c r="B24" s="66"/>
      <c r="C24" s="67"/>
      <c r="D24" s="67"/>
      <c r="E24" s="67"/>
      <c r="F24" s="67"/>
      <c r="G24" s="67"/>
      <c r="H24" s="67"/>
      <c r="I24" s="67"/>
      <c r="J24" s="67"/>
      <c r="K24" s="67"/>
      <c r="L24" s="68"/>
      <c r="N24" s="42"/>
      <c r="O24" s="42"/>
      <c r="P24" s="42"/>
      <c r="Q24" s="42"/>
      <c r="R24" s="42"/>
      <c r="S24" s="42"/>
      <c r="T24" s="42"/>
      <c r="U24" s="42"/>
      <c r="V24" s="42"/>
      <c r="W24" s="42"/>
    </row>
    <row r="25" spans="1:23" s="8" customFormat="1" x14ac:dyDescent="0.25">
      <c r="A25" s="14"/>
      <c r="B25" s="16"/>
      <c r="C25" s="16"/>
      <c r="D25" s="17"/>
      <c r="E25" s="17"/>
      <c r="F25" s="17"/>
      <c r="G25" s="17"/>
      <c r="H25" s="17"/>
      <c r="I25" s="17"/>
      <c r="J25" s="17"/>
      <c r="K25" s="17"/>
      <c r="L25" s="17"/>
      <c r="O25" s="15"/>
      <c r="P25" s="15"/>
    </row>
    <row r="26" spans="1:23" s="7" customFormat="1" x14ac:dyDescent="0.25">
      <c r="A26" s="14"/>
      <c r="B26" s="175" t="str">
        <f>IF(Intro!$G$22="English",O26,P26)</f>
        <v>LA DÉFINITION "DES MARCHANDISES"</v>
      </c>
      <c r="C26" s="176" t="str">
        <f>UPPER(IF(Intro!$G$22="English",P26,Q26))</f>
        <v/>
      </c>
      <c r="D26" s="176" t="str">
        <f>UPPER(IF(Intro!$G$22="English",Q26,R26))</f>
        <v/>
      </c>
      <c r="E26" s="176" t="str">
        <f>UPPER(IF(Intro!$G$22="English",R26,S26))</f>
        <v/>
      </c>
      <c r="F26" s="176"/>
      <c r="G26" s="176" t="str">
        <f>UPPER(IF(Intro!$G$22="English",S26,T26))</f>
        <v/>
      </c>
      <c r="H26" s="176" t="str">
        <f>UPPER(IF(Intro!$G$22="English",T26,U26))</f>
        <v/>
      </c>
      <c r="I26" s="176" t="str">
        <f>UPPER(IF(Intro!$G$22="English",U26,V26))</f>
        <v/>
      </c>
      <c r="J26" s="176" t="str">
        <f>UPPER(IF(Intro!$G$22="English",V26,W26))</f>
        <v/>
      </c>
      <c r="K26" s="176" t="str">
        <f>UPPER(IF(Intro!$G$22="English",W26,X26))</f>
        <v/>
      </c>
      <c r="L26" s="177" t="str">
        <f>UPPER(IF(Intro!$G$22="English",X26,Y26))</f>
        <v/>
      </c>
      <c r="M26" s="8"/>
      <c r="N26" s="5"/>
      <c r="O26" s="8" t="s">
        <v>226</v>
      </c>
      <c r="P26" s="8" t="s">
        <v>227</v>
      </c>
    </row>
    <row r="27" spans="1:23" x14ac:dyDescent="0.25">
      <c r="B27" s="18"/>
      <c r="C27" s="19"/>
      <c r="D27" s="20"/>
      <c r="E27" s="20"/>
      <c r="F27" s="20"/>
      <c r="G27" s="20"/>
      <c r="H27" s="20"/>
      <c r="I27" s="20"/>
      <c r="J27" s="20"/>
      <c r="K27" s="20"/>
      <c r="L27" s="21"/>
    </row>
    <row r="28" spans="1:23" s="29" customFormat="1" x14ac:dyDescent="0.25">
      <c r="A28" s="55"/>
      <c r="B28" s="172" t="str">
        <f>IF(Intro!$G$22="English",O28,P28)</f>
        <v>Les références aux « marchandises » dans ce questionnaire font référence à :</v>
      </c>
      <c r="C28" s="173"/>
      <c r="D28" s="173"/>
      <c r="E28" s="173"/>
      <c r="F28" s="173"/>
      <c r="G28" s="173"/>
      <c r="H28" s="173"/>
      <c r="I28" s="173"/>
      <c r="J28" s="173"/>
      <c r="K28" s="173"/>
      <c r="L28" s="174"/>
      <c r="N28" s="42"/>
      <c r="O28" s="2" t="s">
        <v>128</v>
      </c>
      <c r="P28" s="2" t="s">
        <v>129</v>
      </c>
      <c r="Q28" s="42"/>
      <c r="R28" s="42"/>
      <c r="S28" s="42"/>
      <c r="T28" s="42"/>
      <c r="U28" s="42"/>
      <c r="V28" s="42"/>
      <c r="W28" s="42"/>
    </row>
    <row r="29" spans="1:23" s="29" customFormat="1" x14ac:dyDescent="0.25">
      <c r="A29" s="55"/>
      <c r="B29" s="172"/>
      <c r="C29" s="173"/>
      <c r="D29" s="173"/>
      <c r="E29" s="173"/>
      <c r="F29" s="173"/>
      <c r="G29" s="173"/>
      <c r="H29" s="173"/>
      <c r="I29" s="173"/>
      <c r="J29" s="173"/>
      <c r="K29" s="173"/>
      <c r="L29" s="174"/>
      <c r="N29" s="42"/>
      <c r="O29" s="2"/>
      <c r="P29" s="2"/>
      <c r="Q29" s="42"/>
      <c r="R29" s="42"/>
      <c r="S29" s="42"/>
      <c r="T29" s="42"/>
      <c r="U29" s="42"/>
      <c r="V29" s="42"/>
      <c r="W29" s="42"/>
    </row>
    <row r="30" spans="1:23" s="29" customFormat="1" x14ac:dyDescent="0.25">
      <c r="A30" s="55"/>
      <c r="B30" s="65"/>
      <c r="C30" s="182" t="str">
        <f>IF(Intro!$G$22="English",Variables!B16,Variables!C16)</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D30" s="183"/>
      <c r="E30" s="183"/>
      <c r="F30" s="183"/>
      <c r="G30" s="183"/>
      <c r="H30" s="183"/>
      <c r="I30" s="183"/>
      <c r="J30" s="183"/>
      <c r="K30" s="184"/>
      <c r="L30" s="47"/>
      <c r="N30" s="42"/>
      <c r="O30" s="2"/>
      <c r="P30" s="2"/>
      <c r="Q30" s="42"/>
      <c r="R30" s="42"/>
      <c r="S30" s="42"/>
      <c r="T30" s="42"/>
      <c r="U30" s="42"/>
      <c r="V30" s="42"/>
      <c r="W30" s="42"/>
    </row>
    <row r="31" spans="1:23" s="29" customFormat="1" x14ac:dyDescent="0.25">
      <c r="A31" s="55"/>
      <c r="B31" s="65"/>
      <c r="C31" s="185"/>
      <c r="D31" s="186"/>
      <c r="E31" s="186"/>
      <c r="F31" s="186"/>
      <c r="G31" s="186"/>
      <c r="H31" s="186"/>
      <c r="I31" s="186"/>
      <c r="J31" s="186"/>
      <c r="K31" s="187"/>
      <c r="L31" s="94"/>
      <c r="N31" s="42"/>
      <c r="O31" s="2"/>
      <c r="P31" s="2"/>
      <c r="Q31" s="42"/>
      <c r="R31" s="42"/>
      <c r="S31" s="42"/>
      <c r="T31" s="42"/>
      <c r="U31" s="42"/>
      <c r="V31" s="42"/>
      <c r="W31" s="42"/>
    </row>
    <row r="32" spans="1:23" s="29" customFormat="1" x14ac:dyDescent="0.25">
      <c r="A32" s="55"/>
      <c r="B32" s="65"/>
      <c r="C32" s="185"/>
      <c r="D32" s="186"/>
      <c r="E32" s="186"/>
      <c r="F32" s="186"/>
      <c r="G32" s="186"/>
      <c r="H32" s="186"/>
      <c r="I32" s="186"/>
      <c r="J32" s="186"/>
      <c r="K32" s="187"/>
      <c r="L32" s="94"/>
      <c r="N32" s="42"/>
      <c r="O32" s="2"/>
      <c r="P32" s="2"/>
      <c r="Q32" s="42"/>
      <c r="R32" s="42"/>
      <c r="S32" s="42"/>
      <c r="T32" s="42"/>
      <c r="U32" s="42"/>
      <c r="V32" s="42"/>
      <c r="W32" s="42"/>
    </row>
    <row r="33" spans="1:23" s="29" customFormat="1" ht="25.5" customHeight="1" x14ac:dyDescent="0.25">
      <c r="A33" s="55"/>
      <c r="B33" s="65"/>
      <c r="C33" s="188"/>
      <c r="D33" s="189"/>
      <c r="E33" s="189"/>
      <c r="F33" s="189"/>
      <c r="G33" s="189"/>
      <c r="H33" s="189"/>
      <c r="I33" s="189"/>
      <c r="J33" s="189"/>
      <c r="K33" s="190"/>
      <c r="L33" s="94"/>
      <c r="N33" s="42"/>
      <c r="O33" s="2"/>
      <c r="P33" s="2"/>
      <c r="Q33" s="42"/>
      <c r="R33" s="42"/>
      <c r="S33" s="42"/>
      <c r="T33" s="42"/>
      <c r="U33" s="42"/>
      <c r="V33" s="42"/>
      <c r="W33" s="42"/>
    </row>
    <row r="34" spans="1:23" s="29" customFormat="1" x14ac:dyDescent="0.25">
      <c r="A34" s="55"/>
      <c r="B34" s="172"/>
      <c r="C34" s="173"/>
      <c r="D34" s="173"/>
      <c r="E34" s="173"/>
      <c r="F34" s="173"/>
      <c r="G34" s="173"/>
      <c r="H34" s="173"/>
      <c r="I34" s="173"/>
      <c r="J34" s="173"/>
      <c r="K34" s="173"/>
      <c r="L34" s="174"/>
      <c r="N34" s="42"/>
      <c r="O34" s="2"/>
      <c r="P34" s="2"/>
      <c r="Q34" s="42"/>
      <c r="R34" s="42"/>
      <c r="S34" s="42"/>
      <c r="T34" s="42"/>
      <c r="U34" s="42"/>
      <c r="V34" s="42"/>
      <c r="W34" s="42"/>
    </row>
    <row r="35" spans="1:23" s="29" customFormat="1" x14ac:dyDescent="0.25">
      <c r="A35" s="55"/>
      <c r="B35" s="130" t="str">
        <f>IF(Intro!$G$22="English",O35,P35)</f>
        <v>Mais à  l'exclusion</v>
      </c>
      <c r="C35" s="127"/>
      <c r="D35" s="127"/>
      <c r="E35" s="127"/>
      <c r="F35" s="127"/>
      <c r="G35" s="127"/>
      <c r="H35" s="127"/>
      <c r="I35" s="127"/>
      <c r="J35" s="127"/>
      <c r="K35" s="127"/>
      <c r="L35" s="128"/>
      <c r="N35" s="42"/>
      <c r="O35" s="48" t="s">
        <v>317</v>
      </c>
      <c r="P35" s="48" t="s">
        <v>318</v>
      </c>
      <c r="Q35" s="42"/>
      <c r="R35" s="42"/>
      <c r="S35" s="42"/>
      <c r="T35" s="42"/>
      <c r="U35" s="42"/>
      <c r="V35" s="42"/>
      <c r="W35" s="42"/>
    </row>
    <row r="36" spans="1:23" s="29" customFormat="1" ht="24" customHeight="1" x14ac:dyDescent="0.25">
      <c r="A36" s="55"/>
      <c r="B36" s="172" t="str">
        <f>IF(Intro!$G$22="English",O36,P36)</f>
        <v>des carrosseries de camions avant tout destinées au transport en vrac de liquides ou de gaz;</v>
      </c>
      <c r="C36" s="173"/>
      <c r="D36" s="173"/>
      <c r="E36" s="173"/>
      <c r="F36" s="173"/>
      <c r="G36" s="173"/>
      <c r="H36" s="173"/>
      <c r="I36" s="173"/>
      <c r="J36" s="173"/>
      <c r="K36" s="173"/>
      <c r="L36" s="174"/>
      <c r="N36" s="42"/>
      <c r="O36" s="48" t="s">
        <v>319</v>
      </c>
      <c r="P36" s="48" t="s">
        <v>320</v>
      </c>
      <c r="Q36" s="42"/>
      <c r="R36" s="42"/>
      <c r="S36" s="42"/>
      <c r="T36" s="42"/>
      <c r="U36" s="42"/>
      <c r="V36" s="42"/>
      <c r="W36" s="42"/>
    </row>
    <row r="37" spans="1:23" s="29" customFormat="1" ht="37.5" customHeight="1" x14ac:dyDescent="0.25">
      <c r="A37" s="55"/>
      <c r="B37" s="172" t="str">
        <f>IF(Intro!$G$22="English",O37,P37)</f>
        <v>des carrosseries de camions à ordures, lesquelles sont des carrosseries spécialisées conçues et bâties avant tout pour la collecte, le compactage et le transport de déchets solides, du genre qu’on emploie pour la collecte de déchets municipale;</v>
      </c>
      <c r="C37" s="173"/>
      <c r="D37" s="173"/>
      <c r="E37" s="173"/>
      <c r="F37" s="173"/>
      <c r="G37" s="173"/>
      <c r="H37" s="173"/>
      <c r="I37" s="173"/>
      <c r="J37" s="173"/>
      <c r="K37" s="173"/>
      <c r="L37" s="174"/>
      <c r="N37" s="42"/>
      <c r="O37" s="48" t="s">
        <v>321</v>
      </c>
      <c r="P37" s="48" t="s">
        <v>322</v>
      </c>
      <c r="Q37" s="42"/>
      <c r="R37" s="42"/>
      <c r="S37" s="42"/>
      <c r="T37" s="42"/>
      <c r="U37" s="42"/>
      <c r="V37" s="42"/>
      <c r="W37" s="42"/>
    </row>
    <row r="38" spans="1:23" s="29" customFormat="1" ht="35.25" customHeight="1" x14ac:dyDescent="0.25">
      <c r="A38" s="55"/>
      <c r="B38" s="172" t="str">
        <f>IF(Intro!$G$22="English",O38,P38)</f>
        <v>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v>
      </c>
      <c r="C38" s="173"/>
      <c r="D38" s="173"/>
      <c r="E38" s="173"/>
      <c r="F38" s="173"/>
      <c r="G38" s="173"/>
      <c r="H38" s="173"/>
      <c r="I38" s="173"/>
      <c r="J38" s="173"/>
      <c r="K38" s="173"/>
      <c r="L38" s="174"/>
      <c r="N38" s="42"/>
      <c r="O38" s="48" t="s">
        <v>323</v>
      </c>
      <c r="P38" s="48" t="s">
        <v>324</v>
      </c>
      <c r="Q38" s="42"/>
      <c r="R38" s="42"/>
      <c r="S38" s="42"/>
      <c r="T38" s="42"/>
      <c r="U38" s="42"/>
      <c r="V38" s="42"/>
      <c r="W38" s="42"/>
    </row>
    <row r="39" spans="1:23" s="29" customFormat="1" x14ac:dyDescent="0.25">
      <c r="A39" s="55"/>
      <c r="B39" s="126"/>
      <c r="C39" s="127"/>
      <c r="D39" s="127"/>
      <c r="E39" s="127"/>
      <c r="F39" s="127"/>
      <c r="G39" s="127"/>
      <c r="H39" s="127"/>
      <c r="I39" s="127"/>
      <c r="J39" s="127"/>
      <c r="K39" s="127"/>
      <c r="L39" s="128"/>
      <c r="N39" s="42"/>
      <c r="O39" s="2"/>
      <c r="P39" s="2"/>
      <c r="Q39" s="42"/>
      <c r="R39" s="42"/>
      <c r="S39" s="42"/>
      <c r="T39" s="42"/>
      <c r="U39" s="42"/>
      <c r="V39" s="42"/>
      <c r="W39" s="42"/>
    </row>
    <row r="40" spans="1:23" s="29" customFormat="1" x14ac:dyDescent="0.25">
      <c r="A40" s="55"/>
      <c r="B40" s="172" t="str">
        <f>IF(Intro!$G$22="English",O40,P40)</f>
        <v>Pour plus de détails, consultez l’onglet « Info ».</v>
      </c>
      <c r="C40" s="173"/>
      <c r="D40" s="173"/>
      <c r="E40" s="173"/>
      <c r="F40" s="173"/>
      <c r="G40" s="173"/>
      <c r="H40" s="173"/>
      <c r="I40" s="173"/>
      <c r="J40" s="173"/>
      <c r="K40" s="173"/>
      <c r="L40" s="174"/>
      <c r="N40" s="42"/>
      <c r="O40" s="48" t="s">
        <v>342</v>
      </c>
      <c r="P40" s="48" t="s">
        <v>343</v>
      </c>
      <c r="Q40" s="42"/>
      <c r="R40" s="42"/>
      <c r="S40" s="42"/>
      <c r="T40" s="42"/>
      <c r="U40" s="42"/>
      <c r="V40" s="42"/>
      <c r="W40" s="42"/>
    </row>
    <row r="41" spans="1:23" s="29" customFormat="1" x14ac:dyDescent="0.25">
      <c r="A41" s="55"/>
      <c r="B41" s="66"/>
      <c r="C41" s="67"/>
      <c r="D41" s="67"/>
      <c r="E41" s="67"/>
      <c r="F41" s="67"/>
      <c r="G41" s="67"/>
      <c r="H41" s="67"/>
      <c r="I41" s="67"/>
      <c r="J41" s="67"/>
      <c r="K41" s="67"/>
      <c r="L41" s="68"/>
      <c r="N41" s="42"/>
      <c r="O41" s="42"/>
      <c r="P41" s="42"/>
      <c r="Q41" s="42"/>
      <c r="R41" s="42"/>
      <c r="S41" s="42"/>
      <c r="T41" s="42"/>
      <c r="U41" s="42"/>
      <c r="V41" s="42"/>
      <c r="W41" s="42"/>
    </row>
    <row r="42" spans="1:23" s="8" customFormat="1" x14ac:dyDescent="0.25">
      <c r="A42" s="14"/>
      <c r="B42" s="16"/>
      <c r="C42" s="16"/>
      <c r="D42" s="17"/>
      <c r="E42" s="17"/>
      <c r="F42" s="17"/>
      <c r="G42" s="17"/>
      <c r="H42" s="17"/>
      <c r="I42" s="17"/>
      <c r="J42" s="17"/>
      <c r="K42" s="17"/>
      <c r="L42" s="17"/>
      <c r="O42" s="15"/>
      <c r="P42" s="15"/>
    </row>
    <row r="43" spans="1:23" s="7" customFormat="1" x14ac:dyDescent="0.25">
      <c r="A43" s="14"/>
      <c r="B43" s="175" t="str">
        <f>IF(Intro!$G$22="English",O43,P43)</f>
        <v>DEVEZ-VOUS REMPLIR CE QUESTIONNAIRE?</v>
      </c>
      <c r="C43" s="176"/>
      <c r="D43" s="176"/>
      <c r="E43" s="176"/>
      <c r="F43" s="176"/>
      <c r="G43" s="176"/>
      <c r="H43" s="176"/>
      <c r="I43" s="176"/>
      <c r="J43" s="176"/>
      <c r="K43" s="176"/>
      <c r="L43" s="177"/>
      <c r="M43" s="5"/>
      <c r="N43" s="5"/>
      <c r="O43" s="2" t="s">
        <v>228</v>
      </c>
      <c r="P43" s="2" t="s">
        <v>285</v>
      </c>
    </row>
    <row r="44" spans="1:23" x14ac:dyDescent="0.25">
      <c r="B44" s="18"/>
      <c r="C44" s="19"/>
      <c r="D44" s="20"/>
      <c r="E44" s="20"/>
      <c r="F44" s="20"/>
      <c r="G44" s="20"/>
      <c r="H44" s="20"/>
      <c r="I44" s="20"/>
      <c r="J44" s="20"/>
      <c r="K44" s="20"/>
      <c r="L44" s="21"/>
    </row>
    <row r="45" spans="1:23" s="29" customFormat="1" x14ac:dyDescent="0.25">
      <c r="A45" s="55"/>
      <c r="B45" s="172" t="str">
        <f>IF(Intro!$G$22="English",O45,P45)</f>
        <v>Votre entreprise a-t-elle produit les marchandises à tout moment depuis le 1er janvier 2023?</v>
      </c>
      <c r="C45" s="173"/>
      <c r="D45" s="173"/>
      <c r="E45" s="173"/>
      <c r="F45" s="173"/>
      <c r="G45" s="173"/>
      <c r="H45" s="173"/>
      <c r="I45" s="173"/>
      <c r="J45" s="173"/>
      <c r="K45" s="173"/>
      <c r="L45" s="174"/>
      <c r="N45" s="42"/>
      <c r="O45" s="22" t="str">
        <f>"Has your firm produced the goods at any time since January 1, "&amp;Variables!B6&amp;"?"</f>
        <v>Has your firm produced the goods at any time since January 1, 2023?</v>
      </c>
      <c r="P45" s="2" t="str">
        <f>"Votre entreprise a-t-elle produit les marchandises à tout moment depuis le 1er janvier "&amp;Variables!B6&amp;"?"</f>
        <v>Votre entreprise a-t-elle produit les marchandises à tout moment depuis le 1er janvier 2023?</v>
      </c>
      <c r="Q45" s="42"/>
      <c r="R45" s="42"/>
      <c r="S45" s="42"/>
      <c r="T45" s="42"/>
      <c r="U45" s="42"/>
      <c r="V45" s="42"/>
      <c r="W45" s="42"/>
    </row>
    <row r="46" spans="1:23" s="29" customFormat="1" x14ac:dyDescent="0.25">
      <c r="A46" s="55"/>
      <c r="B46" s="65"/>
      <c r="C46" s="56"/>
      <c r="D46" s="56"/>
      <c r="E46" s="56"/>
      <c r="F46" s="56"/>
      <c r="G46" s="56"/>
      <c r="H46" s="56"/>
      <c r="I46" s="56"/>
      <c r="J46" s="56"/>
      <c r="K46" s="56"/>
      <c r="L46" s="57"/>
      <c r="N46" s="42"/>
      <c r="O46" s="2" t="s">
        <v>149</v>
      </c>
      <c r="P46" s="2" t="s">
        <v>289</v>
      </c>
      <c r="Q46" s="42"/>
      <c r="R46" s="42"/>
      <c r="S46" s="42"/>
      <c r="T46" s="42"/>
      <c r="U46" s="42"/>
      <c r="V46" s="42"/>
      <c r="W46" s="42"/>
    </row>
    <row r="47" spans="1:23" x14ac:dyDescent="0.25">
      <c r="B47" s="191" t="str">
        <f>IF(Intro!$G$22="English",O46,P46)</f>
        <v>Sélectionnez oui ou non</v>
      </c>
      <c r="C47" s="192"/>
      <c r="D47" s="193"/>
      <c r="E47" s="195" t="str">
        <f>IF(D47="Yes",O47,IF(D47="Oui",P47,IF(D47="No",O48,IF(D47="Non",P48,""))))</f>
        <v/>
      </c>
      <c r="F47" s="195"/>
      <c r="G47" s="195"/>
      <c r="H47" s="195"/>
      <c r="I47" s="195"/>
      <c r="J47" s="195"/>
      <c r="K47" s="195"/>
      <c r="L47" s="57"/>
      <c r="O47" s="2" t="str">
        <f>"Yes. Complete all tabs in this questionnaire and return by "&amp;Variables!B11&amp;"."</f>
        <v>Yes. Complete all tabs in this questionnaire and return by March 30, 2026.</v>
      </c>
      <c r="P47" s="2" t="str">
        <f>"Oui. Remplissez tous les onglets de ce questionnaire et retournez-le avant le "&amp;Variables!C11&amp;"."</f>
        <v>Oui. Remplissez tous les onglets de ce questionnaire et retournez-le avant le 30 mars 2026.</v>
      </c>
    </row>
    <row r="48" spans="1:23" x14ac:dyDescent="0.25">
      <c r="B48" s="191"/>
      <c r="C48" s="192"/>
      <c r="D48" s="194"/>
      <c r="E48" s="196"/>
      <c r="F48" s="196"/>
      <c r="G48" s="196"/>
      <c r="H48" s="196"/>
      <c r="I48" s="196"/>
      <c r="J48" s="196"/>
      <c r="K48" s="196"/>
      <c r="L48" s="57"/>
      <c r="O48" s="2" t="str">
        <f>"No. Complete this tab only and return by "&amp;Variables!B11&amp;"."</f>
        <v>No. Complete this tab only and return by March 30, 2026.</v>
      </c>
      <c r="P48" s="2" t="str">
        <f>"Non. Remplissez cet onglet uniquement et retournez-le avant le "&amp;Variables!C11&amp;"."</f>
        <v>Non. Remplissez cet onglet uniquement et retournez-le avant le 30 mars 2026.</v>
      </c>
    </row>
    <row r="49" spans="1:23" s="29" customFormat="1" x14ac:dyDescent="0.25">
      <c r="A49" s="55"/>
      <c r="B49" s="66"/>
      <c r="C49" s="67"/>
      <c r="D49" s="67"/>
      <c r="E49" s="67"/>
      <c r="F49" s="67"/>
      <c r="G49" s="67"/>
      <c r="H49" s="67"/>
      <c r="I49" s="67"/>
      <c r="J49" s="67"/>
      <c r="K49" s="67"/>
      <c r="L49" s="68"/>
      <c r="N49" s="42"/>
      <c r="Q49" s="42"/>
      <c r="R49" s="42"/>
      <c r="S49" s="42"/>
      <c r="T49" s="42"/>
      <c r="U49" s="42"/>
      <c r="V49" s="42"/>
      <c r="W49" s="42"/>
    </row>
    <row r="50" spans="1:23" s="8" customFormat="1" x14ac:dyDescent="0.25">
      <c r="A50" s="14"/>
      <c r="B50" s="16"/>
      <c r="C50" s="16"/>
      <c r="D50" s="17"/>
      <c r="E50" s="17"/>
      <c r="F50" s="17"/>
      <c r="G50" s="17"/>
      <c r="H50" s="17"/>
      <c r="I50" s="17"/>
      <c r="J50" s="17"/>
      <c r="K50" s="17"/>
      <c r="L50" s="17"/>
      <c r="O50" s="15"/>
      <c r="P50" s="15"/>
    </row>
    <row r="51" spans="1:23" s="7" customFormat="1" x14ac:dyDescent="0.25">
      <c r="A51" s="14"/>
      <c r="B51" s="175" t="str">
        <f>IF(Intro!$G$22="English",O51,P51)</f>
        <v>DATE D'ÉCHÉANCE DU QUESTIONNAIRE</v>
      </c>
      <c r="C51" s="176"/>
      <c r="D51" s="176"/>
      <c r="E51" s="176"/>
      <c r="F51" s="176"/>
      <c r="G51" s="176"/>
      <c r="H51" s="176"/>
      <c r="I51" s="176"/>
      <c r="J51" s="176"/>
      <c r="K51" s="176"/>
      <c r="L51" s="177"/>
      <c r="M51" s="8"/>
      <c r="N51" s="5"/>
      <c r="O51" s="6" t="s">
        <v>1</v>
      </c>
      <c r="P51" s="6" t="s">
        <v>2</v>
      </c>
    </row>
    <row r="52" spans="1:23" x14ac:dyDescent="0.25">
      <c r="B52" s="23"/>
      <c r="C52" s="24"/>
      <c r="D52" s="25"/>
      <c r="E52" s="25"/>
      <c r="F52" s="25"/>
      <c r="G52" s="25"/>
      <c r="H52" s="25"/>
      <c r="I52" s="25"/>
      <c r="J52" s="25"/>
      <c r="K52" s="25"/>
      <c r="L52" s="26"/>
    </row>
    <row r="53" spans="1:23" s="29" customFormat="1" x14ac:dyDescent="0.25">
      <c r="A53" s="55"/>
      <c r="B53" s="65"/>
      <c r="C53" s="197" t="str">
        <f>IF(Intro!$G$22="English",O53,P53)</f>
        <v>30 mars 2026</v>
      </c>
      <c r="D53" s="198"/>
      <c r="E53" s="198"/>
      <c r="F53" s="198"/>
      <c r="G53" s="198"/>
      <c r="H53" s="198"/>
      <c r="I53" s="198"/>
      <c r="J53" s="198"/>
      <c r="K53" s="199"/>
      <c r="L53" s="59"/>
      <c r="N53" s="42"/>
      <c r="O53" s="41" t="str">
        <f>Variables!B11</f>
        <v>March 30, 2026</v>
      </c>
      <c r="P53" s="41" t="str">
        <f>Variables!C11</f>
        <v>30 mars 2026</v>
      </c>
      <c r="Q53" s="42"/>
      <c r="R53" s="42"/>
      <c r="S53" s="42"/>
      <c r="T53" s="42"/>
      <c r="U53" s="42"/>
      <c r="V53" s="42"/>
      <c r="W53" s="42"/>
    </row>
    <row r="54" spans="1:23" s="29" customFormat="1" x14ac:dyDescent="0.25">
      <c r="A54" s="55"/>
      <c r="B54" s="65"/>
      <c r="C54" s="200"/>
      <c r="D54" s="201"/>
      <c r="E54" s="201"/>
      <c r="F54" s="201"/>
      <c r="G54" s="201"/>
      <c r="H54" s="201"/>
      <c r="I54" s="201"/>
      <c r="J54" s="201"/>
      <c r="K54" s="202"/>
      <c r="L54" s="59"/>
      <c r="N54" s="42"/>
      <c r="O54" s="41"/>
      <c r="P54" s="41"/>
      <c r="Q54" s="42"/>
      <c r="R54" s="42"/>
      <c r="S54" s="42"/>
      <c r="T54" s="42"/>
      <c r="U54" s="42"/>
      <c r="V54" s="42"/>
      <c r="W54" s="42"/>
    </row>
    <row r="55" spans="1:23" s="29" customFormat="1" x14ac:dyDescent="0.25">
      <c r="A55" s="55"/>
      <c r="B55" s="66"/>
      <c r="C55" s="67"/>
      <c r="D55" s="67"/>
      <c r="E55" s="67"/>
      <c r="F55" s="67"/>
      <c r="G55" s="67"/>
      <c r="H55" s="67"/>
      <c r="I55" s="67"/>
      <c r="J55" s="67"/>
      <c r="K55" s="67"/>
      <c r="L55" s="68"/>
      <c r="N55" s="42"/>
      <c r="O55" s="42"/>
      <c r="P55" s="42"/>
      <c r="Q55" s="42"/>
      <c r="R55" s="42"/>
      <c r="S55" s="42"/>
      <c r="T55" s="42"/>
      <c r="U55" s="42"/>
      <c r="V55" s="42"/>
      <c r="W55" s="42"/>
    </row>
    <row r="56" spans="1:23" s="8" customFormat="1" x14ac:dyDescent="0.25">
      <c r="A56" s="14"/>
      <c r="B56" s="16"/>
      <c r="C56" s="16"/>
      <c r="D56" s="17"/>
      <c r="E56" s="17"/>
      <c r="F56" s="17"/>
      <c r="G56" s="17"/>
      <c r="H56" s="17"/>
      <c r="I56" s="17"/>
      <c r="J56" s="17"/>
      <c r="K56" s="17"/>
      <c r="L56" s="17"/>
      <c r="O56" s="15"/>
      <c r="P56" s="15"/>
    </row>
    <row r="57" spans="1:23" x14ac:dyDescent="0.25">
      <c r="B57" s="175" t="str">
        <f>IF(Intro!$G$22="English",O57,P57)</f>
        <v>RENSEIGNEMENTS SUR L’ENTREPRISE</v>
      </c>
      <c r="C57" s="176"/>
      <c r="D57" s="176"/>
      <c r="E57" s="176"/>
      <c r="F57" s="176"/>
      <c r="G57" s="176"/>
      <c r="H57" s="176"/>
      <c r="I57" s="176"/>
      <c r="J57" s="176"/>
      <c r="K57" s="176"/>
      <c r="L57" s="177"/>
      <c r="M57" s="29"/>
      <c r="O57" s="2" t="s">
        <v>7</v>
      </c>
      <c r="P57" s="2" t="s">
        <v>8</v>
      </c>
    </row>
    <row r="58" spans="1:23" x14ac:dyDescent="0.25">
      <c r="B58" s="18"/>
      <c r="C58" s="19"/>
      <c r="D58" s="20"/>
      <c r="E58" s="20"/>
      <c r="F58" s="20"/>
      <c r="G58" s="20"/>
      <c r="H58" s="20"/>
      <c r="I58" s="20"/>
      <c r="J58" s="20"/>
      <c r="K58" s="20"/>
      <c r="L58" s="21"/>
    </row>
    <row r="59" spans="1:23" x14ac:dyDescent="0.25">
      <c r="B59" s="178" t="str">
        <f>IF(Intro!$G$22="English",O59,P59)</f>
        <v>Dénomination sociale (en français et en anglais, le cas échéant)</v>
      </c>
      <c r="C59" s="179"/>
      <c r="D59" s="179"/>
      <c r="E59" s="180"/>
      <c r="F59" s="180"/>
      <c r="G59" s="180"/>
      <c r="H59" s="180"/>
      <c r="I59" s="180"/>
      <c r="J59" s="180"/>
      <c r="K59" s="180"/>
      <c r="L59" s="181"/>
      <c r="O59" s="22" t="s">
        <v>163</v>
      </c>
      <c r="P59" s="2" t="s">
        <v>164</v>
      </c>
    </row>
    <row r="60" spans="1:23" x14ac:dyDescent="0.25">
      <c r="B60" s="178"/>
      <c r="C60" s="179"/>
      <c r="D60" s="179"/>
      <c r="E60" s="180"/>
      <c r="F60" s="180"/>
      <c r="G60" s="180"/>
      <c r="H60" s="180"/>
      <c r="I60" s="180"/>
      <c r="J60" s="180"/>
      <c r="K60" s="180"/>
      <c r="L60" s="181"/>
      <c r="O60" s="22"/>
    </row>
    <row r="61" spans="1:23" x14ac:dyDescent="0.25">
      <c r="B61" s="178" t="str">
        <f>IF(Intro!$G$22="English",O61,P61)</f>
        <v>Adresse de l'entreprise</v>
      </c>
      <c r="C61" s="179"/>
      <c r="D61" s="179"/>
      <c r="E61" s="180"/>
      <c r="F61" s="180"/>
      <c r="G61" s="180"/>
      <c r="H61" s="180"/>
      <c r="I61" s="180"/>
      <c r="J61" s="180"/>
      <c r="K61" s="180"/>
      <c r="L61" s="181"/>
      <c r="O61" s="22" t="s">
        <v>9</v>
      </c>
      <c r="P61" s="2" t="s">
        <v>10</v>
      </c>
    </row>
    <row r="62" spans="1:23" ht="14.25" customHeight="1" x14ac:dyDescent="0.25">
      <c r="B62" s="203"/>
      <c r="C62" s="204"/>
      <c r="D62" s="204"/>
      <c r="E62" s="180"/>
      <c r="F62" s="180"/>
      <c r="G62" s="180"/>
      <c r="H62" s="180"/>
      <c r="I62" s="180"/>
      <c r="J62" s="180"/>
      <c r="K62" s="180"/>
      <c r="L62" s="181"/>
      <c r="O62" s="22"/>
    </row>
    <row r="63" spans="1:23" x14ac:dyDescent="0.25">
      <c r="B63" s="178" t="str">
        <f>IF(Intro!$G$22="English",O63,P63)</f>
        <v>Adresse du site Web</v>
      </c>
      <c r="C63" s="179"/>
      <c r="D63" s="179"/>
      <c r="E63" s="180"/>
      <c r="F63" s="180"/>
      <c r="G63" s="180"/>
      <c r="H63" s="180"/>
      <c r="I63" s="180"/>
      <c r="J63" s="180"/>
      <c r="K63" s="180"/>
      <c r="L63" s="181"/>
      <c r="O63" s="22" t="s">
        <v>11</v>
      </c>
      <c r="P63" s="2" t="s">
        <v>12</v>
      </c>
    </row>
    <row r="64" spans="1:23" ht="14.25" customHeight="1" x14ac:dyDescent="0.25">
      <c r="B64" s="203"/>
      <c r="C64" s="204"/>
      <c r="D64" s="204"/>
      <c r="E64" s="180"/>
      <c r="F64" s="180"/>
      <c r="G64" s="180"/>
      <c r="H64" s="180"/>
      <c r="I64" s="180"/>
      <c r="J64" s="180"/>
      <c r="K64" s="180"/>
      <c r="L64" s="181"/>
      <c r="O64" s="22"/>
    </row>
    <row r="65" spans="1:23" x14ac:dyDescent="0.25">
      <c r="B65" s="81"/>
      <c r="C65" s="82"/>
      <c r="D65" s="83"/>
      <c r="E65" s="83"/>
      <c r="F65" s="83"/>
      <c r="G65" s="83"/>
      <c r="H65" s="83"/>
      <c r="I65" s="83"/>
      <c r="J65" s="83"/>
      <c r="K65" s="83"/>
      <c r="L65" s="84"/>
    </row>
    <row r="66" spans="1:23" s="29" customFormat="1" x14ac:dyDescent="0.25">
      <c r="A66" s="55"/>
      <c r="B66" s="95" t="str">
        <f>IF(Intro!$G$22="English",O66,P66)</f>
        <v xml:space="preserve">Si votre entreprise a plus d’un emplacement, d’une installation ou d’un point de vente, transmettez une réponse consolidée au questionnaire.
</v>
      </c>
      <c r="C66" s="85"/>
      <c r="D66" s="85"/>
      <c r="E66" s="85"/>
      <c r="F66" s="85"/>
      <c r="G66" s="85"/>
      <c r="H66" s="85"/>
      <c r="I66" s="85"/>
      <c r="J66" s="85"/>
      <c r="K66" s="85"/>
      <c r="L66" s="96"/>
      <c r="N66" s="42"/>
      <c r="O66" s="42" t="s">
        <v>150</v>
      </c>
      <c r="P66" s="42" t="s">
        <v>151</v>
      </c>
      <c r="Q66" s="42"/>
      <c r="R66" s="42"/>
      <c r="S66" s="42"/>
      <c r="T66" s="42"/>
      <c r="U66" s="42"/>
      <c r="V66" s="42"/>
      <c r="W66" s="42"/>
    </row>
    <row r="67" spans="1:23" x14ac:dyDescent="0.25">
      <c r="B67" s="178" t="str">
        <f>IF(Intro!$G$22="English",O67,P67)</f>
        <v>Fournissez les noms et adresses des autres emplacements, installations et points de vente au Canada au nom de laquelle votre entreprise répond. </v>
      </c>
      <c r="C67" s="179"/>
      <c r="D67" s="179"/>
      <c r="E67" s="180"/>
      <c r="F67" s="180"/>
      <c r="G67" s="180"/>
      <c r="H67" s="180"/>
      <c r="I67" s="180"/>
      <c r="J67" s="180"/>
      <c r="K67" s="180"/>
      <c r="L67" s="181"/>
      <c r="M67" s="29"/>
      <c r="O67" s="22" t="s">
        <v>79</v>
      </c>
      <c r="P67" s="2" t="s">
        <v>80</v>
      </c>
    </row>
    <row r="68" spans="1:23" x14ac:dyDescent="0.25">
      <c r="B68" s="178"/>
      <c r="C68" s="179"/>
      <c r="D68" s="179"/>
      <c r="E68" s="180"/>
      <c r="F68" s="180"/>
      <c r="G68" s="180"/>
      <c r="H68" s="180"/>
      <c r="I68" s="180"/>
      <c r="J68" s="180"/>
      <c r="K68" s="180"/>
      <c r="L68" s="181"/>
      <c r="M68" s="29"/>
      <c r="O68" s="22"/>
    </row>
    <row r="69" spans="1:23" x14ac:dyDescent="0.25">
      <c r="B69" s="178"/>
      <c r="C69" s="179"/>
      <c r="D69" s="179"/>
      <c r="E69" s="180"/>
      <c r="F69" s="180"/>
      <c r="G69" s="180"/>
      <c r="H69" s="180"/>
      <c r="I69" s="180"/>
      <c r="J69" s="180"/>
      <c r="K69" s="180"/>
      <c r="L69" s="181"/>
      <c r="M69" s="29"/>
      <c r="O69" s="22"/>
    </row>
    <row r="70" spans="1:23" x14ac:dyDescent="0.25">
      <c r="B70" s="178"/>
      <c r="C70" s="179"/>
      <c r="D70" s="179"/>
      <c r="E70" s="180"/>
      <c r="F70" s="180"/>
      <c r="G70" s="180"/>
      <c r="H70" s="180"/>
      <c r="I70" s="180"/>
      <c r="J70" s="180"/>
      <c r="K70" s="180"/>
      <c r="L70" s="181"/>
      <c r="M70" s="29"/>
      <c r="O70" s="22"/>
    </row>
    <row r="71" spans="1:23" x14ac:dyDescent="0.25">
      <c r="B71" s="178"/>
      <c r="C71" s="179"/>
      <c r="D71" s="179"/>
      <c r="E71" s="180"/>
      <c r="F71" s="180"/>
      <c r="G71" s="180"/>
      <c r="H71" s="180"/>
      <c r="I71" s="180"/>
      <c r="J71" s="180"/>
      <c r="K71" s="180"/>
      <c r="L71" s="181"/>
      <c r="M71" s="29"/>
      <c r="O71" s="22"/>
    </row>
    <row r="72" spans="1:23" x14ac:dyDescent="0.25">
      <c r="B72" s="178"/>
      <c r="C72" s="179"/>
      <c r="D72" s="179"/>
      <c r="E72" s="180"/>
      <c r="F72" s="180"/>
      <c r="G72" s="180"/>
      <c r="H72" s="180"/>
      <c r="I72" s="180"/>
      <c r="J72" s="180"/>
      <c r="K72" s="180"/>
      <c r="L72" s="181"/>
      <c r="M72" s="29"/>
      <c r="O72" s="22"/>
    </row>
    <row r="73" spans="1:23" x14ac:dyDescent="0.25">
      <c r="B73" s="178"/>
      <c r="C73" s="179"/>
      <c r="D73" s="179"/>
      <c r="E73" s="180"/>
      <c r="F73" s="180"/>
      <c r="G73" s="180"/>
      <c r="H73" s="180"/>
      <c r="I73" s="180"/>
      <c r="J73" s="180"/>
      <c r="K73" s="180"/>
      <c r="L73" s="181"/>
      <c r="M73" s="29"/>
      <c r="O73" s="22"/>
    </row>
    <row r="74" spans="1:23" x14ac:dyDescent="0.25">
      <c r="B74" s="178"/>
      <c r="C74" s="179"/>
      <c r="D74" s="179"/>
      <c r="E74" s="180"/>
      <c r="F74" s="180"/>
      <c r="G74" s="180"/>
      <c r="H74" s="180"/>
      <c r="I74" s="180"/>
      <c r="J74" s="180"/>
      <c r="K74" s="180"/>
      <c r="L74" s="181"/>
      <c r="M74" s="29"/>
      <c r="O74" s="22"/>
    </row>
    <row r="75" spans="1:23" x14ac:dyDescent="0.25">
      <c r="B75" s="178"/>
      <c r="C75" s="179"/>
      <c r="D75" s="179"/>
      <c r="E75" s="180"/>
      <c r="F75" s="180"/>
      <c r="G75" s="180"/>
      <c r="H75" s="180"/>
      <c r="I75" s="180"/>
      <c r="J75" s="180"/>
      <c r="K75" s="180"/>
      <c r="L75" s="181"/>
      <c r="M75" s="29"/>
      <c r="O75" s="22"/>
    </row>
    <row r="76" spans="1:23" x14ac:dyDescent="0.25">
      <c r="B76" s="178"/>
      <c r="C76" s="179"/>
      <c r="D76" s="179"/>
      <c r="E76" s="180"/>
      <c r="F76" s="180"/>
      <c r="G76" s="180"/>
      <c r="H76" s="180"/>
      <c r="I76" s="180"/>
      <c r="J76" s="180"/>
      <c r="K76" s="180"/>
      <c r="L76" s="181"/>
      <c r="M76" s="29"/>
      <c r="O76" s="22"/>
    </row>
    <row r="77" spans="1:23" s="29" customFormat="1" x14ac:dyDescent="0.25">
      <c r="A77" s="55"/>
      <c r="B77" s="66"/>
      <c r="C77" s="67"/>
      <c r="D77" s="67"/>
      <c r="E77" s="67"/>
      <c r="F77" s="67"/>
      <c r="G77" s="67"/>
      <c r="H77" s="67"/>
      <c r="I77" s="67"/>
      <c r="J77" s="67"/>
      <c r="K77" s="67"/>
      <c r="L77" s="68"/>
      <c r="N77" s="42"/>
      <c r="O77" s="42"/>
      <c r="P77" s="42"/>
      <c r="Q77" s="42"/>
      <c r="R77" s="42"/>
      <c r="S77" s="42"/>
      <c r="T77" s="42"/>
      <c r="U77" s="42"/>
      <c r="V77" s="42"/>
      <c r="W77" s="42"/>
    </row>
    <row r="79" spans="1:23" x14ac:dyDescent="0.25">
      <c r="B79" s="175" t="str">
        <f>IF(Intro!$G$22="English",O79,P79)</f>
        <v>ATTESTATION</v>
      </c>
      <c r="C79" s="176"/>
      <c r="D79" s="176"/>
      <c r="E79" s="176"/>
      <c r="F79" s="176"/>
      <c r="G79" s="176"/>
      <c r="H79" s="176"/>
      <c r="I79" s="176"/>
      <c r="J79" s="176"/>
      <c r="K79" s="176"/>
      <c r="L79" s="177"/>
      <c r="M79" s="29"/>
      <c r="O79" s="2" t="s">
        <v>5</v>
      </c>
      <c r="P79" s="2" t="s">
        <v>6</v>
      </c>
    </row>
    <row r="80" spans="1:23" x14ac:dyDescent="0.25">
      <c r="B80" s="18"/>
      <c r="C80" s="19"/>
      <c r="D80" s="20"/>
      <c r="E80" s="20"/>
      <c r="F80" s="20"/>
      <c r="G80" s="20"/>
      <c r="H80" s="20"/>
      <c r="I80" s="20"/>
      <c r="J80" s="20"/>
      <c r="K80" s="20"/>
      <c r="L80" s="21"/>
    </row>
    <row r="81" spans="1:23" s="29" customFormat="1" x14ac:dyDescent="0.25">
      <c r="A81" s="55"/>
      <c r="B81" s="172" t="str">
        <f>IF(Intro!$G$22="English",O81,P81)</f>
        <v xml:space="preserve">Le ou la soussignée déclare que, pour autant qu'il ou elle sache, les renseignements fournis aux présentes sont complets et exacts.
</v>
      </c>
      <c r="C81" s="173"/>
      <c r="D81" s="173"/>
      <c r="E81" s="173"/>
      <c r="F81" s="173"/>
      <c r="G81" s="173"/>
      <c r="H81" s="173"/>
      <c r="I81" s="173"/>
      <c r="J81" s="173"/>
      <c r="K81" s="173"/>
      <c r="L81" s="174"/>
      <c r="N81" s="42"/>
      <c r="O81" s="42" t="s">
        <v>81</v>
      </c>
      <c r="P81" s="42" t="s">
        <v>82</v>
      </c>
      <c r="Q81" s="42"/>
      <c r="R81" s="42"/>
      <c r="S81" s="42"/>
      <c r="T81" s="42"/>
      <c r="U81" s="42"/>
      <c r="V81" s="42"/>
      <c r="W81" s="42"/>
    </row>
    <row r="82" spans="1:23" s="29" customFormat="1" x14ac:dyDescent="0.25">
      <c r="A82" s="55"/>
      <c r="B82" s="65"/>
      <c r="C82" s="56"/>
      <c r="D82" s="56"/>
      <c r="E82" s="56"/>
      <c r="F82" s="56"/>
      <c r="G82" s="56"/>
      <c r="H82" s="56"/>
      <c r="I82" s="56"/>
      <c r="J82" s="56"/>
      <c r="K82" s="56"/>
      <c r="L82" s="57"/>
      <c r="N82" s="42"/>
      <c r="O82" s="42"/>
      <c r="P82" s="42"/>
      <c r="Q82" s="42"/>
      <c r="R82" s="42"/>
      <c r="S82" s="42"/>
      <c r="T82" s="42"/>
      <c r="U82" s="42"/>
      <c r="V82" s="42"/>
      <c r="W82" s="42"/>
    </row>
    <row r="83" spans="1:23" x14ac:dyDescent="0.25">
      <c r="B83" s="178" t="str">
        <f>IF(Intro!$G$22="English",O83,P83)</f>
        <v>Nom du représentant autorisé</v>
      </c>
      <c r="C83" s="179"/>
      <c r="D83" s="179"/>
      <c r="E83" s="180"/>
      <c r="F83" s="180"/>
      <c r="G83" s="180"/>
      <c r="H83" s="180"/>
      <c r="I83" s="180"/>
      <c r="J83" s="180"/>
      <c r="K83" s="180"/>
      <c r="L83" s="181"/>
      <c r="O83" s="22" t="s">
        <v>13</v>
      </c>
      <c r="P83" s="2" t="s">
        <v>14</v>
      </c>
    </row>
    <row r="84" spans="1:23" x14ac:dyDescent="0.25">
      <c r="B84" s="178"/>
      <c r="C84" s="179"/>
      <c r="D84" s="179"/>
      <c r="E84" s="180"/>
      <c r="F84" s="180"/>
      <c r="G84" s="180"/>
      <c r="H84" s="180"/>
      <c r="I84" s="180"/>
      <c r="J84" s="180"/>
      <c r="K84" s="180"/>
      <c r="L84" s="181"/>
      <c r="O84" s="22"/>
    </row>
    <row r="85" spans="1:23" x14ac:dyDescent="0.25">
      <c r="B85" s="178" t="str">
        <f>IF(Intro!$G$22="English",O85,P85)</f>
        <v>Titre du représentant autorisé</v>
      </c>
      <c r="C85" s="179"/>
      <c r="D85" s="179"/>
      <c r="E85" s="180"/>
      <c r="F85" s="180"/>
      <c r="G85" s="180"/>
      <c r="H85" s="180"/>
      <c r="I85" s="180"/>
      <c r="J85" s="180"/>
      <c r="K85" s="180"/>
      <c r="L85" s="181"/>
      <c r="O85" s="22" t="s">
        <v>15</v>
      </c>
      <c r="P85" s="2" t="s">
        <v>16</v>
      </c>
    </row>
    <row r="86" spans="1:23" x14ac:dyDescent="0.25">
      <c r="B86" s="203"/>
      <c r="C86" s="204"/>
      <c r="D86" s="204"/>
      <c r="E86" s="180"/>
      <c r="F86" s="180"/>
      <c r="G86" s="180"/>
      <c r="H86" s="180"/>
      <c r="I86" s="180"/>
      <c r="J86" s="180"/>
      <c r="K86" s="180"/>
      <c r="L86" s="181"/>
      <c r="O86" s="22"/>
    </row>
    <row r="87" spans="1:23" x14ac:dyDescent="0.25">
      <c r="B87" s="178" t="str">
        <f>IF(Intro!$G$22="English",O87,P87)</f>
        <v>Adresse de courrier électronique</v>
      </c>
      <c r="C87" s="179"/>
      <c r="D87" s="179"/>
      <c r="E87" s="180"/>
      <c r="F87" s="180"/>
      <c r="G87" s="180"/>
      <c r="H87" s="180"/>
      <c r="I87" s="180"/>
      <c r="J87" s="180"/>
      <c r="K87" s="180"/>
      <c r="L87" s="181"/>
      <c r="O87" s="22" t="s">
        <v>17</v>
      </c>
      <c r="P87" s="2" t="s">
        <v>42</v>
      </c>
    </row>
    <row r="88" spans="1:23" x14ac:dyDescent="0.25">
      <c r="B88" s="203"/>
      <c r="C88" s="204"/>
      <c r="D88" s="204"/>
      <c r="E88" s="180"/>
      <c r="F88" s="180"/>
      <c r="G88" s="180"/>
      <c r="H88" s="180"/>
      <c r="I88" s="180"/>
      <c r="J88" s="180"/>
      <c r="K88" s="180"/>
      <c r="L88" s="181"/>
      <c r="O88" s="22"/>
    </row>
    <row r="89" spans="1:23" x14ac:dyDescent="0.25">
      <c r="B89" s="178" t="str">
        <f>IF(Intro!$G$22="English",O89,P89)</f>
        <v>Téléphone</v>
      </c>
      <c r="C89" s="179"/>
      <c r="D89" s="179"/>
      <c r="E89" s="180"/>
      <c r="F89" s="180"/>
      <c r="G89" s="180"/>
      <c r="H89" s="180"/>
      <c r="I89" s="180"/>
      <c r="J89" s="180"/>
      <c r="K89" s="180"/>
      <c r="L89" s="181"/>
      <c r="O89" s="22" t="s">
        <v>18</v>
      </c>
      <c r="P89" s="2" t="s">
        <v>19</v>
      </c>
    </row>
    <row r="90" spans="1:23" x14ac:dyDescent="0.25">
      <c r="B90" s="203"/>
      <c r="C90" s="204"/>
      <c r="D90" s="204"/>
      <c r="E90" s="180"/>
      <c r="F90" s="180"/>
      <c r="G90" s="180"/>
      <c r="H90" s="180"/>
      <c r="I90" s="180"/>
      <c r="J90" s="180"/>
      <c r="K90" s="180"/>
      <c r="L90" s="181"/>
      <c r="O90" s="22"/>
    </row>
    <row r="91" spans="1:23" x14ac:dyDescent="0.25">
      <c r="B91" s="178" t="s">
        <v>21</v>
      </c>
      <c r="C91" s="179"/>
      <c r="D91" s="179"/>
      <c r="E91" s="180"/>
      <c r="F91" s="180"/>
      <c r="G91" s="180"/>
      <c r="H91" s="180"/>
      <c r="I91" s="180"/>
      <c r="J91" s="180"/>
      <c r="K91" s="180"/>
      <c r="L91" s="181"/>
      <c r="M91" s="29"/>
      <c r="O91" s="22"/>
    </row>
    <row r="92" spans="1:23" x14ac:dyDescent="0.25">
      <c r="B92" s="178"/>
      <c r="C92" s="179"/>
      <c r="D92" s="179"/>
      <c r="E92" s="180"/>
      <c r="F92" s="180"/>
      <c r="G92" s="180"/>
      <c r="H92" s="180"/>
      <c r="I92" s="180"/>
      <c r="J92" s="180"/>
      <c r="K92" s="180"/>
      <c r="L92" s="181"/>
      <c r="M92" s="29"/>
      <c r="O92" s="22"/>
    </row>
    <row r="93" spans="1:23" s="29" customFormat="1" x14ac:dyDescent="0.25">
      <c r="A93" s="55"/>
      <c r="B93" s="65"/>
      <c r="C93" s="56"/>
      <c r="D93" s="56"/>
      <c r="E93" s="56"/>
      <c r="F93" s="56"/>
      <c r="G93" s="56"/>
      <c r="H93" s="56"/>
      <c r="I93" s="56"/>
      <c r="J93" s="56"/>
      <c r="K93" s="56"/>
      <c r="L93" s="57"/>
      <c r="N93" s="42"/>
      <c r="O93" s="42"/>
      <c r="P93" s="42"/>
      <c r="Q93" s="42"/>
      <c r="R93" s="42"/>
      <c r="S93" s="42"/>
      <c r="T93" s="42"/>
      <c r="U93" s="42"/>
      <c r="V93" s="42"/>
      <c r="W93" s="42"/>
    </row>
    <row r="94" spans="1:23" ht="21" x14ac:dyDescent="0.25">
      <c r="B94" s="220" t="str">
        <f>IF(Intro!$G$22="English",O94,P94)</f>
        <v>Je comprends que le fait de cocher cette case constitue ma signature juridiquement contraignante.</v>
      </c>
      <c r="C94" s="221"/>
      <c r="D94" s="221"/>
      <c r="E94" s="221"/>
      <c r="F94" s="221"/>
      <c r="G94" s="221"/>
      <c r="H94" s="221"/>
      <c r="I94" s="221"/>
      <c r="J94" s="110"/>
      <c r="K94" s="32"/>
      <c r="L94" s="33"/>
      <c r="O94" s="22" t="s">
        <v>40</v>
      </c>
      <c r="P94" s="2" t="s">
        <v>41</v>
      </c>
    </row>
    <row r="95" spans="1:23" s="29" customFormat="1" x14ac:dyDescent="0.25">
      <c r="A95" s="55"/>
      <c r="B95" s="66"/>
      <c r="C95" s="67"/>
      <c r="D95" s="67"/>
      <c r="E95" s="67"/>
      <c r="F95" s="67"/>
      <c r="G95" s="67"/>
      <c r="H95" s="67"/>
      <c r="I95" s="67"/>
      <c r="J95" s="67"/>
      <c r="K95" s="67"/>
      <c r="L95" s="68"/>
      <c r="N95" s="42"/>
      <c r="O95" s="42"/>
      <c r="P95" s="42"/>
      <c r="Q95" s="42"/>
      <c r="R95" s="42"/>
      <c r="S95" s="42"/>
      <c r="T95" s="42"/>
      <c r="U95" s="42"/>
      <c r="V95" s="42"/>
      <c r="W95" s="42"/>
    </row>
    <row r="96" spans="1:23" s="8" customFormat="1" x14ac:dyDescent="0.25">
      <c r="A96" s="14"/>
      <c r="B96" s="16"/>
      <c r="C96" s="16"/>
      <c r="D96" s="17"/>
      <c r="E96" s="17"/>
      <c r="F96" s="17"/>
      <c r="G96" s="17"/>
      <c r="H96" s="17"/>
      <c r="I96" s="17"/>
      <c r="J96" s="17"/>
      <c r="K96" s="17"/>
      <c r="L96" s="17"/>
      <c r="O96" s="15"/>
      <c r="P96" s="15"/>
    </row>
    <row r="97" spans="1:23" s="7" customFormat="1" x14ac:dyDescent="0.25">
      <c r="A97" s="14"/>
      <c r="B97" s="175" t="str">
        <f>UPPER(IF(Intro!$G$22="English",O97,P97))</f>
        <v>TRANSMISSION DU QUESTIONNAIRE REMPLI</v>
      </c>
      <c r="C97" s="176" t="str">
        <f>UPPER(IF(Intro!$G$22="English",P97,Q97))</f>
        <v/>
      </c>
      <c r="D97" s="176" t="str">
        <f>UPPER(IF(Intro!$G$22="English",Q97,R97))</f>
        <v/>
      </c>
      <c r="E97" s="176" t="str">
        <f>UPPER(IF(Intro!$G$22="English",R97,S97))</f>
        <v/>
      </c>
      <c r="F97" s="176"/>
      <c r="G97" s="176" t="str">
        <f>UPPER(IF(Intro!$G$22="English",S97,T97))</f>
        <v/>
      </c>
      <c r="H97" s="176" t="str">
        <f>UPPER(IF(Intro!$G$22="English",T97,U97))</f>
        <v/>
      </c>
      <c r="I97" s="176" t="str">
        <f>UPPER(IF(Intro!$G$22="English",U97,V97))</f>
        <v/>
      </c>
      <c r="J97" s="176" t="str">
        <f>UPPER(IF(Intro!$G$22="English",V97,W97))</f>
        <v/>
      </c>
      <c r="K97" s="176" t="str">
        <f>UPPER(IF(Intro!$G$22="English",W97,X97))</f>
        <v/>
      </c>
      <c r="L97" s="177" t="str">
        <f>UPPER(IF(Intro!$G$22="English",X97,Y97))</f>
        <v/>
      </c>
      <c r="M97" s="8"/>
      <c r="N97" s="5"/>
      <c r="O97" s="6" t="s">
        <v>45</v>
      </c>
      <c r="P97" s="6" t="s">
        <v>3</v>
      </c>
    </row>
    <row r="98" spans="1:23" x14ac:dyDescent="0.25">
      <c r="B98" s="18"/>
      <c r="C98" s="19"/>
      <c r="D98" s="20"/>
      <c r="E98" s="20"/>
      <c r="F98" s="20"/>
      <c r="G98" s="20"/>
      <c r="H98" s="20"/>
      <c r="I98" s="20"/>
      <c r="J98" s="20"/>
      <c r="K98" s="20"/>
      <c r="L98" s="21"/>
    </row>
    <row r="99" spans="1:23" s="29" customFormat="1" x14ac:dyDescent="0.25">
      <c r="A99" s="55"/>
      <c r="B99" s="172" t="str">
        <f>IF(Intro!$G$22="English",O99,P99)</f>
        <v>Veuillez retourner le questionnaire rempli en utilisant l’une des options suivantes :</v>
      </c>
      <c r="C99" s="173"/>
      <c r="D99" s="173"/>
      <c r="E99" s="173"/>
      <c r="F99" s="173"/>
      <c r="G99" s="173"/>
      <c r="H99" s="173"/>
      <c r="I99" s="173"/>
      <c r="J99" s="173"/>
      <c r="K99" s="173"/>
      <c r="L99" s="174"/>
      <c r="N99" s="42"/>
      <c r="O99" s="2" t="s">
        <v>83</v>
      </c>
      <c r="P99" s="2" t="s">
        <v>4</v>
      </c>
      <c r="Q99" s="42"/>
      <c r="R99" s="42"/>
      <c r="S99" s="42"/>
      <c r="T99" s="42"/>
      <c r="U99" s="42"/>
      <c r="V99" s="42"/>
      <c r="W99" s="42"/>
    </row>
    <row r="100" spans="1:23" s="29" customFormat="1" x14ac:dyDescent="0.25">
      <c r="A100" s="55"/>
      <c r="B100" s="214" t="str">
        <f>IF($G$22="English",HYPERLINK("https://e-filing-depot-electronique.citt-tcce.gc.ca/submitNonRegisteredUser-eng.aspx","1. Secure E-filing service;"),IF($G$22="Français",HYPERLINK("https://e-filing-depot-electronique.citt-tcce.gc.ca/submitNonRegisteredUser-fra.aspx?","1. Service sécurisé de dépôt électronique;"),""))</f>
        <v>1. Service sécurisé de dépôt électronique;</v>
      </c>
      <c r="C100" s="215"/>
      <c r="D100" s="215"/>
      <c r="E100" s="215"/>
      <c r="F100" s="215"/>
      <c r="G100" s="215"/>
      <c r="H100" s="215"/>
      <c r="I100" s="215"/>
      <c r="J100" s="215"/>
      <c r="K100" s="215"/>
      <c r="L100" s="216"/>
      <c r="N100" s="42"/>
      <c r="O100" s="2"/>
      <c r="P100" s="2"/>
      <c r="Q100" s="42"/>
      <c r="R100" s="42"/>
      <c r="S100" s="42"/>
      <c r="T100" s="42"/>
      <c r="U100" s="42"/>
      <c r="V100" s="42"/>
      <c r="W100" s="42"/>
    </row>
    <row r="101" spans="1:23" s="29" customFormat="1" x14ac:dyDescent="0.25">
      <c r="A101" s="55"/>
      <c r="B101" s="217" t="str">
        <f>IF(Intro!$G$22="English",O101,P101)</f>
        <v>2. Par courriel à l'adresse tcce-citt@tribunal.gc.ca si vous acceptez les risques connexes et vous transmettez des renseignements qui sont ceux de votre entreprise seulement.</v>
      </c>
      <c r="C101" s="218"/>
      <c r="D101" s="218"/>
      <c r="E101" s="218"/>
      <c r="F101" s="218"/>
      <c r="G101" s="218"/>
      <c r="H101" s="218"/>
      <c r="I101" s="218"/>
      <c r="J101" s="218"/>
      <c r="K101" s="218"/>
      <c r="L101" s="219"/>
      <c r="N101" s="42"/>
      <c r="O101" s="2" t="s">
        <v>229</v>
      </c>
      <c r="P101" s="2" t="s">
        <v>230</v>
      </c>
      <c r="Q101" s="42"/>
      <c r="R101" s="42"/>
      <c r="S101" s="42"/>
      <c r="T101" s="42"/>
      <c r="U101" s="42"/>
      <c r="V101" s="42"/>
      <c r="W101" s="42"/>
    </row>
    <row r="102" spans="1:23" s="29" customFormat="1" x14ac:dyDescent="0.25">
      <c r="A102" s="55"/>
      <c r="B102" s="217"/>
      <c r="C102" s="218"/>
      <c r="D102" s="218"/>
      <c r="E102" s="218"/>
      <c r="F102" s="218"/>
      <c r="G102" s="218"/>
      <c r="H102" s="218"/>
      <c r="I102" s="218"/>
      <c r="J102" s="218"/>
      <c r="K102" s="218"/>
      <c r="L102" s="219"/>
      <c r="N102" s="42"/>
      <c r="O102" s="2"/>
      <c r="P102" s="2"/>
      <c r="Q102" s="42"/>
      <c r="R102" s="42"/>
      <c r="S102" s="42"/>
      <c r="T102" s="42"/>
      <c r="U102" s="42"/>
      <c r="V102" s="42"/>
      <c r="W102" s="42"/>
    </row>
    <row r="103" spans="1:23" x14ac:dyDescent="0.25">
      <c r="B103" s="18"/>
      <c r="C103" s="19"/>
      <c r="D103" s="20"/>
      <c r="E103" s="20"/>
      <c r="F103" s="20"/>
      <c r="G103" s="20"/>
      <c r="H103" s="20"/>
      <c r="I103" s="20"/>
      <c r="J103" s="20"/>
      <c r="K103" s="20"/>
      <c r="L103" s="21"/>
    </row>
    <row r="104" spans="1:23" s="29" customFormat="1" x14ac:dyDescent="0.25">
      <c r="A104" s="55"/>
      <c r="B104" s="172" t="str">
        <f>IF(Intro!$G$22="English",O104,P104)</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04" s="173"/>
      <c r="D104" s="173"/>
      <c r="E104" s="173"/>
      <c r="F104" s="173"/>
      <c r="G104" s="173"/>
      <c r="H104" s="173"/>
      <c r="I104" s="173"/>
      <c r="J104" s="173"/>
      <c r="K104" s="173"/>
      <c r="L104" s="174"/>
      <c r="N104" s="42"/>
      <c r="O104" s="2" t="s">
        <v>152</v>
      </c>
      <c r="P104" s="2" t="s">
        <v>153</v>
      </c>
      <c r="Q104" s="42"/>
      <c r="R104" s="42"/>
      <c r="S104" s="42"/>
      <c r="T104" s="42"/>
      <c r="U104" s="42"/>
      <c r="V104" s="42"/>
      <c r="W104" s="42"/>
    </row>
    <row r="105" spans="1:23" s="29" customFormat="1" x14ac:dyDescent="0.25">
      <c r="A105" s="55"/>
      <c r="B105" s="172"/>
      <c r="C105" s="173"/>
      <c r="D105" s="173"/>
      <c r="E105" s="173"/>
      <c r="F105" s="173"/>
      <c r="G105" s="173"/>
      <c r="H105" s="173"/>
      <c r="I105" s="173"/>
      <c r="J105" s="173"/>
      <c r="K105" s="173"/>
      <c r="L105" s="174"/>
      <c r="N105" s="42"/>
      <c r="O105" s="2"/>
      <c r="P105" s="2"/>
      <c r="Q105" s="42"/>
      <c r="R105" s="42"/>
      <c r="S105" s="42"/>
      <c r="T105" s="42"/>
      <c r="U105" s="42"/>
      <c r="V105" s="42"/>
      <c r="W105" s="42"/>
    </row>
    <row r="106" spans="1:23" s="29" customFormat="1" x14ac:dyDescent="0.25">
      <c r="A106" s="55"/>
      <c r="B106" s="66"/>
      <c r="C106" s="67"/>
      <c r="D106" s="67"/>
      <c r="E106" s="67"/>
      <c r="F106" s="67"/>
      <c r="G106" s="67"/>
      <c r="H106" s="67"/>
      <c r="I106" s="67"/>
      <c r="J106" s="67"/>
      <c r="K106" s="67"/>
      <c r="L106" s="68"/>
      <c r="N106" s="42"/>
      <c r="O106" s="42"/>
      <c r="P106" s="42"/>
      <c r="Q106" s="42"/>
      <c r="R106" s="42"/>
      <c r="S106" s="42"/>
      <c r="T106" s="42"/>
      <c r="U106" s="42"/>
      <c r="V106" s="42"/>
      <c r="W106" s="42"/>
    </row>
    <row r="108" spans="1:23" s="7" customFormat="1" x14ac:dyDescent="0.25">
      <c r="A108" s="14"/>
      <c r="B108" s="175" t="s">
        <v>231</v>
      </c>
      <c r="C108" s="176" t="str">
        <f>UPPER(IF(Intro!$G$22="English",P108,Q108))</f>
        <v/>
      </c>
      <c r="D108" s="176" t="str">
        <f>UPPER(IF(Intro!$G$22="English",Q108,R108))</f>
        <v/>
      </c>
      <c r="E108" s="176" t="str">
        <f>UPPER(IF(Intro!$G$22="English",R108,S108))</f>
        <v/>
      </c>
      <c r="F108" s="176"/>
      <c r="G108" s="176" t="str">
        <f>UPPER(IF(Intro!$G$22="English",S108,T108))</f>
        <v/>
      </c>
      <c r="H108" s="176" t="str">
        <f>UPPER(IF(Intro!$G$22="English",T108,U108))</f>
        <v/>
      </c>
      <c r="I108" s="176" t="str">
        <f>UPPER(IF(Intro!$G$22="English",U108,V108))</f>
        <v/>
      </c>
      <c r="J108" s="176" t="str">
        <f>UPPER(IF(Intro!$G$22="English",V108,W108))</f>
        <v/>
      </c>
      <c r="K108" s="176" t="str">
        <f>UPPER(IF(Intro!$G$22="English",W108,X108))</f>
        <v/>
      </c>
      <c r="L108" s="177" t="str">
        <f>UPPER(IF(Intro!$G$22="English",X108,Y108))</f>
        <v/>
      </c>
      <c r="M108" s="8"/>
      <c r="N108" s="5"/>
      <c r="O108" s="6"/>
      <c r="P108" s="6"/>
    </row>
    <row r="109" spans="1:23" x14ac:dyDescent="0.25">
      <c r="B109" s="18"/>
      <c r="C109" s="19"/>
      <c r="D109" s="20"/>
      <c r="E109" s="20"/>
      <c r="F109" s="20"/>
      <c r="G109" s="20"/>
      <c r="H109" s="20"/>
      <c r="I109" s="20"/>
      <c r="J109" s="20"/>
      <c r="K109" s="20"/>
      <c r="L109" s="21"/>
    </row>
    <row r="110" spans="1:23" s="29" customFormat="1" x14ac:dyDescent="0.25">
      <c r="A110" s="55"/>
      <c r="B110" s="172" t="str">
        <f>IF(Intro!$G$22="English",O110,P110)</f>
        <v xml:space="preserve">Toutes les questions relatives au présent questionnaire doivent être adressées à :
</v>
      </c>
      <c r="C110" s="173"/>
      <c r="D110" s="173"/>
      <c r="E110" s="173"/>
      <c r="F110" s="173"/>
      <c r="G110" s="173"/>
      <c r="H110" s="173"/>
      <c r="I110" s="173"/>
      <c r="J110" s="173"/>
      <c r="K110" s="173"/>
      <c r="L110" s="174"/>
      <c r="N110" s="42"/>
      <c r="O110" s="2" t="s">
        <v>161</v>
      </c>
      <c r="P110" s="2" t="s">
        <v>162</v>
      </c>
      <c r="Q110" s="42"/>
      <c r="R110" s="42"/>
      <c r="S110" s="42"/>
      <c r="T110" s="42"/>
      <c r="U110" s="42"/>
      <c r="V110" s="42"/>
      <c r="W110" s="42"/>
    </row>
    <row r="111" spans="1:23" s="29" customFormat="1" x14ac:dyDescent="0.25">
      <c r="A111" s="55"/>
      <c r="B111" s="77"/>
      <c r="C111" s="78"/>
      <c r="D111" s="78"/>
      <c r="E111" s="78"/>
      <c r="F111" s="78"/>
      <c r="G111" s="78"/>
      <c r="H111" s="78"/>
      <c r="I111" s="78"/>
      <c r="J111" s="78"/>
      <c r="K111" s="78"/>
      <c r="L111" s="79"/>
      <c r="N111" s="42"/>
      <c r="O111" s="2"/>
      <c r="P111" s="2"/>
      <c r="Q111" s="42"/>
      <c r="R111" s="42"/>
      <c r="S111" s="42"/>
      <c r="T111" s="42"/>
      <c r="U111" s="42"/>
      <c r="V111" s="42"/>
      <c r="W111" s="42"/>
    </row>
    <row r="112" spans="1:23" x14ac:dyDescent="0.25">
      <c r="B112" s="205" t="str">
        <f>Variables!B13</f>
        <v>Joseph Long</v>
      </c>
      <c r="C112" s="206"/>
      <c r="D112" s="206"/>
      <c r="E112" s="206" t="str">
        <f>Variables!C13</f>
        <v>Joseph.Long@tribunal.gc.ca</v>
      </c>
      <c r="F112" s="206"/>
      <c r="G112" s="206"/>
      <c r="H112" s="206"/>
      <c r="I112" s="206"/>
      <c r="J112" s="206" t="str">
        <f>Variables!D13</f>
        <v>343-597-3847</v>
      </c>
      <c r="K112" s="206"/>
      <c r="L112" s="207"/>
      <c r="O112" s="22"/>
    </row>
    <row r="113" spans="1:23" x14ac:dyDescent="0.25">
      <c r="B113" s="205" t="str">
        <f>Variables!B14</f>
        <v>Rhonda Heintzman</v>
      </c>
      <c r="C113" s="206"/>
      <c r="D113" s="206"/>
      <c r="E113" s="206" t="str">
        <f>Variables!C14</f>
        <v>Rhonda.Heintzman@tribunal.gc.ca</v>
      </c>
      <c r="F113" s="206"/>
      <c r="G113" s="206"/>
      <c r="H113" s="206"/>
      <c r="I113" s="206"/>
      <c r="J113" s="206" t="str">
        <f>Variables!D14</f>
        <v>613-558-5983</v>
      </c>
      <c r="K113" s="206"/>
      <c r="L113" s="207"/>
      <c r="O113" s="22"/>
    </row>
    <row r="114" spans="1:23" s="29" customFormat="1" x14ac:dyDescent="0.25">
      <c r="A114" s="55"/>
      <c r="B114" s="66"/>
      <c r="C114" s="67"/>
      <c r="D114" s="67"/>
      <c r="E114" s="67"/>
      <c r="F114" s="67"/>
      <c r="G114" s="67"/>
      <c r="H114" s="67"/>
      <c r="I114" s="67"/>
      <c r="J114" s="67"/>
      <c r="K114" s="67"/>
      <c r="L114" s="68"/>
      <c r="N114" s="42"/>
      <c r="O114" s="42"/>
      <c r="P114" s="42"/>
      <c r="Q114" s="42"/>
      <c r="R114" s="42"/>
      <c r="S114" s="42"/>
      <c r="T114" s="42"/>
      <c r="U114" s="42"/>
      <c r="V114" s="42"/>
      <c r="W114" s="42"/>
    </row>
  </sheetData>
  <sheetProtection algorithmName="SHA-512" hashValue="NNqkflwqrADChxd+HliRLFCgOW/boa90q/o1dES2IfuX+f0edSq9PL03Oef65BOgd93sHmeRKArFHHDW4f+jrw==" saltValue="+fEHtZUy8Ikhgvr+7H+5Dw==" spinCount="100000" sheet="1" objects="1" scenarios="1" selectLockedCells="1"/>
  <mergeCells count="62">
    <mergeCell ref="B94:I94"/>
    <mergeCell ref="O9:P18"/>
    <mergeCell ref="B4:L4"/>
    <mergeCell ref="B5:L5"/>
    <mergeCell ref="B8:L8"/>
    <mergeCell ref="B6:L6"/>
    <mergeCell ref="B10:F17"/>
    <mergeCell ref="H10:L17"/>
    <mergeCell ref="B83:D84"/>
    <mergeCell ref="E83:L84"/>
    <mergeCell ref="B91:D92"/>
    <mergeCell ref="E85:L86"/>
    <mergeCell ref="E87:L88"/>
    <mergeCell ref="E89:L90"/>
    <mergeCell ref="E91:L92"/>
    <mergeCell ref="B85:D86"/>
    <mergeCell ref="B108:L108"/>
    <mergeCell ref="B100:L100"/>
    <mergeCell ref="B97:L97"/>
    <mergeCell ref="B99:L99"/>
    <mergeCell ref="B104:L105"/>
    <mergeCell ref="B101:L102"/>
    <mergeCell ref="H22:L23"/>
    <mergeCell ref="B26:L26"/>
    <mergeCell ref="B28:L28"/>
    <mergeCell ref="B61:D62"/>
    <mergeCell ref="E61:L62"/>
    <mergeCell ref="G22:G23"/>
    <mergeCell ref="B57:L57"/>
    <mergeCell ref="B37:L37"/>
    <mergeCell ref="B36:L36"/>
    <mergeCell ref="B22:F23"/>
    <mergeCell ref="B113:D113"/>
    <mergeCell ref="E112:I112"/>
    <mergeCell ref="E113:I113"/>
    <mergeCell ref="J112:L112"/>
    <mergeCell ref="J113:L113"/>
    <mergeCell ref="B112:D112"/>
    <mergeCell ref="B87:D88"/>
    <mergeCell ref="B89:D90"/>
    <mergeCell ref="E63:L64"/>
    <mergeCell ref="B63:D64"/>
    <mergeCell ref="B81:L81"/>
    <mergeCell ref="B79:L79"/>
    <mergeCell ref="B67:D76"/>
    <mergeCell ref="E67:L76"/>
    <mergeCell ref="B110:L110"/>
    <mergeCell ref="B38:L38"/>
    <mergeCell ref="B20:L20"/>
    <mergeCell ref="B59:D60"/>
    <mergeCell ref="E59:L60"/>
    <mergeCell ref="B40:L40"/>
    <mergeCell ref="B45:L45"/>
    <mergeCell ref="B43:L43"/>
    <mergeCell ref="B34:L34"/>
    <mergeCell ref="B29:L29"/>
    <mergeCell ref="C30:K33"/>
    <mergeCell ref="B47:C48"/>
    <mergeCell ref="D47:D48"/>
    <mergeCell ref="E47:K48"/>
    <mergeCell ref="C53:K54"/>
    <mergeCell ref="B51:L51"/>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7:E73" xr:uid="{F274CFE7-73D5-4278-8BC1-F3B74D8E3CF1}">
      <formula1>1000</formula1>
    </dataValidation>
    <dataValidation type="list" allowBlank="1" showInputMessage="1" showErrorMessage="1" sqref="J94" xr:uid="{1594D28F-3462-4E0C-8058-C5508D06C9EB}">
      <formula1>"X"</formula1>
    </dataValidation>
    <dataValidation type="list" allowBlank="1" showInputMessage="1" showErrorMessage="1" sqref="G22" xr:uid="{476D6FBA-6DED-4978-9B8A-9B8E5DE68C6C}">
      <formula1>"English, Français"</formula1>
    </dataValidation>
    <dataValidation type="textLength" allowBlank="1" showInputMessage="1" showErrorMessage="1" error="Maximum length reached. Please use the AddPub tab to add further info./La limite maximale de caractères est atteinte. SVP utiliser l'onglet AddPub pour ajouter plus d'information." prompt="282 character limit/limite de 282 caractères" sqref="E59:L64 E83:L92" xr:uid="{95047798-F4F6-40A0-AFCC-9208F006C114}">
      <formula1>0</formula1>
      <formula2>282</formula2>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5" min="1" max="11" man="1"/>
  </rowBreaks>
  <ignoredErrors>
    <ignoredError sqref="B10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55"/>
  <sheetViews>
    <sheetView showGridLines="0" zoomScaleNormal="100" workbookViewId="0"/>
  </sheetViews>
  <sheetFormatPr defaultColWidth="9.42578125" defaultRowHeight="14.25" x14ac:dyDescent="0.25"/>
  <cols>
    <col min="1" max="1" width="1.5703125" style="11" customWidth="1"/>
    <col min="2" max="12" width="14.5703125" style="1" customWidth="1"/>
    <col min="13" max="13" width="6.42578125" style="2" customWidth="1"/>
    <col min="14" max="14" width="9.42578125" style="2" customWidth="1"/>
    <col min="15" max="18" width="30.5703125" style="2" hidden="1" customWidth="1"/>
    <col min="19" max="19" width="9.42578125" style="2" customWidth="1"/>
    <col min="20" max="16384" width="9.42578125" style="2"/>
  </cols>
  <sheetData>
    <row r="1" spans="1:19" x14ac:dyDescent="0.25">
      <c r="A1" s="11">
        <v>8</v>
      </c>
      <c r="O1" s="12" t="s">
        <v>65</v>
      </c>
      <c r="P1" s="12" t="s">
        <v>77</v>
      </c>
      <c r="Q1" s="2" t="s">
        <v>160</v>
      </c>
      <c r="R1" s="2" t="s">
        <v>160</v>
      </c>
    </row>
    <row r="2" spans="1:19" x14ac:dyDescent="0.25">
      <c r="B2" s="13" t="s">
        <v>0</v>
      </c>
      <c r="C2" s="13"/>
      <c r="D2" s="13"/>
      <c r="O2" s="3"/>
      <c r="P2" s="3"/>
    </row>
    <row r="3" spans="1:19" x14ac:dyDescent="0.25">
      <c r="B3" s="4"/>
      <c r="C3" s="4"/>
      <c r="D3" s="4"/>
      <c r="O3" s="3"/>
      <c r="P3" s="3"/>
    </row>
    <row r="4" spans="1:19" s="7" customFormat="1" x14ac:dyDescent="0.25">
      <c r="A4" s="14"/>
      <c r="B4" s="223" t="str">
        <f>IF(Intro!$G$22="English",O4,P4)</f>
        <v>QUESTIONNAIRE À L'INTENTION DES PRODUCTEURS ÉTRANGERS</v>
      </c>
      <c r="C4" s="224"/>
      <c r="D4" s="224"/>
      <c r="E4" s="224"/>
      <c r="F4" s="224"/>
      <c r="G4" s="224"/>
      <c r="H4" s="224"/>
      <c r="I4" s="224"/>
      <c r="J4" s="224"/>
      <c r="K4" s="224"/>
      <c r="L4" s="225"/>
      <c r="M4" s="5"/>
      <c r="N4" s="5"/>
      <c r="O4" s="86" t="s">
        <v>232</v>
      </c>
      <c r="P4" s="86" t="s">
        <v>233</v>
      </c>
    </row>
    <row r="5" spans="1:19" s="7" customFormat="1" x14ac:dyDescent="0.25">
      <c r="A5" s="14"/>
      <c r="B5" s="226" t="str">
        <f>Intro!B5</f>
        <v>NQ-2025-009</v>
      </c>
      <c r="C5" s="227"/>
      <c r="D5" s="227"/>
      <c r="E5" s="227"/>
      <c r="F5" s="227"/>
      <c r="G5" s="227"/>
      <c r="H5" s="227"/>
      <c r="I5" s="227"/>
      <c r="J5" s="227"/>
      <c r="K5" s="227"/>
      <c r="L5" s="228"/>
      <c r="M5" s="5"/>
      <c r="N5" s="5"/>
      <c r="O5" s="6"/>
      <c r="P5" s="6"/>
    </row>
    <row r="6" spans="1:19" s="8" customFormat="1" x14ac:dyDescent="0.25">
      <c r="A6" s="14"/>
      <c r="B6" s="229" t="str">
        <f>UPPER(IF(Intro!$G$22="English",Variables!B3,Variables!C3))</f>
        <v>CARROSSERIES DE CAMIONS</v>
      </c>
      <c r="C6" s="230"/>
      <c r="D6" s="230"/>
      <c r="E6" s="230"/>
      <c r="F6" s="230"/>
      <c r="G6" s="230"/>
      <c r="H6" s="230"/>
      <c r="I6" s="230"/>
      <c r="J6" s="230"/>
      <c r="K6" s="230"/>
      <c r="L6" s="231"/>
      <c r="O6" s="15"/>
      <c r="P6" s="15"/>
    </row>
    <row r="7" spans="1:19" s="8" customFormat="1" x14ac:dyDescent="0.25">
      <c r="A7" s="14"/>
      <c r="B7" s="16"/>
      <c r="C7" s="16"/>
      <c r="D7" s="16"/>
      <c r="E7" s="17"/>
      <c r="F7" s="17"/>
      <c r="G7" s="17"/>
      <c r="H7" s="17"/>
      <c r="I7" s="17"/>
      <c r="J7" s="17"/>
      <c r="K7" s="17"/>
      <c r="L7" s="17"/>
      <c r="O7" s="15"/>
      <c r="P7" s="15"/>
    </row>
    <row r="8" spans="1:19" s="7" customFormat="1" x14ac:dyDescent="0.25">
      <c r="A8" s="14"/>
      <c r="B8" s="175" t="str">
        <f>UPPER(IF(Intro!$G$22="English",O8,P8))</f>
        <v>APERÇU DU QUESTIONNAIRE</v>
      </c>
      <c r="C8" s="176" t="str">
        <f>UPPER(IF(Intro!$G$22="English",P8,Q8))</f>
        <v/>
      </c>
      <c r="D8" s="176"/>
      <c r="E8" s="176" t="str">
        <f>UPPER(IF(Intro!$G$22="English",Q8,R8))</f>
        <v/>
      </c>
      <c r="F8" s="176" t="str">
        <f>UPPER(IF(Intro!$G$22="English",R8,S8))</f>
        <v/>
      </c>
      <c r="G8" s="176" t="str">
        <f>UPPER(IF(Intro!$G$22="English",S8,T8))</f>
        <v/>
      </c>
      <c r="H8" s="176" t="str">
        <f>UPPER(IF(Intro!$G$22="English",T8,U8))</f>
        <v/>
      </c>
      <c r="I8" s="176" t="str">
        <f>UPPER(IF(Intro!$G$22="English",U8,V8))</f>
        <v/>
      </c>
      <c r="J8" s="176" t="str">
        <f>UPPER(IF(Intro!$G$22="English",V8,W8))</f>
        <v/>
      </c>
      <c r="K8" s="176" t="str">
        <f>UPPER(IF(Intro!$G$22="English",W8,X8))</f>
        <v/>
      </c>
      <c r="L8" s="177" t="str">
        <f>UPPER(IF(Intro!$G$22="English",X8,Y8))</f>
        <v/>
      </c>
      <c r="M8" s="8"/>
      <c r="N8" s="5"/>
      <c r="O8" s="87" t="s">
        <v>234</v>
      </c>
      <c r="P8" s="87" t="s">
        <v>235</v>
      </c>
    </row>
    <row r="9" spans="1:19" x14ac:dyDescent="0.25">
      <c r="B9" s="18"/>
      <c r="C9" s="19"/>
      <c r="D9" s="19"/>
      <c r="E9" s="20"/>
      <c r="F9" s="20"/>
      <c r="G9" s="20"/>
      <c r="H9" s="20"/>
      <c r="I9" s="20"/>
      <c r="J9" s="20"/>
      <c r="K9" s="20"/>
      <c r="L9" s="21"/>
    </row>
    <row r="10" spans="1:19" s="29" customFormat="1" x14ac:dyDescent="0.25">
      <c r="A10" s="55"/>
      <c r="B10" s="172" t="str">
        <f>IF(Intro!$G$22="English",O10,P10)</f>
        <v xml:space="preserve">Le présent questionnaire est divisé en deux parties :
</v>
      </c>
      <c r="C10" s="173"/>
      <c r="D10" s="173"/>
      <c r="E10" s="173"/>
      <c r="F10" s="173"/>
      <c r="G10" s="173"/>
      <c r="H10" s="173"/>
      <c r="I10" s="173"/>
      <c r="J10" s="173"/>
      <c r="K10" s="173"/>
      <c r="L10" s="174"/>
      <c r="N10" s="42"/>
      <c r="O10" s="2" t="s">
        <v>84</v>
      </c>
      <c r="P10" s="2" t="s">
        <v>85</v>
      </c>
      <c r="Q10" s="42"/>
      <c r="R10" s="42"/>
      <c r="S10" s="42"/>
    </row>
    <row r="11" spans="1:19" s="29" customFormat="1" x14ac:dyDescent="0.25">
      <c r="A11" s="55"/>
      <c r="B11" s="77"/>
      <c r="C11" s="78"/>
      <c r="D11" s="78"/>
      <c r="E11" s="78"/>
      <c r="F11" s="78"/>
      <c r="G11" s="78"/>
      <c r="H11" s="78"/>
      <c r="I11" s="78"/>
      <c r="J11" s="78"/>
      <c r="K11" s="78"/>
      <c r="L11" s="79"/>
      <c r="N11" s="42"/>
      <c r="O11" s="2"/>
      <c r="P11" s="2"/>
      <c r="Q11" s="42"/>
      <c r="R11" s="42"/>
      <c r="S11" s="42"/>
    </row>
    <row r="12" spans="1:19" s="29" customFormat="1" ht="14.25" customHeight="1" x14ac:dyDescent="0.25">
      <c r="A12" s="55"/>
      <c r="B12" s="172" t="str">
        <f>IF(Intro!$G$22="English",O12,P12)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73"/>
      <c r="D12" s="173"/>
      <c r="E12" s="173"/>
      <c r="F12" s="173"/>
      <c r="G12" s="173"/>
      <c r="H12" s="173"/>
      <c r="I12" s="173"/>
      <c r="J12" s="173"/>
      <c r="K12" s="173"/>
      <c r="L12" s="174"/>
      <c r="N12" s="42"/>
      <c r="O12" s="2" t="s">
        <v>86</v>
      </c>
      <c r="P12" s="2" t="s">
        <v>87</v>
      </c>
      <c r="Q12" s="42"/>
      <c r="R12" s="42"/>
      <c r="S12" s="42"/>
    </row>
    <row r="13" spans="1:19" s="29" customFormat="1" x14ac:dyDescent="0.25">
      <c r="A13" s="55"/>
      <c r="B13" s="172"/>
      <c r="C13" s="173"/>
      <c r="D13" s="173"/>
      <c r="E13" s="173"/>
      <c r="F13" s="173"/>
      <c r="G13" s="173"/>
      <c r="H13" s="173"/>
      <c r="I13" s="173"/>
      <c r="J13" s="173"/>
      <c r="K13" s="173"/>
      <c r="L13" s="174"/>
      <c r="N13" s="42"/>
      <c r="O13" s="2"/>
      <c r="P13" s="2"/>
      <c r="Q13" s="42"/>
      <c r="R13" s="42"/>
      <c r="S13" s="42"/>
    </row>
    <row r="14" spans="1:19" s="29" customFormat="1" x14ac:dyDescent="0.25">
      <c r="A14" s="55"/>
      <c r="B14" s="77"/>
      <c r="C14" s="78"/>
      <c r="D14" s="78"/>
      <c r="E14" s="78"/>
      <c r="F14" s="78"/>
      <c r="G14" s="78"/>
      <c r="H14" s="78"/>
      <c r="I14" s="78"/>
      <c r="J14" s="78"/>
      <c r="K14" s="78"/>
      <c r="L14" s="79"/>
      <c r="N14" s="42"/>
      <c r="O14" s="2"/>
      <c r="P14" s="2"/>
      <c r="Q14" s="42"/>
      <c r="R14" s="42"/>
      <c r="S14" s="42"/>
    </row>
    <row r="15" spans="1:19" s="29" customFormat="1" x14ac:dyDescent="0.25">
      <c r="A15" s="55"/>
      <c r="B15" s="172" t="str">
        <f>IF(Intro!$G$22="English",O15,P15)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73"/>
      <c r="D15" s="173"/>
      <c r="E15" s="173"/>
      <c r="F15" s="173"/>
      <c r="G15" s="173"/>
      <c r="H15" s="173"/>
      <c r="I15" s="173"/>
      <c r="J15" s="173"/>
      <c r="K15" s="173"/>
      <c r="L15" s="174"/>
      <c r="N15" s="42"/>
      <c r="O15" s="2" t="s">
        <v>88</v>
      </c>
      <c r="P15" s="2" t="s">
        <v>89</v>
      </c>
      <c r="Q15" s="42"/>
      <c r="R15" s="42"/>
      <c r="S15" s="42"/>
    </row>
    <row r="16" spans="1:19" s="29" customFormat="1" x14ac:dyDescent="0.25">
      <c r="A16" s="55"/>
      <c r="B16" s="247"/>
      <c r="C16" s="248"/>
      <c r="D16" s="248"/>
      <c r="E16" s="248"/>
      <c r="F16" s="248"/>
      <c r="G16" s="248"/>
      <c r="H16" s="248"/>
      <c r="I16" s="248"/>
      <c r="J16" s="248"/>
      <c r="K16" s="248"/>
      <c r="L16" s="249"/>
      <c r="N16" s="42"/>
      <c r="O16" s="2"/>
      <c r="P16" s="2"/>
      <c r="Q16" s="42"/>
      <c r="R16" s="42"/>
      <c r="S16" s="42"/>
    </row>
    <row r="17" spans="1:19" s="29" customFormat="1" x14ac:dyDescent="0.25">
      <c r="A17" s="55"/>
      <c r="B17" s="247"/>
      <c r="C17" s="248"/>
      <c r="D17" s="248"/>
      <c r="E17" s="248"/>
      <c r="F17" s="248"/>
      <c r="G17" s="248"/>
      <c r="H17" s="248"/>
      <c r="I17" s="248"/>
      <c r="J17" s="248"/>
      <c r="K17" s="248"/>
      <c r="L17" s="249"/>
      <c r="N17" s="42"/>
      <c r="O17" s="2"/>
      <c r="P17" s="2"/>
      <c r="Q17" s="42"/>
      <c r="R17" s="42"/>
      <c r="S17" s="42"/>
    </row>
    <row r="18" spans="1:19" s="29" customFormat="1" x14ac:dyDescent="0.25">
      <c r="A18" s="55"/>
      <c r="B18" s="66"/>
      <c r="C18" s="67"/>
      <c r="D18" s="67"/>
      <c r="E18" s="67"/>
      <c r="F18" s="67"/>
      <c r="G18" s="67"/>
      <c r="H18" s="67"/>
      <c r="I18" s="67"/>
      <c r="J18" s="67"/>
      <c r="K18" s="67"/>
      <c r="L18" s="68"/>
      <c r="N18" s="42"/>
      <c r="O18" s="42"/>
      <c r="P18" s="42"/>
      <c r="Q18" s="42"/>
      <c r="R18" s="42"/>
      <c r="S18" s="42"/>
    </row>
    <row r="19" spans="1:19" s="8" customFormat="1" x14ac:dyDescent="0.25">
      <c r="A19" s="14"/>
      <c r="B19" s="16"/>
      <c r="C19" s="16"/>
      <c r="D19" s="16"/>
      <c r="E19" s="17"/>
      <c r="F19" s="17"/>
      <c r="G19" s="17"/>
      <c r="H19" s="17"/>
      <c r="I19" s="17"/>
      <c r="J19" s="17"/>
      <c r="K19" s="17"/>
      <c r="L19" s="17"/>
      <c r="O19" s="15"/>
      <c r="P19" s="15"/>
    </row>
    <row r="20" spans="1:19" s="7" customFormat="1" x14ac:dyDescent="0.25">
      <c r="A20" s="14"/>
      <c r="B20" s="175" t="str">
        <f>IF(Intro!$G$22="English",O20,P20)</f>
        <v>TARIF DES DOUANES</v>
      </c>
      <c r="C20" s="176" t="str">
        <f>UPPER(IF(Intro!$G$22="English",P20,Q20))</f>
        <v/>
      </c>
      <c r="D20" s="176"/>
      <c r="E20" s="176" t="str">
        <f>UPPER(IF(Intro!$G$22="English",Q20,R20))</f>
        <v/>
      </c>
      <c r="F20" s="176" t="str">
        <f>UPPER(IF(Intro!$G$22="English",R20,S20))</f>
        <v/>
      </c>
      <c r="G20" s="176" t="str">
        <f>UPPER(IF(Intro!$G$22="English",S20,T20))</f>
        <v/>
      </c>
      <c r="H20" s="176" t="str">
        <f>UPPER(IF(Intro!$G$22="English",T20,U20))</f>
        <v/>
      </c>
      <c r="I20" s="176" t="str">
        <f>UPPER(IF(Intro!$G$22="English",U20,V20))</f>
        <v/>
      </c>
      <c r="J20" s="176" t="str">
        <f>UPPER(IF(Intro!$G$22="English",V20,W20))</f>
        <v/>
      </c>
      <c r="K20" s="176" t="str">
        <f>UPPER(IF(Intro!$G$22="English",W20,X20))</f>
        <v/>
      </c>
      <c r="L20" s="177" t="str">
        <f>UPPER(IF(Intro!$G$22="English",X20,Y20))</f>
        <v/>
      </c>
      <c r="M20" s="8"/>
      <c r="N20" s="5"/>
      <c r="O20" s="8" t="s">
        <v>43</v>
      </c>
      <c r="P20" s="8" t="s">
        <v>44</v>
      </c>
    </row>
    <row r="21" spans="1:19" x14ac:dyDescent="0.25">
      <c r="B21" s="18"/>
      <c r="C21" s="19"/>
      <c r="D21" s="19"/>
      <c r="E21" s="20"/>
      <c r="F21" s="20"/>
      <c r="G21" s="20"/>
      <c r="H21" s="20"/>
      <c r="I21" s="20"/>
      <c r="J21" s="20"/>
      <c r="K21" s="20"/>
      <c r="L21" s="21"/>
    </row>
    <row r="22" spans="1:19" s="29" customFormat="1" ht="14.25" customHeight="1" x14ac:dyDescent="0.25">
      <c r="A22" s="55"/>
      <c r="B22" s="217" t="str">
        <f>IF(Intro!$G$22="English",O22,P22)</f>
        <v>Les marchandises sont généralement classées dans le Tarif des douanes sous les numéros suivants du Système harmonisé de désignation et de codification des marchandises (SH) :</v>
      </c>
      <c r="C22" s="218"/>
      <c r="D22" s="218"/>
      <c r="E22" s="218"/>
      <c r="F22" s="218"/>
      <c r="G22" s="218"/>
      <c r="H22" s="218"/>
      <c r="I22" s="218"/>
      <c r="J22" s="218"/>
      <c r="K22" s="218"/>
      <c r="L22" s="219"/>
      <c r="N22" s="42"/>
      <c r="O22" s="2" t="s">
        <v>238</v>
      </c>
      <c r="P22" s="2" t="s">
        <v>263</v>
      </c>
      <c r="Q22" s="42"/>
      <c r="R22" s="42"/>
      <c r="S22" s="42"/>
    </row>
    <row r="23" spans="1:19" s="29" customFormat="1" x14ac:dyDescent="0.25">
      <c r="A23" s="55"/>
      <c r="B23" s="217"/>
      <c r="C23" s="218"/>
      <c r="D23" s="218"/>
      <c r="E23" s="218"/>
      <c r="F23" s="218"/>
      <c r="G23" s="218"/>
      <c r="H23" s="218"/>
      <c r="I23" s="218"/>
      <c r="J23" s="218"/>
      <c r="K23" s="218"/>
      <c r="L23" s="219"/>
      <c r="N23" s="42"/>
      <c r="O23" s="2"/>
      <c r="P23" s="2"/>
      <c r="Q23" s="42"/>
      <c r="R23" s="42"/>
      <c r="S23" s="42"/>
    </row>
    <row r="24" spans="1:19" ht="14.1" customHeight="1" x14ac:dyDescent="0.25">
      <c r="B24" s="88"/>
      <c r="C24" s="85"/>
      <c r="D24" s="40"/>
      <c r="E24" s="40"/>
      <c r="F24" s="40"/>
      <c r="G24" s="40"/>
      <c r="H24" s="40"/>
      <c r="I24" s="40"/>
      <c r="J24" s="40"/>
      <c r="K24" s="40"/>
      <c r="L24" s="80"/>
      <c r="O24" s="41"/>
    </row>
    <row r="25" spans="1:19" s="29" customFormat="1" x14ac:dyDescent="0.25">
      <c r="A25" s="55"/>
      <c r="B25" s="217"/>
      <c r="C25" s="218"/>
      <c r="D25" s="238" t="str">
        <f>Variables!B21</f>
        <v>8707.90.90.10, 8707.90.90.39, 8707.90.90.40, 8707.90.90.90, 8708.29.99.90</v>
      </c>
      <c r="E25" s="239"/>
      <c r="F25" s="239"/>
      <c r="G25" s="239"/>
      <c r="H25" s="239"/>
      <c r="I25" s="239"/>
      <c r="J25" s="240"/>
      <c r="K25" s="40"/>
      <c r="L25" s="47"/>
      <c r="O25" s="2" t="str">
        <f>"Beginning "&amp;Variables!B19&amp;":"</f>
        <v>Beginning Date of change:</v>
      </c>
      <c r="P25" s="2" t="str">
        <f>"À partir du "&amp;Variables!C19&amp;" :"</f>
        <v>À partir du Date of change :</v>
      </c>
    </row>
    <row r="26" spans="1:19" s="29" customFormat="1" x14ac:dyDescent="0.25">
      <c r="A26" s="55"/>
      <c r="B26" s="217"/>
      <c r="C26" s="218"/>
      <c r="D26" s="241"/>
      <c r="E26" s="242"/>
      <c r="F26" s="242"/>
      <c r="G26" s="242"/>
      <c r="H26" s="242"/>
      <c r="I26" s="242"/>
      <c r="J26" s="243"/>
      <c r="K26" s="40"/>
      <c r="L26" s="94"/>
      <c r="O26" s="2"/>
      <c r="P26" s="2"/>
    </row>
    <row r="27" spans="1:19" s="29" customFormat="1" x14ac:dyDescent="0.25">
      <c r="A27" s="55"/>
      <c r="B27" s="217"/>
      <c r="C27" s="218"/>
      <c r="D27" s="244"/>
      <c r="E27" s="245"/>
      <c r="F27" s="245"/>
      <c r="G27" s="245"/>
      <c r="H27" s="245"/>
      <c r="I27" s="245"/>
      <c r="J27" s="246"/>
      <c r="K27" s="40"/>
      <c r="L27" s="94"/>
      <c r="O27" s="2"/>
      <c r="P27" s="2"/>
    </row>
    <row r="28" spans="1:19" s="29" customFormat="1" x14ac:dyDescent="0.25">
      <c r="A28" s="55"/>
      <c r="B28" s="66"/>
      <c r="C28" s="67"/>
      <c r="D28" s="67"/>
      <c r="E28" s="67"/>
      <c r="F28" s="67"/>
      <c r="G28" s="67"/>
      <c r="H28" s="67"/>
      <c r="I28" s="67"/>
      <c r="J28" s="67"/>
      <c r="K28" s="67"/>
      <c r="L28" s="68"/>
      <c r="N28" s="42"/>
      <c r="O28" s="42"/>
      <c r="P28" s="42"/>
      <c r="Q28" s="42"/>
      <c r="R28" s="42"/>
      <c r="S28" s="42"/>
    </row>
    <row r="29" spans="1:19" s="8" customFormat="1" x14ac:dyDescent="0.25">
      <c r="A29" s="14"/>
      <c r="B29" s="16"/>
      <c r="C29" s="16"/>
      <c r="D29" s="16"/>
      <c r="E29" s="17"/>
      <c r="F29" s="17"/>
      <c r="G29" s="17"/>
      <c r="H29" s="17"/>
      <c r="I29" s="17"/>
      <c r="J29" s="17"/>
      <c r="K29" s="17"/>
      <c r="L29" s="17"/>
      <c r="O29" s="15"/>
      <c r="P29" s="15"/>
    </row>
    <row r="30" spans="1:19" s="8" customFormat="1" x14ac:dyDescent="0.25">
      <c r="A30" s="14"/>
      <c r="B30" s="175" t="str">
        <f>UPPER(IF(Intro!$G$22="English",O30,P30))</f>
        <v>RENSEIGNEMENTS ADDITIONNELS SUR LE PRODUIT</v>
      </c>
      <c r="C30" s="176" t="str">
        <f>UPPER(IF(Intro!$G$22="English",P30,Q30))</f>
        <v/>
      </c>
      <c r="D30" s="176"/>
      <c r="E30" s="176" t="str">
        <f>UPPER(IF(Intro!$G$22="English",Q30,R30))</f>
        <v/>
      </c>
      <c r="F30" s="176" t="str">
        <f>UPPER(IF(Intro!$G$22="English",R30,S30))</f>
        <v/>
      </c>
      <c r="G30" s="176" t="str">
        <f>UPPER(IF(Intro!$G$22="English",S30,T30))</f>
        <v/>
      </c>
      <c r="H30" s="176" t="str">
        <f>UPPER(IF(Intro!$G$22="English",T30,U30))</f>
        <v/>
      </c>
      <c r="I30" s="176" t="str">
        <f>UPPER(IF(Intro!$G$22="English",U30,V30))</f>
        <v/>
      </c>
      <c r="J30" s="176" t="str">
        <f>UPPER(IF(Intro!$G$22="English",V30,W30))</f>
        <v/>
      </c>
      <c r="K30" s="176" t="str">
        <f>UPPER(IF(Intro!$G$22="English",W30,X30))</f>
        <v/>
      </c>
      <c r="L30" s="177" t="str">
        <f>UPPER(IF(Intro!$G$22="English",X30,Y30))</f>
        <v/>
      </c>
      <c r="O30" s="86" t="s">
        <v>236</v>
      </c>
      <c r="P30" s="86" t="s">
        <v>237</v>
      </c>
    </row>
    <row r="31" spans="1:19" s="8" customFormat="1" x14ac:dyDescent="0.25">
      <c r="A31" s="14"/>
      <c r="B31" s="18"/>
      <c r="C31" s="19"/>
      <c r="D31" s="19"/>
      <c r="E31" s="20"/>
      <c r="F31" s="20"/>
      <c r="G31" s="20"/>
      <c r="H31" s="20"/>
      <c r="I31" s="20"/>
      <c r="J31" s="20"/>
      <c r="K31" s="20"/>
      <c r="L31" s="21"/>
      <c r="O31" s="2"/>
      <c r="P31" s="2"/>
    </row>
    <row r="32" spans="1:19" s="8" customFormat="1" ht="53.25" customHeight="1" x14ac:dyDescent="0.25">
      <c r="A32" s="14"/>
      <c r="B32" s="172" t="str">
        <f>IF(Intro!$G$22="English",O32,P32)</f>
        <v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v>
      </c>
      <c r="C32" s="173"/>
      <c r="D32" s="173"/>
      <c r="E32" s="173"/>
      <c r="F32" s="173"/>
      <c r="G32" s="173"/>
      <c r="H32" s="173"/>
      <c r="I32" s="173"/>
      <c r="J32" s="173"/>
      <c r="K32" s="173"/>
      <c r="L32" s="174"/>
      <c r="O32" s="48" t="s">
        <v>337</v>
      </c>
      <c r="P32" s="48" t="s">
        <v>338</v>
      </c>
    </row>
    <row r="33" spans="1:19" s="8" customFormat="1" ht="63.75" customHeight="1" x14ac:dyDescent="0.25">
      <c r="A33" s="14"/>
      <c r="B33" s="172" t="str">
        <f>IF(Intro!$G$22="English",O33,P33)</f>
        <v>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v>
      </c>
      <c r="C33" s="173"/>
      <c r="D33" s="173"/>
      <c r="E33" s="173"/>
      <c r="F33" s="173"/>
      <c r="G33" s="173"/>
      <c r="H33" s="173"/>
      <c r="I33" s="173"/>
      <c r="J33" s="173"/>
      <c r="K33" s="173"/>
      <c r="L33" s="174"/>
      <c r="O33" s="48" t="s">
        <v>325</v>
      </c>
      <c r="P33" s="48" t="s">
        <v>326</v>
      </c>
    </row>
    <row r="34" spans="1:19" s="8" customFormat="1" ht="40.5" customHeight="1" x14ac:dyDescent="0.25">
      <c r="A34" s="14"/>
      <c r="B34" s="172" t="str">
        <f>IF(Intro!$G$22="English",O34,P34)</f>
        <v>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v>
      </c>
      <c r="C34" s="173"/>
      <c r="D34" s="173"/>
      <c r="E34" s="173"/>
      <c r="F34" s="173"/>
      <c r="G34" s="173"/>
      <c r="H34" s="173"/>
      <c r="I34" s="173"/>
      <c r="J34" s="173"/>
      <c r="K34" s="173"/>
      <c r="L34" s="174"/>
      <c r="O34" s="48" t="s">
        <v>327</v>
      </c>
      <c r="P34" s="48" t="s">
        <v>328</v>
      </c>
    </row>
    <row r="35" spans="1:19" s="8" customFormat="1" ht="73.5" customHeight="1" x14ac:dyDescent="0.25">
      <c r="A35" s="14"/>
      <c r="B35" s="172" t="str">
        <f>IF(Intro!$G$22="English",O35,P35)</f>
        <v>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v>
      </c>
      <c r="C35" s="173"/>
      <c r="D35" s="173"/>
      <c r="E35" s="173"/>
      <c r="F35" s="173"/>
      <c r="G35" s="173"/>
      <c r="H35" s="173"/>
      <c r="I35" s="173"/>
      <c r="J35" s="173"/>
      <c r="K35" s="173"/>
      <c r="L35" s="174"/>
      <c r="O35" s="48" t="s">
        <v>329</v>
      </c>
      <c r="P35" s="48" t="s">
        <v>330</v>
      </c>
    </row>
    <row r="36" spans="1:19" s="8" customFormat="1" ht="103.5" customHeight="1" x14ac:dyDescent="0.25">
      <c r="A36" s="14"/>
      <c r="B36" s="172" t="str">
        <f>IF(Intro!$G$22="English",O36,P36)</f>
        <v>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v>
      </c>
      <c r="C36" s="173"/>
      <c r="D36" s="173"/>
      <c r="E36" s="173"/>
      <c r="F36" s="173"/>
      <c r="G36" s="173"/>
      <c r="H36" s="173"/>
      <c r="I36" s="173"/>
      <c r="J36" s="173"/>
      <c r="K36" s="173"/>
      <c r="L36" s="174"/>
      <c r="O36" s="48" t="s">
        <v>331</v>
      </c>
      <c r="P36" s="48" t="s">
        <v>332</v>
      </c>
    </row>
    <row r="37" spans="1:19" s="8" customFormat="1" ht="53.25" customHeight="1" x14ac:dyDescent="0.25">
      <c r="A37" s="14"/>
      <c r="B37" s="172" t="str">
        <f>IF(Intro!$G$22="English",O37,P37)</f>
        <v>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v>
      </c>
      <c r="C37" s="173"/>
      <c r="D37" s="173"/>
      <c r="E37" s="173"/>
      <c r="F37" s="173"/>
      <c r="G37" s="173"/>
      <c r="H37" s="173"/>
      <c r="I37" s="173"/>
      <c r="J37" s="173"/>
      <c r="K37" s="173"/>
      <c r="L37" s="174"/>
      <c r="O37" s="48" t="s">
        <v>333</v>
      </c>
      <c r="P37" s="48" t="s">
        <v>334</v>
      </c>
    </row>
    <row r="38" spans="1:19" s="8" customFormat="1" ht="111" customHeight="1" x14ac:dyDescent="0.25">
      <c r="A38" s="14"/>
      <c r="B38" s="172" t="str">
        <f>IF(Intro!$G$22="English",O38,P38)</f>
        <v>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v>
      </c>
      <c r="C38" s="173"/>
      <c r="D38" s="173"/>
      <c r="E38" s="173"/>
      <c r="F38" s="173"/>
      <c r="G38" s="173"/>
      <c r="H38" s="173"/>
      <c r="I38" s="173"/>
      <c r="J38" s="173"/>
      <c r="K38" s="173"/>
      <c r="L38" s="174"/>
      <c r="O38" s="48" t="s">
        <v>341</v>
      </c>
      <c r="P38" s="132" t="s">
        <v>340</v>
      </c>
    </row>
    <row r="39" spans="1:19" s="8" customFormat="1" ht="56.25" customHeight="1" x14ac:dyDescent="0.25">
      <c r="A39" s="14"/>
      <c r="B39" s="172" t="str">
        <f>IF(Intro!$G$22="English",O39,P39)</f>
        <v>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v>
      </c>
      <c r="C39" s="173"/>
      <c r="D39" s="173"/>
      <c r="E39" s="173"/>
      <c r="F39" s="173"/>
      <c r="G39" s="173"/>
      <c r="H39" s="173"/>
      <c r="I39" s="173"/>
      <c r="J39" s="173"/>
      <c r="K39" s="173"/>
      <c r="L39" s="174"/>
      <c r="O39" s="48" t="s">
        <v>335</v>
      </c>
      <c r="P39" s="48" t="s">
        <v>336</v>
      </c>
    </row>
    <row r="40" spans="1:19" s="8" customFormat="1" x14ac:dyDescent="0.25">
      <c r="A40" s="14"/>
      <c r="B40" s="66"/>
      <c r="C40" s="67"/>
      <c r="D40" s="67"/>
      <c r="E40" s="67"/>
      <c r="F40" s="67"/>
      <c r="G40" s="67"/>
      <c r="H40" s="67"/>
      <c r="I40" s="67"/>
      <c r="J40" s="67"/>
      <c r="K40" s="67"/>
      <c r="L40" s="68"/>
      <c r="O40" s="15"/>
      <c r="P40" s="15"/>
    </row>
    <row r="41" spans="1:19" s="8" customFormat="1" x14ac:dyDescent="0.25">
      <c r="A41" s="14"/>
      <c r="B41" s="16"/>
      <c r="C41" s="16"/>
      <c r="D41" s="16"/>
      <c r="E41" s="17"/>
      <c r="F41" s="17"/>
      <c r="G41" s="17"/>
      <c r="H41" s="17"/>
      <c r="I41" s="17"/>
      <c r="J41" s="17"/>
      <c r="K41" s="17"/>
      <c r="L41" s="17"/>
      <c r="O41" s="15"/>
      <c r="P41" s="15"/>
    </row>
    <row r="42" spans="1:19" s="7" customFormat="1" x14ac:dyDescent="0.25">
      <c r="A42" s="14"/>
      <c r="B42" s="175" t="str">
        <f>IF(Intro!$G$22="English",O42,P42)</f>
        <v>GLOSSAIRE</v>
      </c>
      <c r="C42" s="176" t="s">
        <v>158</v>
      </c>
      <c r="D42" s="176"/>
      <c r="E42" s="176" t="s">
        <v>159</v>
      </c>
      <c r="F42" s="176" t="s">
        <v>159</v>
      </c>
      <c r="G42" s="176" t="s">
        <v>159</v>
      </c>
      <c r="H42" s="176" t="s">
        <v>159</v>
      </c>
      <c r="I42" s="176" t="s">
        <v>159</v>
      </c>
      <c r="J42" s="176" t="s">
        <v>159</v>
      </c>
      <c r="K42" s="176" t="s">
        <v>159</v>
      </c>
      <c r="L42" s="177" t="s">
        <v>159</v>
      </c>
      <c r="M42" s="8"/>
      <c r="N42" s="5"/>
      <c r="O42" s="8" t="s">
        <v>239</v>
      </c>
      <c r="P42" s="8" t="s">
        <v>158</v>
      </c>
    </row>
    <row r="43" spans="1:19" ht="14.1" customHeight="1" x14ac:dyDescent="0.25">
      <c r="B43" s="236" t="str">
        <f>IF(Intro!$G$22="English",O43,P43)</f>
        <v>Valeur de vente nette rendue</v>
      </c>
      <c r="C43" s="236"/>
      <c r="D43" s="237" t="str">
        <f>IF(Intro!$G$22="English",O44,P44)</f>
        <v>La valeur de vos ventes après déduction des escomptes au comptant, des remises sur quantité et des escomptes reportés, des rabais, des taxes, des ristournes et des primes, qu’ils soient indiqués ou non sur la facture. Incluez le coût de livraison.</v>
      </c>
      <c r="E43" s="237"/>
      <c r="F43" s="237"/>
      <c r="G43" s="237"/>
      <c r="H43" s="237"/>
      <c r="I43" s="237"/>
      <c r="J43" s="237"/>
      <c r="K43" s="237"/>
      <c r="L43" s="237"/>
      <c r="O43" s="2" t="s">
        <v>255</v>
      </c>
      <c r="P43" s="2" t="s">
        <v>256</v>
      </c>
    </row>
    <row r="44" spans="1:19" x14ac:dyDescent="0.25">
      <c r="B44" s="234"/>
      <c r="C44" s="234"/>
      <c r="D44" s="235"/>
      <c r="E44" s="235"/>
      <c r="F44" s="235"/>
      <c r="G44" s="235"/>
      <c r="H44" s="235"/>
      <c r="I44" s="235"/>
      <c r="J44" s="235"/>
      <c r="K44" s="235"/>
      <c r="L44" s="235"/>
      <c r="O44" s="2" t="s">
        <v>257</v>
      </c>
      <c r="P44" s="2" t="s">
        <v>258</v>
      </c>
    </row>
    <row r="45" spans="1:19" x14ac:dyDescent="0.25">
      <c r="B45" s="234"/>
      <c r="C45" s="234"/>
      <c r="D45" s="235"/>
      <c r="E45" s="235"/>
      <c r="F45" s="235"/>
      <c r="G45" s="235"/>
      <c r="H45" s="235"/>
      <c r="I45" s="235"/>
      <c r="J45" s="235"/>
      <c r="K45" s="235"/>
      <c r="L45" s="235"/>
    </row>
    <row r="46" spans="1:19" x14ac:dyDescent="0.25">
      <c r="B46" s="234"/>
      <c r="C46" s="234"/>
      <c r="D46" s="235"/>
      <c r="E46" s="235"/>
      <c r="F46" s="235"/>
      <c r="G46" s="235"/>
      <c r="H46" s="235"/>
      <c r="I46" s="235"/>
      <c r="J46" s="235"/>
      <c r="K46" s="235"/>
      <c r="L46" s="235"/>
    </row>
    <row r="47" spans="1:19" s="29" customFormat="1" ht="14.1" customHeight="1" x14ac:dyDescent="0.25">
      <c r="A47" s="55"/>
      <c r="B47" s="234" t="str">
        <f>IF(Intro!$G$22="English",O47,P47)</f>
        <v>La capacité pratique des usines</v>
      </c>
      <c r="C47" s="234"/>
      <c r="D47" s="235" t="str">
        <f>IF(Intro!$G$22="English",O48,P48)</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7" s="235"/>
      <c r="F47" s="235"/>
      <c r="G47" s="235"/>
      <c r="H47" s="235"/>
      <c r="I47" s="235"/>
      <c r="J47" s="235"/>
      <c r="K47" s="235"/>
      <c r="L47" s="235"/>
      <c r="N47" s="42"/>
      <c r="O47" s="2" t="s">
        <v>154</v>
      </c>
      <c r="P47" s="2" t="s">
        <v>264</v>
      </c>
      <c r="S47" s="42"/>
    </row>
    <row r="48" spans="1:19" x14ac:dyDescent="0.25">
      <c r="B48" s="234"/>
      <c r="C48" s="234"/>
      <c r="D48" s="235"/>
      <c r="E48" s="235"/>
      <c r="F48" s="235"/>
      <c r="G48" s="235"/>
      <c r="H48" s="235"/>
      <c r="I48" s="235"/>
      <c r="J48" s="235"/>
      <c r="K48" s="235"/>
      <c r="L48" s="235"/>
      <c r="O48" s="2" t="s">
        <v>240</v>
      </c>
      <c r="P48" s="2" t="s">
        <v>290</v>
      </c>
    </row>
    <row r="49" spans="1:19" x14ac:dyDescent="0.25">
      <c r="B49" s="234"/>
      <c r="C49" s="234"/>
      <c r="D49" s="235"/>
      <c r="E49" s="235"/>
      <c r="F49" s="235"/>
      <c r="G49" s="235"/>
      <c r="H49" s="235"/>
      <c r="I49" s="235"/>
      <c r="J49" s="235"/>
      <c r="K49" s="235"/>
      <c r="L49" s="235"/>
    </row>
    <row r="50" spans="1:19" x14ac:dyDescent="0.25">
      <c r="B50" s="234"/>
      <c r="C50" s="234"/>
      <c r="D50" s="235"/>
      <c r="E50" s="235"/>
      <c r="F50" s="235"/>
      <c r="G50" s="235"/>
      <c r="H50" s="235"/>
      <c r="I50" s="235"/>
      <c r="J50" s="235"/>
      <c r="K50" s="235"/>
      <c r="L50" s="235"/>
    </row>
    <row r="51" spans="1:19" x14ac:dyDescent="0.25">
      <c r="B51" s="234"/>
      <c r="C51" s="234"/>
      <c r="D51" s="235"/>
      <c r="E51" s="235"/>
      <c r="F51" s="235"/>
      <c r="G51" s="235"/>
      <c r="H51" s="235"/>
      <c r="I51" s="235"/>
      <c r="J51" s="235"/>
      <c r="K51" s="235"/>
      <c r="L51" s="235"/>
    </row>
    <row r="52" spans="1:19" s="29" customFormat="1" ht="14.1" customHeight="1" x14ac:dyDescent="0.25">
      <c r="A52" s="55"/>
      <c r="B52" s="234" t="str">
        <f>IF(Intro!$G$22="English",O52,P52)</f>
        <v>Entreprises affiliées</v>
      </c>
      <c r="C52" s="234"/>
      <c r="D52" s="235" t="str">
        <f>IF(Intro!$G$22="English",O53,P53)</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2" s="235"/>
      <c r="F52" s="235"/>
      <c r="G52" s="235"/>
      <c r="H52" s="235"/>
      <c r="I52" s="235"/>
      <c r="J52" s="235"/>
      <c r="K52" s="235"/>
      <c r="L52" s="235"/>
      <c r="N52" s="42"/>
      <c r="O52" s="2" t="s">
        <v>209</v>
      </c>
      <c r="P52" s="2" t="s">
        <v>210</v>
      </c>
      <c r="S52" s="42"/>
    </row>
    <row r="53" spans="1:19" s="29" customFormat="1" x14ac:dyDescent="0.25">
      <c r="A53" s="55"/>
      <c r="B53" s="234"/>
      <c r="C53" s="234"/>
      <c r="D53" s="235"/>
      <c r="E53" s="235"/>
      <c r="F53" s="235"/>
      <c r="G53" s="235"/>
      <c r="H53" s="235"/>
      <c r="I53" s="235"/>
      <c r="J53" s="235"/>
      <c r="K53" s="235"/>
      <c r="L53" s="235"/>
      <c r="N53" s="42"/>
      <c r="O53" s="2" t="s">
        <v>211</v>
      </c>
      <c r="P53" s="2" t="s">
        <v>212</v>
      </c>
      <c r="Q53" s="2"/>
      <c r="R53" s="2"/>
      <c r="S53" s="42"/>
    </row>
    <row r="54" spans="1:19" s="29" customFormat="1" x14ac:dyDescent="0.25">
      <c r="A54" s="55"/>
      <c r="B54" s="234"/>
      <c r="C54" s="234"/>
      <c r="D54" s="235"/>
      <c r="E54" s="235"/>
      <c r="F54" s="235"/>
      <c r="G54" s="235"/>
      <c r="H54" s="235"/>
      <c r="I54" s="235"/>
      <c r="J54" s="235"/>
      <c r="K54" s="235"/>
      <c r="L54" s="235"/>
      <c r="N54" s="42"/>
      <c r="O54" s="2"/>
      <c r="P54" s="2"/>
      <c r="Q54" s="2"/>
      <c r="R54" s="2"/>
      <c r="S54" s="42"/>
    </row>
    <row r="55" spans="1:19" s="29" customFormat="1" x14ac:dyDescent="0.25">
      <c r="A55" s="55"/>
      <c r="B55" s="234"/>
      <c r="C55" s="234"/>
      <c r="D55" s="235"/>
      <c r="E55" s="235"/>
      <c r="F55" s="235"/>
      <c r="G55" s="235"/>
      <c r="H55" s="235"/>
      <c r="I55" s="235"/>
      <c r="J55" s="235"/>
      <c r="K55" s="235"/>
      <c r="L55" s="235"/>
      <c r="N55" s="42"/>
      <c r="O55" s="2"/>
      <c r="P55" s="2"/>
      <c r="Q55" s="2"/>
      <c r="R55" s="2"/>
      <c r="S55" s="42"/>
    </row>
  </sheetData>
  <sheetProtection algorithmName="SHA-512" hashValue="pInSOviqwzjimPQvWLF4nLDtOoc1ghf2bVwxeEszVntgBFHzIMCxeCnDj2MeceoxEdsCjm5nWxUzMUCNNzYbkA==" saltValue="SJzmBPFBkNhoXXGjm2MMQQ==" spinCount="100000" sheet="1" objects="1" scenarios="1" selectLockedCells="1"/>
  <mergeCells count="27">
    <mergeCell ref="B35:L35"/>
    <mergeCell ref="B36:L36"/>
    <mergeCell ref="B37:L37"/>
    <mergeCell ref="B38:L38"/>
    <mergeCell ref="B12:L13"/>
    <mergeCell ref="B15:L17"/>
    <mergeCell ref="B4:L4"/>
    <mergeCell ref="B5:L5"/>
    <mergeCell ref="B6:L6"/>
    <mergeCell ref="B8:L8"/>
    <mergeCell ref="B10:L10"/>
    <mergeCell ref="B47:C51"/>
    <mergeCell ref="B52:C55"/>
    <mergeCell ref="D47:L51"/>
    <mergeCell ref="D52:L55"/>
    <mergeCell ref="B20:L20"/>
    <mergeCell ref="B42:L42"/>
    <mergeCell ref="B43:C46"/>
    <mergeCell ref="D43:L46"/>
    <mergeCell ref="B22:L23"/>
    <mergeCell ref="B25:C27"/>
    <mergeCell ref="D25:J27"/>
    <mergeCell ref="B30:L30"/>
    <mergeCell ref="B32:L32"/>
    <mergeCell ref="B33:L33"/>
    <mergeCell ref="B39:L39"/>
    <mergeCell ref="B34:L34"/>
  </mergeCells>
  <printOptions horizontalCentered="1"/>
  <pageMargins left="0.25" right="0.25" top="0.75" bottom="0.75" header="0.3" footer="0.3"/>
  <pageSetup scale="63" fitToHeight="0" orientation="portrait" r:id="rId1"/>
  <headerFooter>
    <oddFooter>&amp;L&amp;A</oddFooter>
  </headerFooter>
  <rowBreaks count="1" manualBreakCount="1">
    <brk id="4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11" customWidth="1"/>
    <col min="2" max="12" width="14.5703125" style="1" customWidth="1"/>
    <col min="13" max="13" width="6.42578125" style="2" customWidth="1"/>
    <col min="14" max="14" width="11.5703125" style="2" customWidth="1"/>
    <col min="15" max="17" width="11.5703125" style="2" hidden="1" customWidth="1"/>
    <col min="18" max="16384" width="9.42578125" style="2"/>
  </cols>
  <sheetData>
    <row r="1" spans="1:17" x14ac:dyDescent="0.25">
      <c r="O1" s="12" t="s">
        <v>65</v>
      </c>
      <c r="P1" s="12" t="s">
        <v>77</v>
      </c>
    </row>
    <row r="2" spans="1:17" x14ac:dyDescent="0.25">
      <c r="B2" s="13" t="s">
        <v>0</v>
      </c>
      <c r="C2" s="13"/>
      <c r="D2" s="13"/>
      <c r="O2" s="7"/>
      <c r="P2" s="7"/>
    </row>
    <row r="3" spans="1:17" x14ac:dyDescent="0.25">
      <c r="B3" s="4"/>
      <c r="C3" s="4"/>
      <c r="D3" s="4"/>
      <c r="O3" s="7"/>
      <c r="P3" s="7"/>
    </row>
    <row r="4" spans="1:17" s="7" customFormat="1" x14ac:dyDescent="0.25">
      <c r="A4" s="14"/>
      <c r="B4" s="223" t="str">
        <f>Info!B4</f>
        <v>QUESTIONNAIRE À L'INTENTION DES PRODUCTEURS ÉTRANGERS</v>
      </c>
      <c r="C4" s="224"/>
      <c r="D4" s="224"/>
      <c r="E4" s="224"/>
      <c r="F4" s="224"/>
      <c r="G4" s="224"/>
      <c r="H4" s="224"/>
      <c r="I4" s="224"/>
      <c r="J4" s="224"/>
      <c r="K4" s="224"/>
      <c r="L4" s="225"/>
      <c r="M4" s="5"/>
      <c r="N4" s="5"/>
      <c r="O4" s="8"/>
      <c r="P4" s="8"/>
    </row>
    <row r="5" spans="1:17" s="7" customFormat="1" x14ac:dyDescent="0.25">
      <c r="A5" s="14"/>
      <c r="B5" s="226" t="str">
        <f>Info!B5</f>
        <v>NQ-2025-009</v>
      </c>
      <c r="C5" s="227"/>
      <c r="D5" s="227"/>
      <c r="E5" s="227"/>
      <c r="F5" s="227"/>
      <c r="G5" s="227"/>
      <c r="H5" s="227"/>
      <c r="I5" s="227"/>
      <c r="J5" s="227"/>
      <c r="K5" s="227"/>
      <c r="L5" s="228"/>
      <c r="M5" s="5"/>
      <c r="N5" s="5"/>
      <c r="O5" s="8"/>
      <c r="P5" s="8"/>
    </row>
    <row r="6" spans="1:17" s="8" customFormat="1" ht="14.1" customHeight="1" x14ac:dyDescent="0.25">
      <c r="A6" s="14"/>
      <c r="B6" s="226" t="str">
        <f>Info!B6</f>
        <v>CARROSSERIES DE CAMIONS</v>
      </c>
      <c r="C6" s="227"/>
      <c r="D6" s="227"/>
      <c r="E6" s="227"/>
      <c r="F6" s="227"/>
      <c r="G6" s="227"/>
      <c r="H6" s="227"/>
      <c r="I6" s="227"/>
      <c r="J6" s="227"/>
      <c r="K6" s="227"/>
      <c r="L6" s="228"/>
      <c r="O6" s="15"/>
      <c r="P6" s="15"/>
    </row>
    <row r="7" spans="1:17" s="8" customFormat="1" x14ac:dyDescent="0.25">
      <c r="A7" s="14"/>
      <c r="B7" s="275"/>
      <c r="C7" s="276"/>
      <c r="D7" s="276"/>
      <c r="E7" s="276"/>
      <c r="F7" s="276"/>
      <c r="G7" s="276"/>
      <c r="H7" s="276"/>
      <c r="I7" s="276"/>
      <c r="J7" s="276"/>
      <c r="K7" s="276"/>
      <c r="L7" s="277"/>
      <c r="O7" s="27"/>
    </row>
    <row r="8" spans="1:17" s="8" customFormat="1" x14ac:dyDescent="0.25">
      <c r="A8" s="14"/>
      <c r="B8" s="269" t="str">
        <f>IF(Intro!$G$22="English",O8,P8)</f>
        <v>Les questions suivantes font référence aux marchandises comme définies dans la description du produit de l'onglet Intro.</v>
      </c>
      <c r="C8" s="270"/>
      <c r="D8" s="270"/>
      <c r="E8" s="270"/>
      <c r="F8" s="270"/>
      <c r="G8" s="270"/>
      <c r="H8" s="270"/>
      <c r="I8" s="270"/>
      <c r="J8" s="270"/>
      <c r="K8" s="270"/>
      <c r="L8" s="271"/>
      <c r="O8" s="15" t="str">
        <f>"The following questions refer to the goods as defined in the product description on the Intro tab."</f>
        <v>The following questions refer to the goods as defined in the product description on the Intro tab.</v>
      </c>
      <c r="P8" s="15" t="str">
        <f>"Les questions suivantes font référence aux marchandises comme définies dans la description du produit de l'onglet Intro."</f>
        <v>Les questions suivantes font référence aux marchandises comme définies dans la description du produit de l'onglet Intro.</v>
      </c>
    </row>
    <row r="9" spans="1:17" s="8" customFormat="1" x14ac:dyDescent="0.25">
      <c r="A9" s="14"/>
      <c r="B9" s="269" t="str">
        <f>IF(Intro!$G$22="English",O9,P9)</f>
        <v>Des informations sur le produit et un glossaire de termes sont disponibles dans l'onglet Info.</v>
      </c>
      <c r="C9" s="270"/>
      <c r="D9" s="270"/>
      <c r="E9" s="270"/>
      <c r="F9" s="270"/>
      <c r="G9" s="270"/>
      <c r="H9" s="270"/>
      <c r="I9" s="270"/>
      <c r="J9" s="270"/>
      <c r="K9" s="270"/>
      <c r="L9" s="271"/>
      <c r="O9" s="15" t="s">
        <v>90</v>
      </c>
      <c r="P9" s="8" t="s">
        <v>91</v>
      </c>
    </row>
    <row r="10" spans="1:17" s="8" customFormat="1" x14ac:dyDescent="0.25">
      <c r="A10" s="14"/>
      <c r="B10" s="272" t="str">
        <f>IF(Intro!$G$22="English",O10,P10)</f>
        <v>Utilisez l'onglet AddPub si vous avez besoin de plus d'espace.</v>
      </c>
      <c r="C10" s="273"/>
      <c r="D10" s="273"/>
      <c r="E10" s="273"/>
      <c r="F10" s="273"/>
      <c r="G10" s="273"/>
      <c r="H10" s="273"/>
      <c r="I10" s="273"/>
      <c r="J10" s="273"/>
      <c r="K10" s="273"/>
      <c r="L10" s="274"/>
      <c r="O10" s="15" t="s">
        <v>92</v>
      </c>
      <c r="P10" s="15" t="s">
        <v>93</v>
      </c>
    </row>
    <row r="11" spans="1:17" s="8" customFormat="1" x14ac:dyDescent="0.25">
      <c r="A11" s="14"/>
      <c r="B11" s="16"/>
      <c r="C11" s="16"/>
      <c r="D11" s="16"/>
      <c r="E11" s="17"/>
      <c r="F11" s="17"/>
      <c r="G11" s="17"/>
      <c r="H11" s="17"/>
      <c r="I11" s="17"/>
      <c r="J11" s="17"/>
      <c r="K11" s="17"/>
      <c r="L11" s="17"/>
      <c r="O11" s="15"/>
      <c r="P11" s="15"/>
    </row>
    <row r="12" spans="1:17" x14ac:dyDescent="0.25">
      <c r="B12" s="175" t="str">
        <f>IF(Intro!$G$22="English",O12,P12)</f>
        <v>INFORMATIONS GÉNÉRALES SUR L'ENTREPRISE</v>
      </c>
      <c r="C12" s="176"/>
      <c r="D12" s="176"/>
      <c r="E12" s="176"/>
      <c r="F12" s="176"/>
      <c r="G12" s="176"/>
      <c r="H12" s="176"/>
      <c r="I12" s="176"/>
      <c r="J12" s="176"/>
      <c r="K12" s="176"/>
      <c r="L12" s="177"/>
      <c r="M12" s="29"/>
      <c r="O12" s="86" t="s">
        <v>241</v>
      </c>
      <c r="P12" s="86" t="s">
        <v>242</v>
      </c>
    </row>
    <row r="13" spans="1:17" x14ac:dyDescent="0.25">
      <c r="B13" s="251" t="s">
        <v>22</v>
      </c>
      <c r="C13" s="252"/>
      <c r="D13" s="252"/>
      <c r="E13" s="252"/>
      <c r="F13" s="252"/>
      <c r="G13" s="252"/>
      <c r="H13" s="252"/>
      <c r="I13" s="252"/>
      <c r="J13" s="252"/>
      <c r="K13" s="252"/>
      <c r="L13" s="253"/>
    </row>
    <row r="14" spans="1:17" x14ac:dyDescent="0.25">
      <c r="B14" s="18"/>
      <c r="C14" s="19"/>
      <c r="D14" s="19"/>
      <c r="E14" s="20"/>
      <c r="F14" s="20"/>
      <c r="G14" s="20"/>
      <c r="H14" s="20"/>
      <c r="I14" s="20"/>
      <c r="J14" s="20"/>
      <c r="K14" s="20"/>
      <c r="L14" s="21"/>
    </row>
    <row r="15" spans="1:17" x14ac:dyDescent="0.25">
      <c r="B15" s="172" t="str">
        <f>IF(Intro!$G$22="English",O15,P15)</f>
        <v>Donnez un bref historique de votre entreprise, en insistant plus particulièrement sur les activités entourant les marchandises.</v>
      </c>
      <c r="C15" s="173"/>
      <c r="D15" s="173"/>
      <c r="E15" s="173"/>
      <c r="F15" s="173"/>
      <c r="G15" s="173"/>
      <c r="H15" s="173"/>
      <c r="I15" s="173"/>
      <c r="J15" s="173"/>
      <c r="K15" s="173"/>
      <c r="L15" s="174"/>
      <c r="O15" s="22" t="s">
        <v>46</v>
      </c>
      <c r="P15" s="2" t="s">
        <v>47</v>
      </c>
    </row>
    <row r="16" spans="1:17" s="29" customFormat="1" x14ac:dyDescent="0.25">
      <c r="A16" s="55"/>
      <c r="B16" s="65"/>
      <c r="C16" s="56"/>
      <c r="D16" s="56"/>
      <c r="E16" s="56"/>
      <c r="F16" s="56"/>
      <c r="G16" s="56"/>
      <c r="H16" s="56"/>
      <c r="I16" s="56"/>
      <c r="J16" s="56"/>
      <c r="K16" s="56"/>
      <c r="L16" s="57"/>
      <c r="O16" s="2"/>
      <c r="P16" s="2"/>
      <c r="Q16" s="2"/>
    </row>
    <row r="17" spans="1:17" s="12" customFormat="1" x14ac:dyDescent="0.25">
      <c r="A17" s="11"/>
      <c r="B17" s="261"/>
      <c r="C17" s="262"/>
      <c r="D17" s="262"/>
      <c r="E17" s="262"/>
      <c r="F17" s="262"/>
      <c r="G17" s="262"/>
      <c r="H17" s="262"/>
      <c r="I17" s="262"/>
      <c r="J17" s="262"/>
      <c r="K17" s="262"/>
      <c r="L17" s="263"/>
      <c r="M17" s="29"/>
    </row>
    <row r="18" spans="1:17" s="12" customFormat="1" x14ac:dyDescent="0.25">
      <c r="A18" s="11"/>
      <c r="B18" s="261"/>
      <c r="C18" s="262"/>
      <c r="D18" s="262"/>
      <c r="E18" s="262"/>
      <c r="F18" s="262"/>
      <c r="G18" s="262"/>
      <c r="H18" s="262"/>
      <c r="I18" s="262"/>
      <c r="J18" s="262"/>
      <c r="K18" s="262"/>
      <c r="L18" s="263"/>
      <c r="M18" s="29"/>
    </row>
    <row r="19" spans="1:17" s="12" customFormat="1" x14ac:dyDescent="0.25">
      <c r="A19" s="11"/>
      <c r="B19" s="261"/>
      <c r="C19" s="262"/>
      <c r="D19" s="262"/>
      <c r="E19" s="262"/>
      <c r="F19" s="262"/>
      <c r="G19" s="262"/>
      <c r="H19" s="262"/>
      <c r="I19" s="262"/>
      <c r="J19" s="262"/>
      <c r="K19" s="262"/>
      <c r="L19" s="263"/>
      <c r="M19" s="29"/>
    </row>
    <row r="20" spans="1:17" s="12" customFormat="1" x14ac:dyDescent="0.25">
      <c r="A20" s="11"/>
      <c r="B20" s="261"/>
      <c r="C20" s="262"/>
      <c r="D20" s="262"/>
      <c r="E20" s="262"/>
      <c r="F20" s="262"/>
      <c r="G20" s="262"/>
      <c r="H20" s="262"/>
      <c r="I20" s="262"/>
      <c r="J20" s="262"/>
      <c r="K20" s="262"/>
      <c r="L20" s="263"/>
      <c r="M20" s="29"/>
    </row>
    <row r="21" spans="1:17" s="12" customFormat="1" x14ac:dyDescent="0.25">
      <c r="A21" s="11"/>
      <c r="B21" s="261"/>
      <c r="C21" s="262"/>
      <c r="D21" s="262"/>
      <c r="E21" s="262"/>
      <c r="F21" s="262"/>
      <c r="G21" s="262"/>
      <c r="H21" s="262"/>
      <c r="I21" s="262"/>
      <c r="J21" s="262"/>
      <c r="K21" s="262"/>
      <c r="L21" s="263"/>
      <c r="M21" s="29"/>
    </row>
    <row r="22" spans="1:17" s="12" customFormat="1" x14ac:dyDescent="0.25">
      <c r="A22" s="11"/>
      <c r="B22" s="261"/>
      <c r="C22" s="262"/>
      <c r="D22" s="262"/>
      <c r="E22" s="262"/>
      <c r="F22" s="262"/>
      <c r="G22" s="262"/>
      <c r="H22" s="262"/>
      <c r="I22" s="262"/>
      <c r="J22" s="262"/>
      <c r="K22" s="262"/>
      <c r="L22" s="263"/>
      <c r="M22" s="29"/>
    </row>
    <row r="23" spans="1:17" s="12" customFormat="1" x14ac:dyDescent="0.25">
      <c r="A23" s="11"/>
      <c r="B23" s="261"/>
      <c r="C23" s="262"/>
      <c r="D23" s="262"/>
      <c r="E23" s="262"/>
      <c r="F23" s="262"/>
      <c r="G23" s="262"/>
      <c r="H23" s="262"/>
      <c r="I23" s="262"/>
      <c r="J23" s="262"/>
      <c r="K23" s="262"/>
      <c r="L23" s="263"/>
      <c r="M23" s="29"/>
    </row>
    <row r="24" spans="1:17" s="12" customFormat="1" x14ac:dyDescent="0.25">
      <c r="A24" s="11"/>
      <c r="B24" s="261"/>
      <c r="C24" s="262"/>
      <c r="D24" s="262"/>
      <c r="E24" s="262"/>
      <c r="F24" s="262"/>
      <c r="G24" s="262"/>
      <c r="H24" s="262"/>
      <c r="I24" s="262"/>
      <c r="J24" s="262"/>
      <c r="K24" s="262"/>
      <c r="L24" s="263"/>
      <c r="M24" s="29"/>
    </row>
    <row r="25" spans="1:17" s="29" customFormat="1" x14ac:dyDescent="0.25">
      <c r="A25" s="55"/>
      <c r="B25" s="66"/>
      <c r="C25" s="67"/>
      <c r="D25" s="67"/>
      <c r="E25" s="67"/>
      <c r="F25" s="67"/>
      <c r="G25" s="67"/>
      <c r="H25" s="67"/>
      <c r="I25" s="67"/>
      <c r="J25" s="67"/>
      <c r="K25" s="67"/>
      <c r="L25" s="68"/>
      <c r="O25" s="2"/>
      <c r="P25" s="2"/>
      <c r="Q25" s="2"/>
    </row>
    <row r="26" spans="1:17" x14ac:dyDescent="0.25">
      <c r="B26" s="254" t="s">
        <v>23</v>
      </c>
      <c r="C26" s="255"/>
      <c r="D26" s="255"/>
      <c r="E26" s="255"/>
      <c r="F26" s="255"/>
      <c r="G26" s="255"/>
      <c r="H26" s="255"/>
      <c r="I26" s="255"/>
      <c r="J26" s="255"/>
      <c r="K26" s="255"/>
      <c r="L26" s="256"/>
    </row>
    <row r="27" spans="1:17" x14ac:dyDescent="0.25">
      <c r="B27" s="18"/>
      <c r="C27" s="19"/>
      <c r="D27" s="19"/>
      <c r="E27" s="20"/>
      <c r="F27" s="20"/>
      <c r="G27" s="20"/>
      <c r="H27" s="20"/>
      <c r="I27" s="20"/>
      <c r="J27" s="20"/>
      <c r="K27" s="20"/>
      <c r="L27" s="21"/>
    </row>
    <row r="28" spans="1:17" ht="14.25" customHeight="1" x14ac:dyDescent="0.25">
      <c r="B28" s="172" t="str">
        <f>IF(Intro!$G$22="English",O28,P28)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173"/>
      <c r="D28" s="173"/>
      <c r="E28" s="173"/>
      <c r="F28" s="173"/>
      <c r="G28" s="173"/>
      <c r="H28" s="173"/>
      <c r="I28" s="173"/>
      <c r="J28" s="173"/>
      <c r="K28" s="173"/>
      <c r="L28" s="174"/>
      <c r="O28" s="2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172"/>
      <c r="C29" s="173"/>
      <c r="D29" s="173"/>
      <c r="E29" s="173"/>
      <c r="F29" s="173"/>
      <c r="G29" s="173"/>
      <c r="H29" s="173"/>
      <c r="I29" s="173"/>
      <c r="J29" s="173"/>
      <c r="K29" s="173"/>
      <c r="L29" s="174"/>
      <c r="O29" s="22"/>
    </row>
    <row r="30" spans="1:17" s="29" customFormat="1" x14ac:dyDescent="0.25">
      <c r="A30" s="55"/>
      <c r="B30" s="65"/>
      <c r="C30" s="56"/>
      <c r="D30" s="56"/>
      <c r="E30" s="56"/>
      <c r="F30" s="56"/>
      <c r="G30" s="56"/>
      <c r="H30" s="56"/>
      <c r="I30" s="56"/>
      <c r="J30" s="56"/>
      <c r="K30" s="56"/>
      <c r="L30" s="57"/>
      <c r="O30" s="2"/>
      <c r="P30" s="2"/>
      <c r="Q30" s="2"/>
    </row>
    <row r="31" spans="1:17" s="12" customFormat="1" x14ac:dyDescent="0.25">
      <c r="A31" s="11"/>
      <c r="B31" s="261"/>
      <c r="C31" s="262"/>
      <c r="D31" s="262"/>
      <c r="E31" s="262"/>
      <c r="F31" s="262"/>
      <c r="G31" s="262"/>
      <c r="H31" s="262"/>
      <c r="I31" s="262"/>
      <c r="J31" s="262"/>
      <c r="K31" s="262"/>
      <c r="L31" s="263"/>
      <c r="M31" s="29"/>
    </row>
    <row r="32" spans="1:17" s="12" customFormat="1" x14ac:dyDescent="0.25">
      <c r="A32" s="11"/>
      <c r="B32" s="261"/>
      <c r="C32" s="262"/>
      <c r="D32" s="262"/>
      <c r="E32" s="262"/>
      <c r="F32" s="262"/>
      <c r="G32" s="262"/>
      <c r="H32" s="262"/>
      <c r="I32" s="262"/>
      <c r="J32" s="262"/>
      <c r="K32" s="262"/>
      <c r="L32" s="263"/>
      <c r="M32" s="29"/>
    </row>
    <row r="33" spans="1:17" s="12" customFormat="1" x14ac:dyDescent="0.25">
      <c r="A33" s="11"/>
      <c r="B33" s="261"/>
      <c r="C33" s="262"/>
      <c r="D33" s="262"/>
      <c r="E33" s="262"/>
      <c r="F33" s="262"/>
      <c r="G33" s="262"/>
      <c r="H33" s="262"/>
      <c r="I33" s="262"/>
      <c r="J33" s="262"/>
      <c r="K33" s="262"/>
      <c r="L33" s="263"/>
      <c r="M33" s="29"/>
    </row>
    <row r="34" spans="1:17" s="12" customFormat="1" x14ac:dyDescent="0.25">
      <c r="A34" s="11"/>
      <c r="B34" s="261"/>
      <c r="C34" s="262"/>
      <c r="D34" s="262"/>
      <c r="E34" s="262"/>
      <c r="F34" s="262"/>
      <c r="G34" s="262"/>
      <c r="H34" s="262"/>
      <c r="I34" s="262"/>
      <c r="J34" s="262"/>
      <c r="K34" s="262"/>
      <c r="L34" s="263"/>
      <c r="M34" s="29"/>
    </row>
    <row r="35" spans="1:17" s="12" customFormat="1" x14ac:dyDescent="0.25">
      <c r="A35" s="11"/>
      <c r="B35" s="261"/>
      <c r="C35" s="262"/>
      <c r="D35" s="262"/>
      <c r="E35" s="262"/>
      <c r="F35" s="262"/>
      <c r="G35" s="262"/>
      <c r="H35" s="262"/>
      <c r="I35" s="262"/>
      <c r="J35" s="262"/>
      <c r="K35" s="262"/>
      <c r="L35" s="263"/>
      <c r="M35" s="29"/>
    </row>
    <row r="36" spans="1:17" s="12" customFormat="1" x14ac:dyDescent="0.25">
      <c r="A36" s="11"/>
      <c r="B36" s="261"/>
      <c r="C36" s="262"/>
      <c r="D36" s="262"/>
      <c r="E36" s="262"/>
      <c r="F36" s="262"/>
      <c r="G36" s="262"/>
      <c r="H36" s="262"/>
      <c r="I36" s="262"/>
      <c r="J36" s="262"/>
      <c r="K36" s="262"/>
      <c r="L36" s="263"/>
      <c r="M36" s="29"/>
    </row>
    <row r="37" spans="1:17" s="12" customFormat="1" x14ac:dyDescent="0.25">
      <c r="A37" s="11"/>
      <c r="B37" s="261"/>
      <c r="C37" s="262"/>
      <c r="D37" s="262"/>
      <c r="E37" s="262"/>
      <c r="F37" s="262"/>
      <c r="G37" s="262"/>
      <c r="H37" s="262"/>
      <c r="I37" s="262"/>
      <c r="J37" s="262"/>
      <c r="K37" s="262"/>
      <c r="L37" s="263"/>
      <c r="M37" s="29"/>
    </row>
    <row r="38" spans="1:17" s="12" customFormat="1" x14ac:dyDescent="0.25">
      <c r="A38" s="11"/>
      <c r="B38" s="261"/>
      <c r="C38" s="262"/>
      <c r="D38" s="262"/>
      <c r="E38" s="262"/>
      <c r="F38" s="262"/>
      <c r="G38" s="262"/>
      <c r="H38" s="262"/>
      <c r="I38" s="262"/>
      <c r="J38" s="262"/>
      <c r="K38" s="262"/>
      <c r="L38" s="263"/>
      <c r="M38" s="29"/>
    </row>
    <row r="39" spans="1:17" s="29" customFormat="1" x14ac:dyDescent="0.25">
      <c r="A39" s="55"/>
      <c r="B39" s="66"/>
      <c r="C39" s="67"/>
      <c r="D39" s="67"/>
      <c r="E39" s="67"/>
      <c r="F39" s="67"/>
      <c r="G39" s="67"/>
      <c r="H39" s="67"/>
      <c r="I39" s="67"/>
      <c r="J39" s="67"/>
      <c r="K39" s="67"/>
      <c r="L39" s="68"/>
      <c r="O39" s="2"/>
      <c r="P39" s="2"/>
      <c r="Q39" s="2"/>
    </row>
    <row r="40" spans="1:17" s="12" customFormat="1" x14ac:dyDescent="0.25">
      <c r="A40" s="11"/>
      <c r="B40" s="254" t="s">
        <v>24</v>
      </c>
      <c r="C40" s="255"/>
      <c r="D40" s="255"/>
      <c r="E40" s="255"/>
      <c r="F40" s="255"/>
      <c r="G40" s="255"/>
      <c r="H40" s="255"/>
      <c r="I40" s="255"/>
      <c r="J40" s="255"/>
      <c r="K40" s="255"/>
      <c r="L40" s="256"/>
      <c r="M40" s="64"/>
    </row>
    <row r="41" spans="1:17" s="29" customFormat="1" x14ac:dyDescent="0.25">
      <c r="A41" s="55"/>
      <c r="B41" s="65"/>
      <c r="C41" s="56"/>
      <c r="D41" s="56"/>
      <c r="E41" s="56"/>
      <c r="F41" s="56"/>
      <c r="G41" s="56"/>
      <c r="H41" s="56"/>
      <c r="I41" s="56"/>
      <c r="J41" s="56"/>
      <c r="K41" s="56"/>
      <c r="L41" s="57"/>
      <c r="O41" s="2"/>
      <c r="P41" s="2"/>
      <c r="Q41" s="2"/>
    </row>
    <row r="42" spans="1:17" s="29" customFormat="1" ht="14.25" customHeight="1" x14ac:dyDescent="0.25">
      <c r="A42" s="55"/>
      <c r="B42" s="217" t="str">
        <f>IF(Intro!$G$22="English",O42,P42)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18"/>
      <c r="D42" s="218"/>
      <c r="E42" s="218"/>
      <c r="F42" s="218"/>
      <c r="G42" s="218"/>
      <c r="H42" s="218"/>
      <c r="I42" s="218"/>
      <c r="J42" s="218"/>
      <c r="K42" s="218"/>
      <c r="L42" s="219"/>
      <c r="O42" s="2" t="s">
        <v>213</v>
      </c>
      <c r="P42" s="2" t="s">
        <v>214</v>
      </c>
      <c r="Q42" s="2"/>
    </row>
    <row r="43" spans="1:17" s="29" customFormat="1" x14ac:dyDescent="0.25">
      <c r="A43" s="55"/>
      <c r="B43" s="217"/>
      <c r="C43" s="218"/>
      <c r="D43" s="218"/>
      <c r="E43" s="218"/>
      <c r="F43" s="218"/>
      <c r="G43" s="218"/>
      <c r="H43" s="218"/>
      <c r="I43" s="218"/>
      <c r="J43" s="218"/>
      <c r="K43" s="218"/>
      <c r="L43" s="219"/>
      <c r="O43" s="2"/>
      <c r="P43" s="2"/>
      <c r="Q43" s="2"/>
    </row>
    <row r="44" spans="1:17" s="29" customFormat="1" x14ac:dyDescent="0.25">
      <c r="A44" s="55"/>
      <c r="B44" s="217"/>
      <c r="C44" s="218"/>
      <c r="D44" s="218"/>
      <c r="E44" s="218"/>
      <c r="F44" s="218"/>
      <c r="G44" s="218"/>
      <c r="H44" s="218"/>
      <c r="I44" s="218"/>
      <c r="J44" s="218"/>
      <c r="K44" s="218"/>
      <c r="L44" s="219"/>
      <c r="O44" s="2"/>
      <c r="P44" s="2"/>
      <c r="Q44" s="2"/>
    </row>
    <row r="45" spans="1:17" s="29" customFormat="1" x14ac:dyDescent="0.25">
      <c r="A45" s="55"/>
      <c r="B45" s="65"/>
      <c r="C45" s="56"/>
      <c r="D45" s="56"/>
      <c r="E45" s="56"/>
      <c r="F45" s="56"/>
      <c r="G45" s="56"/>
      <c r="H45" s="56"/>
      <c r="I45" s="56"/>
      <c r="J45" s="56"/>
      <c r="K45" s="56"/>
      <c r="L45" s="57"/>
      <c r="O45" s="2"/>
      <c r="P45" s="2"/>
      <c r="Q45" s="2"/>
    </row>
    <row r="46" spans="1:17" x14ac:dyDescent="0.25">
      <c r="B46" s="97"/>
      <c r="C46" s="267" t="str">
        <f>IF(Intro!$G$22="English",O46,P46)</f>
        <v xml:space="preserve">Dénomination sociale de l'entreprise </v>
      </c>
      <c r="D46" s="267"/>
      <c r="E46" s="267" t="str">
        <f>IF(Intro!$G$22="English",O47,P47)</f>
        <v>Adresse de l'entreprise</v>
      </c>
      <c r="F46" s="267"/>
      <c r="G46" s="267" t="str">
        <f>IF(Intro!$G$22="English",O48,P48)</f>
        <v>Type d'affiliation</v>
      </c>
      <c r="H46" s="267"/>
      <c r="I46" s="267"/>
      <c r="J46" s="267" t="str">
        <f>IF(Intro!$G$22="English",O49,P49)</f>
        <v>Rôle dans l'industrie</v>
      </c>
      <c r="K46" s="267"/>
      <c r="L46" s="268"/>
      <c r="O46" s="2" t="s">
        <v>48</v>
      </c>
      <c r="P46" s="2" t="s">
        <v>50</v>
      </c>
    </row>
    <row r="47" spans="1:17" x14ac:dyDescent="0.25">
      <c r="B47" s="98"/>
      <c r="C47" s="267"/>
      <c r="D47" s="267"/>
      <c r="E47" s="267"/>
      <c r="F47" s="267"/>
      <c r="G47" s="267"/>
      <c r="H47" s="267"/>
      <c r="I47" s="267"/>
      <c r="J47" s="267"/>
      <c r="K47" s="267"/>
      <c r="L47" s="268"/>
      <c r="O47" s="2" t="s">
        <v>9</v>
      </c>
      <c r="P47" s="2" t="s">
        <v>10</v>
      </c>
    </row>
    <row r="48" spans="1:17" x14ac:dyDescent="0.25">
      <c r="B48" s="266">
        <v>1</v>
      </c>
      <c r="C48" s="180"/>
      <c r="D48" s="180"/>
      <c r="E48" s="180"/>
      <c r="F48" s="180"/>
      <c r="G48" s="180"/>
      <c r="H48" s="180"/>
      <c r="I48" s="180"/>
      <c r="J48" s="180"/>
      <c r="K48" s="180"/>
      <c r="L48" s="181"/>
      <c r="O48" s="2" t="s">
        <v>166</v>
      </c>
      <c r="P48" s="2" t="s">
        <v>291</v>
      </c>
    </row>
    <row r="49" spans="2:16" x14ac:dyDescent="0.25">
      <c r="B49" s="266"/>
      <c r="C49" s="180"/>
      <c r="D49" s="180"/>
      <c r="E49" s="180"/>
      <c r="F49" s="180"/>
      <c r="G49" s="180"/>
      <c r="H49" s="180"/>
      <c r="I49" s="180"/>
      <c r="J49" s="180"/>
      <c r="K49" s="180"/>
      <c r="L49" s="181"/>
      <c r="O49" s="2" t="s">
        <v>49</v>
      </c>
      <c r="P49" s="2" t="s">
        <v>51</v>
      </c>
    </row>
    <row r="50" spans="2:16" x14ac:dyDescent="0.25">
      <c r="B50" s="266">
        <v>2</v>
      </c>
      <c r="C50" s="180"/>
      <c r="D50" s="180"/>
      <c r="E50" s="180"/>
      <c r="F50" s="180"/>
      <c r="G50" s="180"/>
      <c r="H50" s="180"/>
      <c r="I50" s="180"/>
      <c r="J50" s="180"/>
      <c r="K50" s="180"/>
      <c r="L50" s="181"/>
    </row>
    <row r="51" spans="2:16" x14ac:dyDescent="0.25">
      <c r="B51" s="266"/>
      <c r="C51" s="180"/>
      <c r="D51" s="180"/>
      <c r="E51" s="180"/>
      <c r="F51" s="180"/>
      <c r="G51" s="180"/>
      <c r="H51" s="180"/>
      <c r="I51" s="180"/>
      <c r="J51" s="180"/>
      <c r="K51" s="180"/>
      <c r="L51" s="181"/>
    </row>
    <row r="52" spans="2:16" x14ac:dyDescent="0.25">
      <c r="B52" s="266">
        <v>3</v>
      </c>
      <c r="C52" s="180"/>
      <c r="D52" s="180"/>
      <c r="E52" s="180"/>
      <c r="F52" s="180"/>
      <c r="G52" s="180"/>
      <c r="H52" s="180"/>
      <c r="I52" s="180"/>
      <c r="J52" s="180"/>
      <c r="K52" s="180"/>
      <c r="L52" s="181"/>
    </row>
    <row r="53" spans="2:16" x14ac:dyDescent="0.25">
      <c r="B53" s="266"/>
      <c r="C53" s="180"/>
      <c r="D53" s="180"/>
      <c r="E53" s="180"/>
      <c r="F53" s="180"/>
      <c r="G53" s="180"/>
      <c r="H53" s="180"/>
      <c r="I53" s="180"/>
      <c r="J53" s="180"/>
      <c r="K53" s="180"/>
      <c r="L53" s="181"/>
    </row>
    <row r="54" spans="2:16" x14ac:dyDescent="0.25">
      <c r="B54" s="266">
        <v>4</v>
      </c>
      <c r="C54" s="180"/>
      <c r="D54" s="180"/>
      <c r="E54" s="180"/>
      <c r="F54" s="180"/>
      <c r="G54" s="180"/>
      <c r="H54" s="180"/>
      <c r="I54" s="180"/>
      <c r="J54" s="180"/>
      <c r="K54" s="180"/>
      <c r="L54" s="181"/>
    </row>
    <row r="55" spans="2:16" x14ac:dyDescent="0.25">
      <c r="B55" s="266"/>
      <c r="C55" s="180"/>
      <c r="D55" s="180"/>
      <c r="E55" s="180"/>
      <c r="F55" s="180"/>
      <c r="G55" s="180"/>
      <c r="H55" s="180"/>
      <c r="I55" s="180"/>
      <c r="J55" s="180"/>
      <c r="K55" s="180"/>
      <c r="L55" s="181"/>
    </row>
    <row r="56" spans="2:16" x14ac:dyDescent="0.25">
      <c r="B56" s="266">
        <v>5</v>
      </c>
      <c r="C56" s="180"/>
      <c r="D56" s="180"/>
      <c r="E56" s="180"/>
      <c r="F56" s="180"/>
      <c r="G56" s="180"/>
      <c r="H56" s="180"/>
      <c r="I56" s="180"/>
      <c r="J56" s="180"/>
      <c r="K56" s="180"/>
      <c r="L56" s="181"/>
    </row>
    <row r="57" spans="2:16" x14ac:dyDescent="0.25">
      <c r="B57" s="266"/>
      <c r="C57" s="180"/>
      <c r="D57" s="180"/>
      <c r="E57" s="180"/>
      <c r="F57" s="180"/>
      <c r="G57" s="180"/>
      <c r="H57" s="180"/>
      <c r="I57" s="180"/>
      <c r="J57" s="180"/>
      <c r="K57" s="180"/>
      <c r="L57" s="181"/>
    </row>
    <row r="58" spans="2:16" x14ac:dyDescent="0.25">
      <c r="B58" s="266">
        <v>6</v>
      </c>
      <c r="C58" s="180"/>
      <c r="D58" s="180"/>
      <c r="E58" s="180"/>
      <c r="F58" s="180"/>
      <c r="G58" s="180"/>
      <c r="H58" s="180"/>
      <c r="I58" s="180"/>
      <c r="J58" s="180"/>
      <c r="K58" s="180"/>
      <c r="L58" s="181"/>
    </row>
    <row r="59" spans="2:16" x14ac:dyDescent="0.25">
      <c r="B59" s="266"/>
      <c r="C59" s="180"/>
      <c r="D59" s="180"/>
      <c r="E59" s="180"/>
      <c r="F59" s="180"/>
      <c r="G59" s="180"/>
      <c r="H59" s="180"/>
      <c r="I59" s="180"/>
      <c r="J59" s="180"/>
      <c r="K59" s="180"/>
      <c r="L59" s="181"/>
    </row>
    <row r="60" spans="2:16" x14ac:dyDescent="0.25">
      <c r="B60" s="266">
        <v>7</v>
      </c>
      <c r="C60" s="180"/>
      <c r="D60" s="180"/>
      <c r="E60" s="180"/>
      <c r="F60" s="180"/>
      <c r="G60" s="180"/>
      <c r="H60" s="180"/>
      <c r="I60" s="180"/>
      <c r="J60" s="180"/>
      <c r="K60" s="180"/>
      <c r="L60" s="181"/>
    </row>
    <row r="61" spans="2:16" x14ac:dyDescent="0.25">
      <c r="B61" s="266"/>
      <c r="C61" s="180"/>
      <c r="D61" s="180"/>
      <c r="E61" s="180"/>
      <c r="F61" s="180"/>
      <c r="G61" s="180"/>
      <c r="H61" s="180"/>
      <c r="I61" s="180"/>
      <c r="J61" s="180"/>
      <c r="K61" s="180"/>
      <c r="L61" s="181"/>
    </row>
    <row r="62" spans="2:16" x14ac:dyDescent="0.25">
      <c r="B62" s="266">
        <v>8</v>
      </c>
      <c r="C62" s="180"/>
      <c r="D62" s="180"/>
      <c r="E62" s="180"/>
      <c r="F62" s="180"/>
      <c r="G62" s="180"/>
      <c r="H62" s="180"/>
      <c r="I62" s="180"/>
      <c r="J62" s="180"/>
      <c r="K62" s="180"/>
      <c r="L62" s="181"/>
    </row>
    <row r="63" spans="2:16" x14ac:dyDescent="0.25">
      <c r="B63" s="266"/>
      <c r="C63" s="180"/>
      <c r="D63" s="180"/>
      <c r="E63" s="180"/>
      <c r="F63" s="180"/>
      <c r="G63" s="180"/>
      <c r="H63" s="180"/>
      <c r="I63" s="180"/>
      <c r="J63" s="180"/>
      <c r="K63" s="180"/>
      <c r="L63" s="181"/>
    </row>
    <row r="64" spans="2:16" x14ac:dyDescent="0.25">
      <c r="B64" s="266">
        <v>9</v>
      </c>
      <c r="C64" s="180"/>
      <c r="D64" s="180"/>
      <c r="E64" s="180"/>
      <c r="F64" s="180"/>
      <c r="G64" s="180"/>
      <c r="H64" s="180"/>
      <c r="I64" s="180"/>
      <c r="J64" s="180"/>
      <c r="K64" s="180"/>
      <c r="L64" s="181"/>
    </row>
    <row r="65" spans="1:17" x14ac:dyDescent="0.25">
      <c r="B65" s="266"/>
      <c r="C65" s="180"/>
      <c r="D65" s="180"/>
      <c r="E65" s="180"/>
      <c r="F65" s="180"/>
      <c r="G65" s="180"/>
      <c r="H65" s="180"/>
      <c r="I65" s="180"/>
      <c r="J65" s="180"/>
      <c r="K65" s="180"/>
      <c r="L65" s="181"/>
    </row>
    <row r="66" spans="1:17" x14ac:dyDescent="0.25">
      <c r="B66" s="266">
        <v>10</v>
      </c>
      <c r="C66" s="180"/>
      <c r="D66" s="180"/>
      <c r="E66" s="180"/>
      <c r="F66" s="180"/>
      <c r="G66" s="180"/>
      <c r="H66" s="180"/>
      <c r="I66" s="180"/>
      <c r="J66" s="180"/>
      <c r="K66" s="180"/>
      <c r="L66" s="181"/>
    </row>
    <row r="67" spans="1:17" x14ac:dyDescent="0.25">
      <c r="B67" s="266"/>
      <c r="C67" s="180"/>
      <c r="D67" s="180"/>
      <c r="E67" s="180"/>
      <c r="F67" s="180"/>
      <c r="G67" s="180"/>
      <c r="H67" s="180"/>
      <c r="I67" s="180"/>
      <c r="J67" s="180"/>
      <c r="K67" s="180"/>
      <c r="L67" s="181"/>
    </row>
    <row r="68" spans="1:17" s="29" customFormat="1" x14ac:dyDescent="0.25">
      <c r="A68" s="55"/>
      <c r="B68" s="66"/>
      <c r="C68" s="67"/>
      <c r="D68" s="67"/>
      <c r="E68" s="67"/>
      <c r="F68" s="67"/>
      <c r="G68" s="67"/>
      <c r="H68" s="67"/>
      <c r="I68" s="67"/>
      <c r="J68" s="67"/>
      <c r="K68" s="67"/>
      <c r="L68" s="68"/>
      <c r="O68" s="2"/>
      <c r="P68" s="2"/>
      <c r="Q68" s="2"/>
    </row>
    <row r="69" spans="1:17" s="8" customFormat="1" x14ac:dyDescent="0.25">
      <c r="A69" s="14"/>
      <c r="B69" s="16"/>
      <c r="C69" s="16"/>
      <c r="D69" s="16"/>
      <c r="E69" s="17"/>
      <c r="F69" s="17"/>
      <c r="G69" s="17"/>
      <c r="H69" s="17"/>
      <c r="I69" s="17"/>
      <c r="J69" s="17"/>
      <c r="K69" s="17"/>
      <c r="L69" s="17"/>
      <c r="O69" s="15"/>
      <c r="P69" s="15"/>
    </row>
    <row r="70" spans="1:17" x14ac:dyDescent="0.25">
      <c r="B70" s="175" t="s">
        <v>243</v>
      </c>
      <c r="C70" s="176"/>
      <c r="D70" s="176"/>
      <c r="E70" s="176"/>
      <c r="F70" s="176"/>
      <c r="G70" s="176"/>
      <c r="H70" s="176"/>
      <c r="I70" s="176"/>
      <c r="J70" s="176"/>
      <c r="K70" s="176"/>
      <c r="L70" s="177"/>
      <c r="M70" s="29"/>
    </row>
    <row r="71" spans="1:17" s="12" customFormat="1" x14ac:dyDescent="0.25">
      <c r="A71" s="11"/>
      <c r="B71" s="251" t="s">
        <v>25</v>
      </c>
      <c r="C71" s="252"/>
      <c r="D71" s="252"/>
      <c r="E71" s="252"/>
      <c r="F71" s="252"/>
      <c r="G71" s="252"/>
      <c r="H71" s="252"/>
      <c r="I71" s="252"/>
      <c r="J71" s="252"/>
      <c r="K71" s="252"/>
      <c r="L71" s="253"/>
      <c r="M71" s="64"/>
    </row>
    <row r="72" spans="1:17" s="29" customFormat="1" x14ac:dyDescent="0.25">
      <c r="A72" s="55"/>
      <c r="B72" s="65"/>
      <c r="C72" s="56"/>
      <c r="D72" s="56"/>
      <c r="E72" s="56"/>
      <c r="F72" s="56"/>
      <c r="G72" s="56"/>
      <c r="H72" s="56"/>
      <c r="I72" s="56"/>
      <c r="J72" s="56"/>
      <c r="K72" s="56"/>
      <c r="L72" s="57"/>
      <c r="O72" s="2"/>
      <c r="P72" s="2"/>
      <c r="Q72" s="2"/>
    </row>
    <row r="73" spans="1:17" s="29" customFormat="1" x14ac:dyDescent="0.25">
      <c r="A73" s="55"/>
      <c r="B73" s="258" t="str">
        <f>IF(Intro!$G$22="English",O73,P73)</f>
        <v>Fournissez les informations suivantes concernant la production de toutes les marchandises de votre entreprise en Chine.</v>
      </c>
      <c r="C73" s="259"/>
      <c r="D73" s="259"/>
      <c r="E73" s="259"/>
      <c r="F73" s="259"/>
      <c r="G73" s="259"/>
      <c r="H73" s="259"/>
      <c r="I73" s="259"/>
      <c r="J73" s="259"/>
      <c r="K73" s="259"/>
      <c r="L73" s="260"/>
      <c r="O73" s="2" t="str">
        <f>"Provide the following information about the production of all of your firm's goods in "&amp;Variables!B5&amp;"."</f>
        <v>Provide the following information about the production of all of your firm's goods in China.</v>
      </c>
      <c r="P73" s="2" t="str">
        <f>"Fournissez les informations suivantes concernant la production de toutes les marchandises de votre entreprise "&amp;Variables!D5&amp;"."</f>
        <v>Fournissez les informations suivantes concernant la production de toutes les marchandises de votre entreprise en Chine.</v>
      </c>
      <c r="Q73" s="2"/>
    </row>
    <row r="74" spans="1:17" s="29" customFormat="1" x14ac:dyDescent="0.25">
      <c r="A74" s="55"/>
      <c r="B74" s="65"/>
      <c r="C74" s="56"/>
      <c r="D74" s="56"/>
      <c r="E74" s="56"/>
      <c r="F74" s="56"/>
      <c r="G74" s="56"/>
      <c r="H74" s="56"/>
      <c r="I74" s="56"/>
      <c r="J74" s="56"/>
      <c r="K74" s="56"/>
      <c r="L74" s="57"/>
      <c r="O74" s="2"/>
      <c r="P74" s="2"/>
      <c r="Q74" s="2"/>
    </row>
    <row r="75" spans="1:17" x14ac:dyDescent="0.25">
      <c r="B75" s="265"/>
      <c r="C75" s="257" t="str">
        <f>IF(Intro!$G$22="English",O75,P75)</f>
        <v xml:space="preserve">Dénomination sociale et emplacement de l'établissement </v>
      </c>
      <c r="D75" s="257"/>
      <c r="E75" s="257" t="str">
        <f>IF(Intro!$G$22="English",O76,P76)</f>
        <v>Expliquez si cette installation produit les marchandises destinées au marché canadien et/ou à d'autres marchés d'exportation.</v>
      </c>
      <c r="F75" s="257"/>
      <c r="G75" s="257" t="str">
        <f>IF(Intro!$G$22="English",O77,P77)</f>
        <v>Description et spécifications des marchandises produites</v>
      </c>
      <c r="H75" s="257"/>
      <c r="I75" s="257" t="str">
        <f>IF(Intro!$G$22="English",O78,P78)</f>
        <v>Si cette installation ne produit pas les marchandises, quelles modifications seraient nécessaires pour pouvoir produire les marchandises?</v>
      </c>
      <c r="J75" s="257"/>
      <c r="K75" s="257" t="str">
        <f>IF(Intro!$G$22="English",O79,P79)</f>
        <v>Quels autres produits, le cas échéant, pourraient être fabriqués à l’aide du même outillage utilisé pour la production des marchandises?</v>
      </c>
      <c r="L75" s="264"/>
      <c r="O75" s="2" t="s">
        <v>52</v>
      </c>
      <c r="P75" s="2" t="s">
        <v>53</v>
      </c>
    </row>
    <row r="76" spans="1:17" x14ac:dyDescent="0.25">
      <c r="B76" s="265"/>
      <c r="C76" s="257"/>
      <c r="D76" s="257"/>
      <c r="E76" s="257"/>
      <c r="F76" s="257"/>
      <c r="G76" s="257"/>
      <c r="H76" s="257"/>
      <c r="I76" s="257"/>
      <c r="J76" s="257"/>
      <c r="K76" s="257"/>
      <c r="L76" s="264"/>
      <c r="O76" s="2" t="s">
        <v>167</v>
      </c>
      <c r="P76" s="2" t="s">
        <v>168</v>
      </c>
    </row>
    <row r="77" spans="1:17" x14ac:dyDescent="0.25">
      <c r="B77" s="265"/>
      <c r="C77" s="257"/>
      <c r="D77" s="257"/>
      <c r="E77" s="257"/>
      <c r="F77" s="257"/>
      <c r="G77" s="257"/>
      <c r="H77" s="257"/>
      <c r="I77" s="257"/>
      <c r="J77" s="257"/>
      <c r="K77" s="257"/>
      <c r="L77" s="264"/>
      <c r="O77" s="2" t="s">
        <v>130</v>
      </c>
      <c r="P77" s="2" t="s">
        <v>131</v>
      </c>
    </row>
    <row r="78" spans="1:17" x14ac:dyDescent="0.25">
      <c r="B78" s="265"/>
      <c r="C78" s="257"/>
      <c r="D78" s="257"/>
      <c r="E78" s="257"/>
      <c r="F78" s="257"/>
      <c r="G78" s="257"/>
      <c r="H78" s="257"/>
      <c r="I78" s="257"/>
      <c r="J78" s="257"/>
      <c r="K78" s="257"/>
      <c r="L78" s="264"/>
      <c r="O78" s="2" t="s">
        <v>133</v>
      </c>
      <c r="P78" s="2" t="s">
        <v>132</v>
      </c>
    </row>
    <row r="79" spans="1:17" x14ac:dyDescent="0.25">
      <c r="B79" s="265"/>
      <c r="C79" s="257"/>
      <c r="D79" s="257"/>
      <c r="E79" s="257"/>
      <c r="F79" s="257"/>
      <c r="G79" s="257"/>
      <c r="H79" s="257"/>
      <c r="I79" s="257"/>
      <c r="J79" s="257"/>
      <c r="K79" s="257"/>
      <c r="L79" s="264"/>
      <c r="O79" s="2" t="s">
        <v>28</v>
      </c>
      <c r="P79" s="2" t="s">
        <v>29</v>
      </c>
    </row>
    <row r="80" spans="1:17" x14ac:dyDescent="0.25">
      <c r="B80" s="265"/>
      <c r="C80" s="257"/>
      <c r="D80" s="257"/>
      <c r="E80" s="257"/>
      <c r="F80" s="257"/>
      <c r="G80" s="257"/>
      <c r="H80" s="257"/>
      <c r="I80" s="257"/>
      <c r="J80" s="257"/>
      <c r="K80" s="257"/>
      <c r="L80" s="264"/>
    </row>
    <row r="81" spans="2:12" x14ac:dyDescent="0.25">
      <c r="B81" s="250">
        <v>1</v>
      </c>
      <c r="C81" s="180"/>
      <c r="D81" s="180"/>
      <c r="E81" s="180"/>
      <c r="F81" s="180"/>
      <c r="G81" s="180"/>
      <c r="H81" s="180"/>
      <c r="I81" s="180"/>
      <c r="J81" s="180"/>
      <c r="K81" s="180"/>
      <c r="L81" s="181"/>
    </row>
    <row r="82" spans="2:12" x14ac:dyDescent="0.25">
      <c r="B82" s="250"/>
      <c r="C82" s="180"/>
      <c r="D82" s="180"/>
      <c r="E82" s="180"/>
      <c r="F82" s="180"/>
      <c r="G82" s="180"/>
      <c r="H82" s="180"/>
      <c r="I82" s="180"/>
      <c r="J82" s="180"/>
      <c r="K82" s="180"/>
      <c r="L82" s="181"/>
    </row>
    <row r="83" spans="2:12" x14ac:dyDescent="0.25">
      <c r="B83" s="250"/>
      <c r="C83" s="180"/>
      <c r="D83" s="180"/>
      <c r="E83" s="180"/>
      <c r="F83" s="180"/>
      <c r="G83" s="180"/>
      <c r="H83" s="180"/>
      <c r="I83" s="180"/>
      <c r="J83" s="180"/>
      <c r="K83" s="180"/>
      <c r="L83" s="181"/>
    </row>
    <row r="84" spans="2:12" x14ac:dyDescent="0.25">
      <c r="B84" s="250"/>
      <c r="C84" s="180"/>
      <c r="D84" s="180"/>
      <c r="E84" s="180"/>
      <c r="F84" s="180"/>
      <c r="G84" s="180"/>
      <c r="H84" s="180"/>
      <c r="I84" s="180"/>
      <c r="J84" s="180"/>
      <c r="K84" s="180"/>
      <c r="L84" s="181"/>
    </row>
    <row r="85" spans="2:12" x14ac:dyDescent="0.25">
      <c r="B85" s="250"/>
      <c r="C85" s="180"/>
      <c r="D85" s="180"/>
      <c r="E85" s="180"/>
      <c r="F85" s="180"/>
      <c r="G85" s="180"/>
      <c r="H85" s="180"/>
      <c r="I85" s="180"/>
      <c r="J85" s="180"/>
      <c r="K85" s="180"/>
      <c r="L85" s="181"/>
    </row>
    <row r="86" spans="2:12" x14ac:dyDescent="0.25">
      <c r="B86" s="250"/>
      <c r="C86" s="180"/>
      <c r="D86" s="180"/>
      <c r="E86" s="180"/>
      <c r="F86" s="180"/>
      <c r="G86" s="180"/>
      <c r="H86" s="180"/>
      <c r="I86" s="180"/>
      <c r="J86" s="180"/>
      <c r="K86" s="180"/>
      <c r="L86" s="181"/>
    </row>
    <row r="87" spans="2:12" x14ac:dyDescent="0.25">
      <c r="B87" s="250"/>
      <c r="C87" s="180"/>
      <c r="D87" s="180"/>
      <c r="E87" s="180"/>
      <c r="F87" s="180"/>
      <c r="G87" s="180"/>
      <c r="H87" s="180"/>
      <c r="I87" s="180"/>
      <c r="J87" s="180"/>
      <c r="K87" s="180"/>
      <c r="L87" s="181"/>
    </row>
    <row r="88" spans="2:12" x14ac:dyDescent="0.25">
      <c r="B88" s="250"/>
      <c r="C88" s="180"/>
      <c r="D88" s="180"/>
      <c r="E88" s="180"/>
      <c r="F88" s="180"/>
      <c r="G88" s="180"/>
      <c r="H88" s="180"/>
      <c r="I88" s="180"/>
      <c r="J88" s="180"/>
      <c r="K88" s="180"/>
      <c r="L88" s="181"/>
    </row>
    <row r="89" spans="2:12" x14ac:dyDescent="0.25">
      <c r="B89" s="250"/>
      <c r="C89" s="180"/>
      <c r="D89" s="180"/>
      <c r="E89" s="180"/>
      <c r="F89" s="180"/>
      <c r="G89" s="180"/>
      <c r="H89" s="180"/>
      <c r="I89" s="180"/>
      <c r="J89" s="180"/>
      <c r="K89" s="180"/>
      <c r="L89" s="181"/>
    </row>
    <row r="90" spans="2:12" x14ac:dyDescent="0.25">
      <c r="B90" s="250"/>
      <c r="C90" s="180"/>
      <c r="D90" s="180"/>
      <c r="E90" s="180"/>
      <c r="F90" s="180"/>
      <c r="G90" s="180"/>
      <c r="H90" s="180"/>
      <c r="I90" s="180"/>
      <c r="J90" s="180"/>
      <c r="K90" s="180"/>
      <c r="L90" s="181"/>
    </row>
    <row r="91" spans="2:12" x14ac:dyDescent="0.25">
      <c r="B91" s="250">
        <v>2</v>
      </c>
      <c r="C91" s="180"/>
      <c r="D91" s="180"/>
      <c r="E91" s="180"/>
      <c r="F91" s="180"/>
      <c r="G91" s="180"/>
      <c r="H91" s="180"/>
      <c r="I91" s="180"/>
      <c r="J91" s="180"/>
      <c r="K91" s="180"/>
      <c r="L91" s="181"/>
    </row>
    <row r="92" spans="2:12" x14ac:dyDescent="0.25">
      <c r="B92" s="250"/>
      <c r="C92" s="180"/>
      <c r="D92" s="180"/>
      <c r="E92" s="180"/>
      <c r="F92" s="180"/>
      <c r="G92" s="180"/>
      <c r="H92" s="180"/>
      <c r="I92" s="180"/>
      <c r="J92" s="180"/>
      <c r="K92" s="180"/>
      <c r="L92" s="181"/>
    </row>
    <row r="93" spans="2:12" x14ac:dyDescent="0.25">
      <c r="B93" s="250"/>
      <c r="C93" s="180"/>
      <c r="D93" s="180"/>
      <c r="E93" s="180"/>
      <c r="F93" s="180"/>
      <c r="G93" s="180"/>
      <c r="H93" s="180"/>
      <c r="I93" s="180"/>
      <c r="J93" s="180"/>
      <c r="K93" s="180"/>
      <c r="L93" s="181"/>
    </row>
    <row r="94" spans="2:12" x14ac:dyDescent="0.25">
      <c r="B94" s="250"/>
      <c r="C94" s="180"/>
      <c r="D94" s="180"/>
      <c r="E94" s="180"/>
      <c r="F94" s="180"/>
      <c r="G94" s="180"/>
      <c r="H94" s="180"/>
      <c r="I94" s="180"/>
      <c r="J94" s="180"/>
      <c r="K94" s="180"/>
      <c r="L94" s="181"/>
    </row>
    <row r="95" spans="2:12" x14ac:dyDescent="0.25">
      <c r="B95" s="250"/>
      <c r="C95" s="180"/>
      <c r="D95" s="180"/>
      <c r="E95" s="180"/>
      <c r="F95" s="180"/>
      <c r="G95" s="180"/>
      <c r="H95" s="180"/>
      <c r="I95" s="180"/>
      <c r="J95" s="180"/>
      <c r="K95" s="180"/>
      <c r="L95" s="181"/>
    </row>
    <row r="96" spans="2:12" x14ac:dyDescent="0.25">
      <c r="B96" s="250"/>
      <c r="C96" s="180"/>
      <c r="D96" s="180"/>
      <c r="E96" s="180"/>
      <c r="F96" s="180"/>
      <c r="G96" s="180"/>
      <c r="H96" s="180"/>
      <c r="I96" s="180"/>
      <c r="J96" s="180"/>
      <c r="K96" s="180"/>
      <c r="L96" s="181"/>
    </row>
    <row r="97" spans="2:12" x14ac:dyDescent="0.25">
      <c r="B97" s="250"/>
      <c r="C97" s="180"/>
      <c r="D97" s="180"/>
      <c r="E97" s="180"/>
      <c r="F97" s="180"/>
      <c r="G97" s="180"/>
      <c r="H97" s="180"/>
      <c r="I97" s="180"/>
      <c r="J97" s="180"/>
      <c r="K97" s="180"/>
      <c r="L97" s="181"/>
    </row>
    <row r="98" spans="2:12" x14ac:dyDescent="0.25">
      <c r="B98" s="250"/>
      <c r="C98" s="180"/>
      <c r="D98" s="180"/>
      <c r="E98" s="180"/>
      <c r="F98" s="180"/>
      <c r="G98" s="180"/>
      <c r="H98" s="180"/>
      <c r="I98" s="180"/>
      <c r="J98" s="180"/>
      <c r="K98" s="180"/>
      <c r="L98" s="181"/>
    </row>
    <row r="99" spans="2:12" x14ac:dyDescent="0.25">
      <c r="B99" s="250"/>
      <c r="C99" s="180"/>
      <c r="D99" s="180"/>
      <c r="E99" s="180"/>
      <c r="F99" s="180"/>
      <c r="G99" s="180"/>
      <c r="H99" s="180"/>
      <c r="I99" s="180"/>
      <c r="J99" s="180"/>
      <c r="K99" s="180"/>
      <c r="L99" s="181"/>
    </row>
    <row r="100" spans="2:12" x14ac:dyDescent="0.25">
      <c r="B100" s="250"/>
      <c r="C100" s="180"/>
      <c r="D100" s="180"/>
      <c r="E100" s="180"/>
      <c r="F100" s="180"/>
      <c r="G100" s="180"/>
      <c r="H100" s="180"/>
      <c r="I100" s="180"/>
      <c r="J100" s="180"/>
      <c r="K100" s="180"/>
      <c r="L100" s="181"/>
    </row>
    <row r="101" spans="2:12" x14ac:dyDescent="0.25">
      <c r="B101" s="250">
        <v>3</v>
      </c>
      <c r="C101" s="180"/>
      <c r="D101" s="180"/>
      <c r="E101" s="180"/>
      <c r="F101" s="180"/>
      <c r="G101" s="180"/>
      <c r="H101" s="180"/>
      <c r="I101" s="180"/>
      <c r="J101" s="180"/>
      <c r="K101" s="180"/>
      <c r="L101" s="181"/>
    </row>
    <row r="102" spans="2:12" x14ac:dyDescent="0.25">
      <c r="B102" s="250"/>
      <c r="C102" s="180"/>
      <c r="D102" s="180"/>
      <c r="E102" s="180"/>
      <c r="F102" s="180"/>
      <c r="G102" s="180"/>
      <c r="H102" s="180"/>
      <c r="I102" s="180"/>
      <c r="J102" s="180"/>
      <c r="K102" s="180"/>
      <c r="L102" s="181"/>
    </row>
    <row r="103" spans="2:12" x14ac:dyDescent="0.25">
      <c r="B103" s="250"/>
      <c r="C103" s="180"/>
      <c r="D103" s="180"/>
      <c r="E103" s="180"/>
      <c r="F103" s="180"/>
      <c r="G103" s="180"/>
      <c r="H103" s="180"/>
      <c r="I103" s="180"/>
      <c r="J103" s="180"/>
      <c r="K103" s="180"/>
      <c r="L103" s="181"/>
    </row>
    <row r="104" spans="2:12" x14ac:dyDescent="0.25">
      <c r="B104" s="250"/>
      <c r="C104" s="180"/>
      <c r="D104" s="180"/>
      <c r="E104" s="180"/>
      <c r="F104" s="180"/>
      <c r="G104" s="180"/>
      <c r="H104" s="180"/>
      <c r="I104" s="180"/>
      <c r="J104" s="180"/>
      <c r="K104" s="180"/>
      <c r="L104" s="181"/>
    </row>
    <row r="105" spans="2:12" x14ac:dyDescent="0.25">
      <c r="B105" s="250"/>
      <c r="C105" s="180"/>
      <c r="D105" s="180"/>
      <c r="E105" s="180"/>
      <c r="F105" s="180"/>
      <c r="G105" s="180"/>
      <c r="H105" s="180"/>
      <c r="I105" s="180"/>
      <c r="J105" s="180"/>
      <c r="K105" s="180"/>
      <c r="L105" s="181"/>
    </row>
    <row r="106" spans="2:12" x14ac:dyDescent="0.25">
      <c r="B106" s="250"/>
      <c r="C106" s="180"/>
      <c r="D106" s="180"/>
      <c r="E106" s="180"/>
      <c r="F106" s="180"/>
      <c r="G106" s="180"/>
      <c r="H106" s="180"/>
      <c r="I106" s="180"/>
      <c r="J106" s="180"/>
      <c r="K106" s="180"/>
      <c r="L106" s="181"/>
    </row>
    <row r="107" spans="2:12" x14ac:dyDescent="0.25">
      <c r="B107" s="250"/>
      <c r="C107" s="180"/>
      <c r="D107" s="180"/>
      <c r="E107" s="180"/>
      <c r="F107" s="180"/>
      <c r="G107" s="180"/>
      <c r="H107" s="180"/>
      <c r="I107" s="180"/>
      <c r="J107" s="180"/>
      <c r="K107" s="180"/>
      <c r="L107" s="181"/>
    </row>
    <row r="108" spans="2:12" x14ac:dyDescent="0.25">
      <c r="B108" s="250"/>
      <c r="C108" s="180"/>
      <c r="D108" s="180"/>
      <c r="E108" s="180"/>
      <c r="F108" s="180"/>
      <c r="G108" s="180"/>
      <c r="H108" s="180"/>
      <c r="I108" s="180"/>
      <c r="J108" s="180"/>
      <c r="K108" s="180"/>
      <c r="L108" s="181"/>
    </row>
    <row r="109" spans="2:12" x14ac:dyDescent="0.25">
      <c r="B109" s="250"/>
      <c r="C109" s="180"/>
      <c r="D109" s="180"/>
      <c r="E109" s="180"/>
      <c r="F109" s="180"/>
      <c r="G109" s="180"/>
      <c r="H109" s="180"/>
      <c r="I109" s="180"/>
      <c r="J109" s="180"/>
      <c r="K109" s="180"/>
      <c r="L109" s="181"/>
    </row>
    <row r="110" spans="2:12" x14ac:dyDescent="0.25">
      <c r="B110" s="250"/>
      <c r="C110" s="180"/>
      <c r="D110" s="180"/>
      <c r="E110" s="180"/>
      <c r="F110" s="180"/>
      <c r="G110" s="180"/>
      <c r="H110" s="180"/>
      <c r="I110" s="180"/>
      <c r="J110" s="180"/>
      <c r="K110" s="180"/>
      <c r="L110" s="181"/>
    </row>
    <row r="111" spans="2:12" x14ac:dyDescent="0.25">
      <c r="B111" s="250">
        <v>4</v>
      </c>
      <c r="C111" s="180"/>
      <c r="D111" s="180"/>
      <c r="E111" s="180"/>
      <c r="F111" s="180"/>
      <c r="G111" s="180"/>
      <c r="H111" s="180"/>
      <c r="I111" s="180"/>
      <c r="J111" s="180"/>
      <c r="K111" s="180"/>
      <c r="L111" s="181"/>
    </row>
    <row r="112" spans="2:12" x14ac:dyDescent="0.25">
      <c r="B112" s="250"/>
      <c r="C112" s="180"/>
      <c r="D112" s="180"/>
      <c r="E112" s="180"/>
      <c r="F112" s="180"/>
      <c r="G112" s="180"/>
      <c r="H112" s="180"/>
      <c r="I112" s="180"/>
      <c r="J112" s="180"/>
      <c r="K112" s="180"/>
      <c r="L112" s="181"/>
    </row>
    <row r="113" spans="2:12" x14ac:dyDescent="0.25">
      <c r="B113" s="250"/>
      <c r="C113" s="180"/>
      <c r="D113" s="180"/>
      <c r="E113" s="180"/>
      <c r="F113" s="180"/>
      <c r="G113" s="180"/>
      <c r="H113" s="180"/>
      <c r="I113" s="180"/>
      <c r="J113" s="180"/>
      <c r="K113" s="180"/>
      <c r="L113" s="181"/>
    </row>
    <row r="114" spans="2:12" x14ac:dyDescent="0.25">
      <c r="B114" s="250"/>
      <c r="C114" s="180"/>
      <c r="D114" s="180"/>
      <c r="E114" s="180"/>
      <c r="F114" s="180"/>
      <c r="G114" s="180"/>
      <c r="H114" s="180"/>
      <c r="I114" s="180"/>
      <c r="J114" s="180"/>
      <c r="K114" s="180"/>
      <c r="L114" s="181"/>
    </row>
    <row r="115" spans="2:12" x14ac:dyDescent="0.25">
      <c r="B115" s="250"/>
      <c r="C115" s="180"/>
      <c r="D115" s="180"/>
      <c r="E115" s="180"/>
      <c r="F115" s="180"/>
      <c r="G115" s="180"/>
      <c r="H115" s="180"/>
      <c r="I115" s="180"/>
      <c r="J115" s="180"/>
      <c r="K115" s="180"/>
      <c r="L115" s="181"/>
    </row>
    <row r="116" spans="2:12" x14ac:dyDescent="0.25">
      <c r="B116" s="250"/>
      <c r="C116" s="180"/>
      <c r="D116" s="180"/>
      <c r="E116" s="180"/>
      <c r="F116" s="180"/>
      <c r="G116" s="180"/>
      <c r="H116" s="180"/>
      <c r="I116" s="180"/>
      <c r="J116" s="180"/>
      <c r="K116" s="180"/>
      <c r="L116" s="181"/>
    </row>
    <row r="117" spans="2:12" x14ac:dyDescent="0.25">
      <c r="B117" s="250"/>
      <c r="C117" s="180"/>
      <c r="D117" s="180"/>
      <c r="E117" s="180"/>
      <c r="F117" s="180"/>
      <c r="G117" s="180"/>
      <c r="H117" s="180"/>
      <c r="I117" s="180"/>
      <c r="J117" s="180"/>
      <c r="K117" s="180"/>
      <c r="L117" s="181"/>
    </row>
    <row r="118" spans="2:12" x14ac:dyDescent="0.25">
      <c r="B118" s="250"/>
      <c r="C118" s="180"/>
      <c r="D118" s="180"/>
      <c r="E118" s="180"/>
      <c r="F118" s="180"/>
      <c r="G118" s="180"/>
      <c r="H118" s="180"/>
      <c r="I118" s="180"/>
      <c r="J118" s="180"/>
      <c r="K118" s="180"/>
      <c r="L118" s="181"/>
    </row>
    <row r="119" spans="2:12" x14ac:dyDescent="0.25">
      <c r="B119" s="250"/>
      <c r="C119" s="180"/>
      <c r="D119" s="180"/>
      <c r="E119" s="180"/>
      <c r="F119" s="180"/>
      <c r="G119" s="180"/>
      <c r="H119" s="180"/>
      <c r="I119" s="180"/>
      <c r="J119" s="180"/>
      <c r="K119" s="180"/>
      <c r="L119" s="181"/>
    </row>
    <row r="120" spans="2:12" x14ac:dyDescent="0.25">
      <c r="B120" s="250"/>
      <c r="C120" s="180"/>
      <c r="D120" s="180"/>
      <c r="E120" s="180"/>
      <c r="F120" s="180"/>
      <c r="G120" s="180"/>
      <c r="H120" s="180"/>
      <c r="I120" s="180"/>
      <c r="J120" s="180"/>
      <c r="K120" s="180"/>
      <c r="L120" s="181"/>
    </row>
    <row r="121" spans="2:12" x14ac:dyDescent="0.25">
      <c r="B121" s="250">
        <v>5</v>
      </c>
      <c r="C121" s="180"/>
      <c r="D121" s="180"/>
      <c r="E121" s="180"/>
      <c r="F121" s="180"/>
      <c r="G121" s="180"/>
      <c r="H121" s="180"/>
      <c r="I121" s="180"/>
      <c r="J121" s="180"/>
      <c r="K121" s="180"/>
      <c r="L121" s="181"/>
    </row>
    <row r="122" spans="2:12" x14ac:dyDescent="0.25">
      <c r="B122" s="250"/>
      <c r="C122" s="180"/>
      <c r="D122" s="180"/>
      <c r="E122" s="180"/>
      <c r="F122" s="180"/>
      <c r="G122" s="180"/>
      <c r="H122" s="180"/>
      <c r="I122" s="180"/>
      <c r="J122" s="180"/>
      <c r="K122" s="180"/>
      <c r="L122" s="181"/>
    </row>
    <row r="123" spans="2:12" x14ac:dyDescent="0.25">
      <c r="B123" s="250"/>
      <c r="C123" s="180"/>
      <c r="D123" s="180"/>
      <c r="E123" s="180"/>
      <c r="F123" s="180"/>
      <c r="G123" s="180"/>
      <c r="H123" s="180"/>
      <c r="I123" s="180"/>
      <c r="J123" s="180"/>
      <c r="K123" s="180"/>
      <c r="L123" s="181"/>
    </row>
    <row r="124" spans="2:12" x14ac:dyDescent="0.25">
      <c r="B124" s="250"/>
      <c r="C124" s="180"/>
      <c r="D124" s="180"/>
      <c r="E124" s="180"/>
      <c r="F124" s="180"/>
      <c r="G124" s="180"/>
      <c r="H124" s="180"/>
      <c r="I124" s="180"/>
      <c r="J124" s="180"/>
      <c r="K124" s="180"/>
      <c r="L124" s="181"/>
    </row>
    <row r="125" spans="2:12" x14ac:dyDescent="0.25">
      <c r="B125" s="250"/>
      <c r="C125" s="180"/>
      <c r="D125" s="180"/>
      <c r="E125" s="180"/>
      <c r="F125" s="180"/>
      <c r="G125" s="180"/>
      <c r="H125" s="180"/>
      <c r="I125" s="180"/>
      <c r="J125" s="180"/>
      <c r="K125" s="180"/>
      <c r="L125" s="181"/>
    </row>
    <row r="126" spans="2:12" x14ac:dyDescent="0.25">
      <c r="B126" s="250"/>
      <c r="C126" s="180"/>
      <c r="D126" s="180"/>
      <c r="E126" s="180"/>
      <c r="F126" s="180"/>
      <c r="G126" s="180"/>
      <c r="H126" s="180"/>
      <c r="I126" s="180"/>
      <c r="J126" s="180"/>
      <c r="K126" s="180"/>
      <c r="L126" s="181"/>
    </row>
    <row r="127" spans="2:12" x14ac:dyDescent="0.25">
      <c r="B127" s="250"/>
      <c r="C127" s="180"/>
      <c r="D127" s="180"/>
      <c r="E127" s="180"/>
      <c r="F127" s="180"/>
      <c r="G127" s="180"/>
      <c r="H127" s="180"/>
      <c r="I127" s="180"/>
      <c r="J127" s="180"/>
      <c r="K127" s="180"/>
      <c r="L127" s="181"/>
    </row>
    <row r="128" spans="2:12" x14ac:dyDescent="0.25">
      <c r="B128" s="250"/>
      <c r="C128" s="180"/>
      <c r="D128" s="180"/>
      <c r="E128" s="180"/>
      <c r="F128" s="180"/>
      <c r="G128" s="180"/>
      <c r="H128" s="180"/>
      <c r="I128" s="180"/>
      <c r="J128" s="180"/>
      <c r="K128" s="180"/>
      <c r="L128" s="181"/>
    </row>
    <row r="129" spans="2:12" x14ac:dyDescent="0.25">
      <c r="B129" s="250"/>
      <c r="C129" s="180"/>
      <c r="D129" s="180"/>
      <c r="E129" s="180"/>
      <c r="F129" s="180"/>
      <c r="G129" s="180"/>
      <c r="H129" s="180"/>
      <c r="I129" s="180"/>
      <c r="J129" s="180"/>
      <c r="K129" s="180"/>
      <c r="L129" s="181"/>
    </row>
    <row r="130" spans="2:12" x14ac:dyDescent="0.25">
      <c r="B130" s="250"/>
      <c r="C130" s="180"/>
      <c r="D130" s="180"/>
      <c r="E130" s="180"/>
      <c r="F130" s="180"/>
      <c r="G130" s="180"/>
      <c r="H130" s="180"/>
      <c r="I130" s="180"/>
      <c r="J130" s="180"/>
      <c r="K130" s="180"/>
      <c r="L130" s="181"/>
    </row>
    <row r="131" spans="2:12" x14ac:dyDescent="0.25">
      <c r="B131" s="250">
        <v>6</v>
      </c>
      <c r="C131" s="180"/>
      <c r="D131" s="180"/>
      <c r="E131" s="180"/>
      <c r="F131" s="180"/>
      <c r="G131" s="180"/>
      <c r="H131" s="180"/>
      <c r="I131" s="180"/>
      <c r="J131" s="180"/>
      <c r="K131" s="180"/>
      <c r="L131" s="181"/>
    </row>
    <row r="132" spans="2:12" x14ac:dyDescent="0.25">
      <c r="B132" s="250"/>
      <c r="C132" s="180"/>
      <c r="D132" s="180"/>
      <c r="E132" s="180"/>
      <c r="F132" s="180"/>
      <c r="G132" s="180"/>
      <c r="H132" s="180"/>
      <c r="I132" s="180"/>
      <c r="J132" s="180"/>
      <c r="K132" s="180"/>
      <c r="L132" s="181"/>
    </row>
    <row r="133" spans="2:12" x14ac:dyDescent="0.25">
      <c r="B133" s="250"/>
      <c r="C133" s="180"/>
      <c r="D133" s="180"/>
      <c r="E133" s="180"/>
      <c r="F133" s="180"/>
      <c r="G133" s="180"/>
      <c r="H133" s="180"/>
      <c r="I133" s="180"/>
      <c r="J133" s="180"/>
      <c r="K133" s="180"/>
      <c r="L133" s="181"/>
    </row>
    <row r="134" spans="2:12" x14ac:dyDescent="0.25">
      <c r="B134" s="250"/>
      <c r="C134" s="180"/>
      <c r="D134" s="180"/>
      <c r="E134" s="180"/>
      <c r="F134" s="180"/>
      <c r="G134" s="180"/>
      <c r="H134" s="180"/>
      <c r="I134" s="180"/>
      <c r="J134" s="180"/>
      <c r="K134" s="180"/>
      <c r="L134" s="181"/>
    </row>
    <row r="135" spans="2:12" x14ac:dyDescent="0.25">
      <c r="B135" s="250"/>
      <c r="C135" s="180"/>
      <c r="D135" s="180"/>
      <c r="E135" s="180"/>
      <c r="F135" s="180"/>
      <c r="G135" s="180"/>
      <c r="H135" s="180"/>
      <c r="I135" s="180"/>
      <c r="J135" s="180"/>
      <c r="K135" s="180"/>
      <c r="L135" s="181"/>
    </row>
    <row r="136" spans="2:12" x14ac:dyDescent="0.25">
      <c r="B136" s="250"/>
      <c r="C136" s="180"/>
      <c r="D136" s="180"/>
      <c r="E136" s="180"/>
      <c r="F136" s="180"/>
      <c r="G136" s="180"/>
      <c r="H136" s="180"/>
      <c r="I136" s="180"/>
      <c r="J136" s="180"/>
      <c r="K136" s="180"/>
      <c r="L136" s="181"/>
    </row>
    <row r="137" spans="2:12" x14ac:dyDescent="0.25">
      <c r="B137" s="250"/>
      <c r="C137" s="180"/>
      <c r="D137" s="180"/>
      <c r="E137" s="180"/>
      <c r="F137" s="180"/>
      <c r="G137" s="180"/>
      <c r="H137" s="180"/>
      <c r="I137" s="180"/>
      <c r="J137" s="180"/>
      <c r="K137" s="180"/>
      <c r="L137" s="181"/>
    </row>
    <row r="138" spans="2:12" x14ac:dyDescent="0.25">
      <c r="B138" s="250"/>
      <c r="C138" s="180"/>
      <c r="D138" s="180"/>
      <c r="E138" s="180"/>
      <c r="F138" s="180"/>
      <c r="G138" s="180"/>
      <c r="H138" s="180"/>
      <c r="I138" s="180"/>
      <c r="J138" s="180"/>
      <c r="K138" s="180"/>
      <c r="L138" s="181"/>
    </row>
    <row r="139" spans="2:12" x14ac:dyDescent="0.25">
      <c r="B139" s="250"/>
      <c r="C139" s="180"/>
      <c r="D139" s="180"/>
      <c r="E139" s="180"/>
      <c r="F139" s="180"/>
      <c r="G139" s="180"/>
      <c r="H139" s="180"/>
      <c r="I139" s="180"/>
      <c r="J139" s="180"/>
      <c r="K139" s="180"/>
      <c r="L139" s="181"/>
    </row>
    <row r="140" spans="2:12" x14ac:dyDescent="0.25">
      <c r="B140" s="250"/>
      <c r="C140" s="180"/>
      <c r="D140" s="180"/>
      <c r="E140" s="180"/>
      <c r="F140" s="180"/>
      <c r="G140" s="180"/>
      <c r="H140" s="180"/>
      <c r="I140" s="180"/>
      <c r="J140" s="180"/>
      <c r="K140" s="180"/>
      <c r="L140" s="181"/>
    </row>
    <row r="141" spans="2:12" x14ac:dyDescent="0.25">
      <c r="B141" s="250">
        <v>7</v>
      </c>
      <c r="C141" s="180"/>
      <c r="D141" s="180"/>
      <c r="E141" s="180"/>
      <c r="F141" s="180"/>
      <c r="G141" s="180"/>
      <c r="H141" s="180"/>
      <c r="I141" s="180"/>
      <c r="J141" s="180"/>
      <c r="K141" s="180"/>
      <c r="L141" s="181"/>
    </row>
    <row r="142" spans="2:12" x14ac:dyDescent="0.25">
      <c r="B142" s="250"/>
      <c r="C142" s="180"/>
      <c r="D142" s="180"/>
      <c r="E142" s="180"/>
      <c r="F142" s="180"/>
      <c r="G142" s="180"/>
      <c r="H142" s="180"/>
      <c r="I142" s="180"/>
      <c r="J142" s="180"/>
      <c r="K142" s="180"/>
      <c r="L142" s="181"/>
    </row>
    <row r="143" spans="2:12" x14ac:dyDescent="0.25">
      <c r="B143" s="250"/>
      <c r="C143" s="180"/>
      <c r="D143" s="180"/>
      <c r="E143" s="180"/>
      <c r="F143" s="180"/>
      <c r="G143" s="180"/>
      <c r="H143" s="180"/>
      <c r="I143" s="180"/>
      <c r="J143" s="180"/>
      <c r="K143" s="180"/>
      <c r="L143" s="181"/>
    </row>
    <row r="144" spans="2:12" x14ac:dyDescent="0.25">
      <c r="B144" s="250"/>
      <c r="C144" s="180"/>
      <c r="D144" s="180"/>
      <c r="E144" s="180"/>
      <c r="F144" s="180"/>
      <c r="G144" s="180"/>
      <c r="H144" s="180"/>
      <c r="I144" s="180"/>
      <c r="J144" s="180"/>
      <c r="K144" s="180"/>
      <c r="L144" s="181"/>
    </row>
    <row r="145" spans="2:12" x14ac:dyDescent="0.25">
      <c r="B145" s="250"/>
      <c r="C145" s="180"/>
      <c r="D145" s="180"/>
      <c r="E145" s="180"/>
      <c r="F145" s="180"/>
      <c r="G145" s="180"/>
      <c r="H145" s="180"/>
      <c r="I145" s="180"/>
      <c r="J145" s="180"/>
      <c r="K145" s="180"/>
      <c r="L145" s="181"/>
    </row>
    <row r="146" spans="2:12" x14ac:dyDescent="0.25">
      <c r="B146" s="250"/>
      <c r="C146" s="180"/>
      <c r="D146" s="180"/>
      <c r="E146" s="180"/>
      <c r="F146" s="180"/>
      <c r="G146" s="180"/>
      <c r="H146" s="180"/>
      <c r="I146" s="180"/>
      <c r="J146" s="180"/>
      <c r="K146" s="180"/>
      <c r="L146" s="181"/>
    </row>
    <row r="147" spans="2:12" x14ac:dyDescent="0.25">
      <c r="B147" s="250"/>
      <c r="C147" s="180"/>
      <c r="D147" s="180"/>
      <c r="E147" s="180"/>
      <c r="F147" s="180"/>
      <c r="G147" s="180"/>
      <c r="H147" s="180"/>
      <c r="I147" s="180"/>
      <c r="J147" s="180"/>
      <c r="K147" s="180"/>
      <c r="L147" s="181"/>
    </row>
    <row r="148" spans="2:12" x14ac:dyDescent="0.25">
      <c r="B148" s="250"/>
      <c r="C148" s="180"/>
      <c r="D148" s="180"/>
      <c r="E148" s="180"/>
      <c r="F148" s="180"/>
      <c r="G148" s="180"/>
      <c r="H148" s="180"/>
      <c r="I148" s="180"/>
      <c r="J148" s="180"/>
      <c r="K148" s="180"/>
      <c r="L148" s="181"/>
    </row>
    <row r="149" spans="2:12" x14ac:dyDescent="0.25">
      <c r="B149" s="250"/>
      <c r="C149" s="180"/>
      <c r="D149" s="180"/>
      <c r="E149" s="180"/>
      <c r="F149" s="180"/>
      <c r="G149" s="180"/>
      <c r="H149" s="180"/>
      <c r="I149" s="180"/>
      <c r="J149" s="180"/>
      <c r="K149" s="180"/>
      <c r="L149" s="181"/>
    </row>
    <row r="150" spans="2:12" x14ac:dyDescent="0.25">
      <c r="B150" s="250"/>
      <c r="C150" s="180"/>
      <c r="D150" s="180"/>
      <c r="E150" s="180"/>
      <c r="F150" s="180"/>
      <c r="G150" s="180"/>
      <c r="H150" s="180"/>
      <c r="I150" s="180"/>
      <c r="J150" s="180"/>
      <c r="K150" s="180"/>
      <c r="L150" s="181"/>
    </row>
    <row r="151" spans="2:12" x14ac:dyDescent="0.25">
      <c r="B151" s="250">
        <v>8</v>
      </c>
      <c r="C151" s="180"/>
      <c r="D151" s="180"/>
      <c r="E151" s="180"/>
      <c r="F151" s="180"/>
      <c r="G151" s="180"/>
      <c r="H151" s="180"/>
      <c r="I151" s="180"/>
      <c r="J151" s="180"/>
      <c r="K151" s="180"/>
      <c r="L151" s="181"/>
    </row>
    <row r="152" spans="2:12" x14ac:dyDescent="0.25">
      <c r="B152" s="250"/>
      <c r="C152" s="180"/>
      <c r="D152" s="180"/>
      <c r="E152" s="180"/>
      <c r="F152" s="180"/>
      <c r="G152" s="180"/>
      <c r="H152" s="180"/>
      <c r="I152" s="180"/>
      <c r="J152" s="180"/>
      <c r="K152" s="180"/>
      <c r="L152" s="181"/>
    </row>
    <row r="153" spans="2:12" x14ac:dyDescent="0.25">
      <c r="B153" s="250"/>
      <c r="C153" s="180"/>
      <c r="D153" s="180"/>
      <c r="E153" s="180"/>
      <c r="F153" s="180"/>
      <c r="G153" s="180"/>
      <c r="H153" s="180"/>
      <c r="I153" s="180"/>
      <c r="J153" s="180"/>
      <c r="K153" s="180"/>
      <c r="L153" s="181"/>
    </row>
    <row r="154" spans="2:12" x14ac:dyDescent="0.25">
      <c r="B154" s="250"/>
      <c r="C154" s="180"/>
      <c r="D154" s="180"/>
      <c r="E154" s="180"/>
      <c r="F154" s="180"/>
      <c r="G154" s="180"/>
      <c r="H154" s="180"/>
      <c r="I154" s="180"/>
      <c r="J154" s="180"/>
      <c r="K154" s="180"/>
      <c r="L154" s="181"/>
    </row>
    <row r="155" spans="2:12" x14ac:dyDescent="0.25">
      <c r="B155" s="250"/>
      <c r="C155" s="180"/>
      <c r="D155" s="180"/>
      <c r="E155" s="180"/>
      <c r="F155" s="180"/>
      <c r="G155" s="180"/>
      <c r="H155" s="180"/>
      <c r="I155" s="180"/>
      <c r="J155" s="180"/>
      <c r="K155" s="180"/>
      <c r="L155" s="181"/>
    </row>
    <row r="156" spans="2:12" x14ac:dyDescent="0.25">
      <c r="B156" s="250"/>
      <c r="C156" s="180"/>
      <c r="D156" s="180"/>
      <c r="E156" s="180"/>
      <c r="F156" s="180"/>
      <c r="G156" s="180"/>
      <c r="H156" s="180"/>
      <c r="I156" s="180"/>
      <c r="J156" s="180"/>
      <c r="K156" s="180"/>
      <c r="L156" s="181"/>
    </row>
    <row r="157" spans="2:12" x14ac:dyDescent="0.25">
      <c r="B157" s="250"/>
      <c r="C157" s="180"/>
      <c r="D157" s="180"/>
      <c r="E157" s="180"/>
      <c r="F157" s="180"/>
      <c r="G157" s="180"/>
      <c r="H157" s="180"/>
      <c r="I157" s="180"/>
      <c r="J157" s="180"/>
      <c r="K157" s="180"/>
      <c r="L157" s="181"/>
    </row>
    <row r="158" spans="2:12" x14ac:dyDescent="0.25">
      <c r="B158" s="250"/>
      <c r="C158" s="180"/>
      <c r="D158" s="180"/>
      <c r="E158" s="180"/>
      <c r="F158" s="180"/>
      <c r="G158" s="180"/>
      <c r="H158" s="180"/>
      <c r="I158" s="180"/>
      <c r="J158" s="180"/>
      <c r="K158" s="180"/>
      <c r="L158" s="181"/>
    </row>
    <row r="159" spans="2:12" x14ac:dyDescent="0.25">
      <c r="B159" s="250"/>
      <c r="C159" s="180"/>
      <c r="D159" s="180"/>
      <c r="E159" s="180"/>
      <c r="F159" s="180"/>
      <c r="G159" s="180"/>
      <c r="H159" s="180"/>
      <c r="I159" s="180"/>
      <c r="J159" s="180"/>
      <c r="K159" s="180"/>
      <c r="L159" s="181"/>
    </row>
    <row r="160" spans="2:12" x14ac:dyDescent="0.25">
      <c r="B160" s="250"/>
      <c r="C160" s="180"/>
      <c r="D160" s="180"/>
      <c r="E160" s="180"/>
      <c r="F160" s="180"/>
      <c r="G160" s="180"/>
      <c r="H160" s="180"/>
      <c r="I160" s="180"/>
      <c r="J160" s="180"/>
      <c r="K160" s="180"/>
      <c r="L160" s="181"/>
    </row>
    <row r="161" spans="2:12" x14ac:dyDescent="0.25">
      <c r="B161" s="250">
        <v>9</v>
      </c>
      <c r="C161" s="180"/>
      <c r="D161" s="180"/>
      <c r="E161" s="180"/>
      <c r="F161" s="180"/>
      <c r="G161" s="180"/>
      <c r="H161" s="180"/>
      <c r="I161" s="180"/>
      <c r="J161" s="180"/>
      <c r="K161" s="180"/>
      <c r="L161" s="181"/>
    </row>
    <row r="162" spans="2:12" x14ac:dyDescent="0.25">
      <c r="B162" s="250"/>
      <c r="C162" s="180"/>
      <c r="D162" s="180"/>
      <c r="E162" s="180"/>
      <c r="F162" s="180"/>
      <c r="G162" s="180"/>
      <c r="H162" s="180"/>
      <c r="I162" s="180"/>
      <c r="J162" s="180"/>
      <c r="K162" s="180"/>
      <c r="L162" s="181"/>
    </row>
    <row r="163" spans="2:12" x14ac:dyDescent="0.25">
      <c r="B163" s="250"/>
      <c r="C163" s="180"/>
      <c r="D163" s="180"/>
      <c r="E163" s="180"/>
      <c r="F163" s="180"/>
      <c r="G163" s="180"/>
      <c r="H163" s="180"/>
      <c r="I163" s="180"/>
      <c r="J163" s="180"/>
      <c r="K163" s="180"/>
      <c r="L163" s="181"/>
    </row>
    <row r="164" spans="2:12" x14ac:dyDescent="0.25">
      <c r="B164" s="250"/>
      <c r="C164" s="180"/>
      <c r="D164" s="180"/>
      <c r="E164" s="180"/>
      <c r="F164" s="180"/>
      <c r="G164" s="180"/>
      <c r="H164" s="180"/>
      <c r="I164" s="180"/>
      <c r="J164" s="180"/>
      <c r="K164" s="180"/>
      <c r="L164" s="181"/>
    </row>
    <row r="165" spans="2:12" x14ac:dyDescent="0.25">
      <c r="B165" s="250"/>
      <c r="C165" s="180"/>
      <c r="D165" s="180"/>
      <c r="E165" s="180"/>
      <c r="F165" s="180"/>
      <c r="G165" s="180"/>
      <c r="H165" s="180"/>
      <c r="I165" s="180"/>
      <c r="J165" s="180"/>
      <c r="K165" s="180"/>
      <c r="L165" s="181"/>
    </row>
    <row r="166" spans="2:12" x14ac:dyDescent="0.25">
      <c r="B166" s="250"/>
      <c r="C166" s="180"/>
      <c r="D166" s="180"/>
      <c r="E166" s="180"/>
      <c r="F166" s="180"/>
      <c r="G166" s="180"/>
      <c r="H166" s="180"/>
      <c r="I166" s="180"/>
      <c r="J166" s="180"/>
      <c r="K166" s="180"/>
      <c r="L166" s="181"/>
    </row>
    <row r="167" spans="2:12" x14ac:dyDescent="0.25">
      <c r="B167" s="250"/>
      <c r="C167" s="180"/>
      <c r="D167" s="180"/>
      <c r="E167" s="180"/>
      <c r="F167" s="180"/>
      <c r="G167" s="180"/>
      <c r="H167" s="180"/>
      <c r="I167" s="180"/>
      <c r="J167" s="180"/>
      <c r="K167" s="180"/>
      <c r="L167" s="181"/>
    </row>
    <row r="168" spans="2:12" x14ac:dyDescent="0.25">
      <c r="B168" s="250"/>
      <c r="C168" s="180"/>
      <c r="D168" s="180"/>
      <c r="E168" s="180"/>
      <c r="F168" s="180"/>
      <c r="G168" s="180"/>
      <c r="H168" s="180"/>
      <c r="I168" s="180"/>
      <c r="J168" s="180"/>
      <c r="K168" s="180"/>
      <c r="L168" s="181"/>
    </row>
    <row r="169" spans="2:12" x14ac:dyDescent="0.25">
      <c r="B169" s="250"/>
      <c r="C169" s="180"/>
      <c r="D169" s="180"/>
      <c r="E169" s="180"/>
      <c r="F169" s="180"/>
      <c r="G169" s="180"/>
      <c r="H169" s="180"/>
      <c r="I169" s="180"/>
      <c r="J169" s="180"/>
      <c r="K169" s="180"/>
      <c r="L169" s="181"/>
    </row>
    <row r="170" spans="2:12" x14ac:dyDescent="0.25">
      <c r="B170" s="250"/>
      <c r="C170" s="180"/>
      <c r="D170" s="180"/>
      <c r="E170" s="180"/>
      <c r="F170" s="180"/>
      <c r="G170" s="180"/>
      <c r="H170" s="180"/>
      <c r="I170" s="180"/>
      <c r="J170" s="180"/>
      <c r="K170" s="180"/>
      <c r="L170" s="181"/>
    </row>
    <row r="171" spans="2:12" x14ac:dyDescent="0.25">
      <c r="B171" s="250">
        <v>10</v>
      </c>
      <c r="C171" s="180"/>
      <c r="D171" s="180"/>
      <c r="E171" s="180"/>
      <c r="F171" s="180"/>
      <c r="G171" s="180"/>
      <c r="H171" s="180"/>
      <c r="I171" s="180"/>
      <c r="J171" s="180"/>
      <c r="K171" s="180"/>
      <c r="L171" s="181"/>
    </row>
    <row r="172" spans="2:12" x14ac:dyDescent="0.25">
      <c r="B172" s="250"/>
      <c r="C172" s="180"/>
      <c r="D172" s="180"/>
      <c r="E172" s="180"/>
      <c r="F172" s="180"/>
      <c r="G172" s="180"/>
      <c r="H172" s="180"/>
      <c r="I172" s="180"/>
      <c r="J172" s="180"/>
      <c r="K172" s="180"/>
      <c r="L172" s="181"/>
    </row>
    <row r="173" spans="2:12" x14ac:dyDescent="0.25">
      <c r="B173" s="250"/>
      <c r="C173" s="180"/>
      <c r="D173" s="180"/>
      <c r="E173" s="180"/>
      <c r="F173" s="180"/>
      <c r="G173" s="180"/>
      <c r="H173" s="180"/>
      <c r="I173" s="180"/>
      <c r="J173" s="180"/>
      <c r="K173" s="180"/>
      <c r="L173" s="181"/>
    </row>
    <row r="174" spans="2:12" x14ac:dyDescent="0.25">
      <c r="B174" s="250"/>
      <c r="C174" s="180"/>
      <c r="D174" s="180"/>
      <c r="E174" s="180"/>
      <c r="F174" s="180"/>
      <c r="G174" s="180"/>
      <c r="H174" s="180"/>
      <c r="I174" s="180"/>
      <c r="J174" s="180"/>
      <c r="K174" s="180"/>
      <c r="L174" s="181"/>
    </row>
    <row r="175" spans="2:12" x14ac:dyDescent="0.25">
      <c r="B175" s="250"/>
      <c r="C175" s="180"/>
      <c r="D175" s="180"/>
      <c r="E175" s="180"/>
      <c r="F175" s="180"/>
      <c r="G175" s="180"/>
      <c r="H175" s="180"/>
      <c r="I175" s="180"/>
      <c r="J175" s="180"/>
      <c r="K175" s="180"/>
      <c r="L175" s="181"/>
    </row>
    <row r="176" spans="2:12" x14ac:dyDescent="0.25">
      <c r="B176" s="250"/>
      <c r="C176" s="180"/>
      <c r="D176" s="180"/>
      <c r="E176" s="180"/>
      <c r="F176" s="180"/>
      <c r="G176" s="180"/>
      <c r="H176" s="180"/>
      <c r="I176" s="180"/>
      <c r="J176" s="180"/>
      <c r="K176" s="180"/>
      <c r="L176" s="181"/>
    </row>
    <row r="177" spans="1:17" x14ac:dyDescent="0.25">
      <c r="B177" s="250"/>
      <c r="C177" s="180"/>
      <c r="D177" s="180"/>
      <c r="E177" s="180"/>
      <c r="F177" s="180"/>
      <c r="G177" s="180"/>
      <c r="H177" s="180"/>
      <c r="I177" s="180"/>
      <c r="J177" s="180"/>
      <c r="K177" s="180"/>
      <c r="L177" s="181"/>
    </row>
    <row r="178" spans="1:17" x14ac:dyDescent="0.25">
      <c r="B178" s="250"/>
      <c r="C178" s="180"/>
      <c r="D178" s="180"/>
      <c r="E178" s="180"/>
      <c r="F178" s="180"/>
      <c r="G178" s="180"/>
      <c r="H178" s="180"/>
      <c r="I178" s="180"/>
      <c r="J178" s="180"/>
      <c r="K178" s="180"/>
      <c r="L178" s="181"/>
    </row>
    <row r="179" spans="1:17" x14ac:dyDescent="0.25">
      <c r="B179" s="250"/>
      <c r="C179" s="180"/>
      <c r="D179" s="180"/>
      <c r="E179" s="180"/>
      <c r="F179" s="180"/>
      <c r="G179" s="180"/>
      <c r="H179" s="180"/>
      <c r="I179" s="180"/>
      <c r="J179" s="180"/>
      <c r="K179" s="180"/>
      <c r="L179" s="181"/>
    </row>
    <row r="180" spans="1:17" x14ac:dyDescent="0.25">
      <c r="B180" s="250"/>
      <c r="C180" s="180"/>
      <c r="D180" s="180"/>
      <c r="E180" s="180"/>
      <c r="F180" s="180"/>
      <c r="G180" s="180"/>
      <c r="H180" s="180"/>
      <c r="I180" s="180"/>
      <c r="J180" s="180"/>
      <c r="K180" s="180"/>
      <c r="L180" s="181"/>
    </row>
    <row r="181" spans="1:17" s="29" customFormat="1" x14ac:dyDescent="0.25">
      <c r="A181" s="55"/>
      <c r="B181" s="66"/>
      <c r="C181" s="67"/>
      <c r="D181" s="67"/>
      <c r="E181" s="67"/>
      <c r="F181" s="67"/>
      <c r="G181" s="67"/>
      <c r="H181" s="67"/>
      <c r="I181" s="67"/>
      <c r="J181" s="67"/>
      <c r="K181" s="67"/>
      <c r="L181" s="68"/>
      <c r="O181" s="2"/>
      <c r="P181" s="2"/>
      <c r="Q181" s="2"/>
    </row>
    <row r="182" spans="1:17" s="12" customFormat="1" x14ac:dyDescent="0.25">
      <c r="A182" s="11"/>
      <c r="B182" s="254" t="s">
        <v>26</v>
      </c>
      <c r="C182" s="255"/>
      <c r="D182" s="255"/>
      <c r="E182" s="255"/>
      <c r="F182" s="255"/>
      <c r="G182" s="255"/>
      <c r="H182" s="255"/>
      <c r="I182" s="255"/>
      <c r="J182" s="255"/>
      <c r="K182" s="255"/>
      <c r="L182" s="256"/>
      <c r="M182" s="64"/>
    </row>
    <row r="183" spans="1:17" s="29" customFormat="1" x14ac:dyDescent="0.25">
      <c r="A183" s="55"/>
      <c r="B183" s="65"/>
      <c r="C183" s="56"/>
      <c r="D183" s="56"/>
      <c r="E183" s="56"/>
      <c r="F183" s="56"/>
      <c r="G183" s="56"/>
      <c r="H183" s="56"/>
      <c r="I183" s="56"/>
      <c r="J183" s="56"/>
      <c r="K183" s="56"/>
      <c r="L183" s="57"/>
      <c r="O183" s="2"/>
      <c r="P183" s="2"/>
      <c r="Q183" s="2"/>
    </row>
    <row r="184" spans="1:17" s="29" customFormat="1" ht="14.45" customHeight="1" x14ac:dyDescent="0.25">
      <c r="A184" s="55"/>
      <c r="B184" s="258" t="str">
        <f>IF(Intro!$G$22="English",O184,P184)</f>
        <v>Décrivez les processus de production de votre entreprise pour les marchandises et fournissez des organigrammes illustrant les processus.</v>
      </c>
      <c r="C184" s="259"/>
      <c r="D184" s="259"/>
      <c r="E184" s="259"/>
      <c r="F184" s="259"/>
      <c r="G184" s="259"/>
      <c r="H184" s="259"/>
      <c r="I184" s="259"/>
      <c r="J184" s="259"/>
      <c r="K184" s="259"/>
      <c r="L184" s="260"/>
      <c r="O184" s="2" t="s">
        <v>156</v>
      </c>
      <c r="P184" s="2" t="s">
        <v>157</v>
      </c>
      <c r="Q184" s="2"/>
    </row>
    <row r="185" spans="1:17" s="29" customFormat="1" x14ac:dyDescent="0.25">
      <c r="A185" s="55"/>
      <c r="B185" s="65"/>
      <c r="C185" s="56"/>
      <c r="D185" s="56"/>
      <c r="E185" s="56"/>
      <c r="F185" s="56"/>
      <c r="G185" s="56"/>
      <c r="H185" s="56"/>
      <c r="I185" s="56"/>
      <c r="J185" s="56"/>
      <c r="K185" s="56"/>
      <c r="L185" s="57"/>
      <c r="O185" s="2"/>
      <c r="P185" s="2"/>
      <c r="Q185" s="2"/>
    </row>
    <row r="186" spans="1:17" s="12" customFormat="1" x14ac:dyDescent="0.25">
      <c r="A186" s="11"/>
      <c r="B186" s="261"/>
      <c r="C186" s="262"/>
      <c r="D186" s="262"/>
      <c r="E186" s="262"/>
      <c r="F186" s="262"/>
      <c r="G186" s="262"/>
      <c r="H186" s="262"/>
      <c r="I186" s="262"/>
      <c r="J186" s="262"/>
      <c r="K186" s="262"/>
      <c r="L186" s="263"/>
      <c r="M186" s="29"/>
    </row>
    <row r="187" spans="1:17" s="12" customFormat="1" x14ac:dyDescent="0.25">
      <c r="A187" s="11"/>
      <c r="B187" s="261"/>
      <c r="C187" s="262"/>
      <c r="D187" s="262"/>
      <c r="E187" s="262"/>
      <c r="F187" s="262"/>
      <c r="G187" s="262"/>
      <c r="H187" s="262"/>
      <c r="I187" s="262"/>
      <c r="J187" s="262"/>
      <c r="K187" s="262"/>
      <c r="L187" s="263"/>
      <c r="M187" s="29"/>
    </row>
    <row r="188" spans="1:17" s="12" customFormat="1" x14ac:dyDescent="0.25">
      <c r="A188" s="11"/>
      <c r="B188" s="261"/>
      <c r="C188" s="262"/>
      <c r="D188" s="262"/>
      <c r="E188" s="262"/>
      <c r="F188" s="262"/>
      <c r="G188" s="262"/>
      <c r="H188" s="262"/>
      <c r="I188" s="262"/>
      <c r="J188" s="262"/>
      <c r="K188" s="262"/>
      <c r="L188" s="263"/>
      <c r="M188" s="29"/>
    </row>
    <row r="189" spans="1:17" s="12" customFormat="1" x14ac:dyDescent="0.25">
      <c r="A189" s="11"/>
      <c r="B189" s="261"/>
      <c r="C189" s="262"/>
      <c r="D189" s="262"/>
      <c r="E189" s="262"/>
      <c r="F189" s="262"/>
      <c r="G189" s="262"/>
      <c r="H189" s="262"/>
      <c r="I189" s="262"/>
      <c r="J189" s="262"/>
      <c r="K189" s="262"/>
      <c r="L189" s="263"/>
      <c r="M189" s="29"/>
    </row>
    <row r="190" spans="1:17" s="12" customFormat="1" x14ac:dyDescent="0.25">
      <c r="A190" s="11"/>
      <c r="B190" s="261"/>
      <c r="C190" s="262"/>
      <c r="D190" s="262"/>
      <c r="E190" s="262"/>
      <c r="F190" s="262"/>
      <c r="G190" s="262"/>
      <c r="H190" s="262"/>
      <c r="I190" s="262"/>
      <c r="J190" s="262"/>
      <c r="K190" s="262"/>
      <c r="L190" s="263"/>
      <c r="M190" s="29"/>
    </row>
    <row r="191" spans="1:17" s="12" customFormat="1" x14ac:dyDescent="0.25">
      <c r="A191" s="11"/>
      <c r="B191" s="261"/>
      <c r="C191" s="262"/>
      <c r="D191" s="262"/>
      <c r="E191" s="262"/>
      <c r="F191" s="262"/>
      <c r="G191" s="262"/>
      <c r="H191" s="262"/>
      <c r="I191" s="262"/>
      <c r="J191" s="262"/>
      <c r="K191" s="262"/>
      <c r="L191" s="263"/>
      <c r="M191" s="29"/>
    </row>
    <row r="192" spans="1:17" s="12" customFormat="1" x14ac:dyDescent="0.25">
      <c r="A192" s="11"/>
      <c r="B192" s="261"/>
      <c r="C192" s="262"/>
      <c r="D192" s="262"/>
      <c r="E192" s="262"/>
      <c r="F192" s="262"/>
      <c r="G192" s="262"/>
      <c r="H192" s="262"/>
      <c r="I192" s="262"/>
      <c r="J192" s="262"/>
      <c r="K192" s="262"/>
      <c r="L192" s="263"/>
      <c r="M192" s="29"/>
    </row>
    <row r="193" spans="1:17" s="12" customFormat="1" x14ac:dyDescent="0.25">
      <c r="A193" s="11"/>
      <c r="B193" s="261"/>
      <c r="C193" s="262"/>
      <c r="D193" s="262"/>
      <c r="E193" s="262"/>
      <c r="F193" s="262"/>
      <c r="G193" s="262"/>
      <c r="H193" s="262"/>
      <c r="I193" s="262"/>
      <c r="J193" s="262"/>
      <c r="K193" s="262"/>
      <c r="L193" s="263"/>
      <c r="M193" s="29"/>
    </row>
    <row r="194" spans="1:17" s="29" customFormat="1" x14ac:dyDescent="0.25">
      <c r="A194" s="55"/>
      <c r="B194" s="66"/>
      <c r="C194" s="67"/>
      <c r="D194" s="67"/>
      <c r="E194" s="67"/>
      <c r="F194" s="67"/>
      <c r="G194" s="67"/>
      <c r="H194" s="67"/>
      <c r="I194" s="67"/>
      <c r="J194" s="67"/>
      <c r="K194" s="67"/>
      <c r="L194" s="68"/>
      <c r="O194" s="2"/>
      <c r="P194" s="2"/>
      <c r="Q194" s="2"/>
    </row>
    <row r="196" spans="1:17" x14ac:dyDescent="0.25">
      <c r="B196" s="175" t="str">
        <f>IF(Intro!$G$22="English",O196,P196)</f>
        <v>VENTES</v>
      </c>
      <c r="C196" s="176"/>
      <c r="D196" s="176"/>
      <c r="E196" s="176"/>
      <c r="F196" s="176"/>
      <c r="G196" s="176"/>
      <c r="H196" s="176"/>
      <c r="I196" s="176"/>
      <c r="J196" s="176"/>
      <c r="K196" s="176"/>
      <c r="L196" s="177"/>
      <c r="M196" s="29"/>
      <c r="O196" s="2" t="s">
        <v>244</v>
      </c>
      <c r="P196" s="2" t="s">
        <v>245</v>
      </c>
    </row>
    <row r="197" spans="1:17" s="12" customFormat="1" x14ac:dyDescent="0.25">
      <c r="A197" s="11"/>
      <c r="B197" s="251" t="s">
        <v>27</v>
      </c>
      <c r="C197" s="252"/>
      <c r="D197" s="252"/>
      <c r="E197" s="252"/>
      <c r="F197" s="252"/>
      <c r="G197" s="252"/>
      <c r="H197" s="252"/>
      <c r="I197" s="252"/>
      <c r="J197" s="252"/>
      <c r="K197" s="252"/>
      <c r="L197" s="253"/>
      <c r="M197" s="64"/>
    </row>
    <row r="198" spans="1:17" s="29" customFormat="1" x14ac:dyDescent="0.25">
      <c r="A198" s="55"/>
      <c r="B198" s="65"/>
      <c r="C198" s="56"/>
      <c r="D198" s="56"/>
      <c r="E198" s="56"/>
      <c r="F198" s="56"/>
      <c r="G198" s="56"/>
      <c r="H198" s="56"/>
      <c r="I198" s="56"/>
      <c r="J198" s="56"/>
      <c r="K198" s="56"/>
      <c r="L198" s="57"/>
      <c r="O198" s="2"/>
      <c r="P198" s="2"/>
      <c r="Q198" s="2"/>
    </row>
    <row r="199" spans="1:17" s="29" customFormat="1" ht="14.25" customHeight="1" x14ac:dyDescent="0.25">
      <c r="A199" s="55"/>
      <c r="B199" s="217" t="str">
        <f>IF(Intro!$G$22="English",O199,P199)</f>
        <v>Comment votre entreprise favorise-t-elle les ventes des marchandises sur le marché canadien? Vos méthodes ont-elles changées depuis le 1er janvier 2023?</v>
      </c>
      <c r="C199" s="218"/>
      <c r="D199" s="218"/>
      <c r="E199" s="218"/>
      <c r="F199" s="218"/>
      <c r="G199" s="218"/>
      <c r="H199" s="218"/>
      <c r="I199" s="218"/>
      <c r="J199" s="218"/>
      <c r="K199" s="218"/>
      <c r="L199" s="219"/>
      <c r="O199" s="2" t="str">
        <f>"How does your firm promote sales of the goods in the Canadian market? Have these methods changed since January 1, "&amp;Variables!B6&amp;"?"</f>
        <v>How does your firm promote sales of the goods in the Canadian market? Have these methods changed since January 1, 2023?</v>
      </c>
      <c r="P199" s="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2"/>
    </row>
    <row r="200" spans="1:17" s="29" customFormat="1" x14ac:dyDescent="0.25">
      <c r="A200" s="55"/>
      <c r="B200" s="217"/>
      <c r="C200" s="218"/>
      <c r="D200" s="218"/>
      <c r="E200" s="218"/>
      <c r="F200" s="218"/>
      <c r="G200" s="218"/>
      <c r="H200" s="218"/>
      <c r="I200" s="218"/>
      <c r="J200" s="218"/>
      <c r="K200" s="218"/>
      <c r="L200" s="219"/>
      <c r="O200" s="2"/>
      <c r="P200" s="2"/>
      <c r="Q200" s="2"/>
    </row>
    <row r="201" spans="1:17" s="29" customFormat="1" x14ac:dyDescent="0.25">
      <c r="A201" s="55"/>
      <c r="B201" s="65"/>
      <c r="C201" s="56"/>
      <c r="D201" s="56"/>
      <c r="E201" s="56"/>
      <c r="F201" s="56"/>
      <c r="G201" s="56"/>
      <c r="H201" s="56"/>
      <c r="I201" s="56"/>
      <c r="J201" s="56"/>
      <c r="K201" s="56"/>
      <c r="L201" s="57"/>
      <c r="O201" s="2"/>
      <c r="P201" s="2"/>
      <c r="Q201" s="2"/>
    </row>
    <row r="202" spans="1:17" s="12" customFormat="1" x14ac:dyDescent="0.25">
      <c r="A202" s="11"/>
      <c r="B202" s="261"/>
      <c r="C202" s="262"/>
      <c r="D202" s="262"/>
      <c r="E202" s="262"/>
      <c r="F202" s="262"/>
      <c r="G202" s="262"/>
      <c r="H202" s="262"/>
      <c r="I202" s="262"/>
      <c r="J202" s="262"/>
      <c r="K202" s="262"/>
      <c r="L202" s="263"/>
      <c r="M202" s="29"/>
    </row>
    <row r="203" spans="1:17" s="12" customFormat="1" x14ac:dyDescent="0.25">
      <c r="A203" s="11"/>
      <c r="B203" s="261"/>
      <c r="C203" s="262"/>
      <c r="D203" s="262"/>
      <c r="E203" s="262"/>
      <c r="F203" s="262"/>
      <c r="G203" s="262"/>
      <c r="H203" s="262"/>
      <c r="I203" s="262"/>
      <c r="J203" s="262"/>
      <c r="K203" s="262"/>
      <c r="L203" s="263"/>
      <c r="M203" s="29"/>
    </row>
    <row r="204" spans="1:17" s="12" customFormat="1" x14ac:dyDescent="0.25">
      <c r="A204" s="11"/>
      <c r="B204" s="261"/>
      <c r="C204" s="262"/>
      <c r="D204" s="262"/>
      <c r="E204" s="262"/>
      <c r="F204" s="262"/>
      <c r="G204" s="262"/>
      <c r="H204" s="262"/>
      <c r="I204" s="262"/>
      <c r="J204" s="262"/>
      <c r="K204" s="262"/>
      <c r="L204" s="263"/>
      <c r="M204" s="29"/>
    </row>
    <row r="205" spans="1:17" s="12" customFormat="1" x14ac:dyDescent="0.25">
      <c r="A205" s="11"/>
      <c r="B205" s="261"/>
      <c r="C205" s="262"/>
      <c r="D205" s="262"/>
      <c r="E205" s="262"/>
      <c r="F205" s="262"/>
      <c r="G205" s="262"/>
      <c r="H205" s="262"/>
      <c r="I205" s="262"/>
      <c r="J205" s="262"/>
      <c r="K205" s="262"/>
      <c r="L205" s="263"/>
      <c r="M205" s="29"/>
    </row>
    <row r="206" spans="1:17" s="12" customFormat="1" x14ac:dyDescent="0.25">
      <c r="A206" s="11"/>
      <c r="B206" s="261"/>
      <c r="C206" s="262"/>
      <c r="D206" s="262"/>
      <c r="E206" s="262"/>
      <c r="F206" s="262"/>
      <c r="G206" s="262"/>
      <c r="H206" s="262"/>
      <c r="I206" s="262"/>
      <c r="J206" s="262"/>
      <c r="K206" s="262"/>
      <c r="L206" s="263"/>
      <c r="M206" s="29"/>
    </row>
    <row r="207" spans="1:17" s="12" customFormat="1" x14ac:dyDescent="0.25">
      <c r="A207" s="11"/>
      <c r="B207" s="261"/>
      <c r="C207" s="262"/>
      <c r="D207" s="262"/>
      <c r="E207" s="262"/>
      <c r="F207" s="262"/>
      <c r="G207" s="262"/>
      <c r="H207" s="262"/>
      <c r="I207" s="262"/>
      <c r="J207" s="262"/>
      <c r="K207" s="262"/>
      <c r="L207" s="263"/>
      <c r="M207" s="29"/>
    </row>
    <row r="208" spans="1:17" s="12" customFormat="1" x14ac:dyDescent="0.25">
      <c r="A208" s="11"/>
      <c r="B208" s="261"/>
      <c r="C208" s="262"/>
      <c r="D208" s="262"/>
      <c r="E208" s="262"/>
      <c r="F208" s="262"/>
      <c r="G208" s="262"/>
      <c r="H208" s="262"/>
      <c r="I208" s="262"/>
      <c r="J208" s="262"/>
      <c r="K208" s="262"/>
      <c r="L208" s="263"/>
      <c r="M208" s="29"/>
    </row>
    <row r="209" spans="1:17" s="12" customFormat="1" x14ac:dyDescent="0.25">
      <c r="A209" s="11"/>
      <c r="B209" s="261"/>
      <c r="C209" s="262"/>
      <c r="D209" s="262"/>
      <c r="E209" s="262"/>
      <c r="F209" s="262"/>
      <c r="G209" s="262"/>
      <c r="H209" s="262"/>
      <c r="I209" s="262"/>
      <c r="J209" s="262"/>
      <c r="K209" s="262"/>
      <c r="L209" s="263"/>
      <c r="M209" s="29"/>
    </row>
    <row r="210" spans="1:17" s="29" customFormat="1" x14ac:dyDescent="0.25">
      <c r="A210" s="55"/>
      <c r="B210" s="66"/>
      <c r="C210" s="67"/>
      <c r="D210" s="67"/>
      <c r="E210" s="67"/>
      <c r="F210" s="67"/>
      <c r="G210" s="67"/>
      <c r="H210" s="67"/>
      <c r="I210" s="67"/>
      <c r="J210" s="67"/>
      <c r="K210" s="67"/>
      <c r="L210" s="68"/>
      <c r="O210" s="2"/>
      <c r="P210" s="2"/>
      <c r="Q210" s="2"/>
    </row>
    <row r="212" spans="1:17" x14ac:dyDescent="0.25">
      <c r="B212" s="175" t="str">
        <f>IF(Intro!$G$22="English",O212,P212)</f>
        <v>MARCHÉS</v>
      </c>
      <c r="C212" s="176"/>
      <c r="D212" s="176"/>
      <c r="E212" s="176"/>
      <c r="F212" s="176"/>
      <c r="G212" s="176"/>
      <c r="H212" s="176"/>
      <c r="I212" s="176"/>
      <c r="J212" s="176"/>
      <c r="K212" s="176"/>
      <c r="L212" s="177"/>
      <c r="M212" s="29"/>
      <c r="O212" s="89" t="s">
        <v>246</v>
      </c>
      <c r="P212" s="89" t="s">
        <v>247</v>
      </c>
    </row>
    <row r="213" spans="1:17" x14ac:dyDescent="0.25">
      <c r="B213" s="251" t="s">
        <v>30</v>
      </c>
      <c r="C213" s="252"/>
      <c r="D213" s="252"/>
      <c r="E213" s="252"/>
      <c r="F213" s="252"/>
      <c r="G213" s="252"/>
      <c r="H213" s="252"/>
      <c r="I213" s="252"/>
      <c r="J213" s="252"/>
      <c r="K213" s="252"/>
      <c r="L213" s="253"/>
    </row>
    <row r="214" spans="1:17" x14ac:dyDescent="0.25">
      <c r="B214" s="18"/>
      <c r="C214" s="19"/>
      <c r="D214" s="19"/>
      <c r="E214" s="20"/>
      <c r="F214" s="20"/>
      <c r="G214" s="20"/>
      <c r="H214" s="20"/>
      <c r="I214" s="20"/>
      <c r="J214" s="20"/>
      <c r="K214" s="20"/>
      <c r="L214" s="21"/>
    </row>
    <row r="215" spans="1:17" ht="14.25" customHeight="1" x14ac:dyDescent="0.25">
      <c r="B215" s="172" t="str">
        <f>IF(Intro!$G$22="English",O215,P215)</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5" s="173"/>
      <c r="D215" s="173"/>
      <c r="E215" s="173"/>
      <c r="F215" s="173"/>
      <c r="G215" s="173"/>
      <c r="H215" s="173"/>
      <c r="I215" s="173"/>
      <c r="J215" s="173"/>
      <c r="K215" s="173"/>
      <c r="L215" s="174"/>
      <c r="O215" s="2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2"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172"/>
      <c r="C216" s="173"/>
      <c r="D216" s="173"/>
      <c r="E216" s="173"/>
      <c r="F216" s="173"/>
      <c r="G216" s="173"/>
      <c r="H216" s="173"/>
      <c r="I216" s="173"/>
      <c r="J216" s="173"/>
      <c r="K216" s="173"/>
      <c r="L216" s="174"/>
      <c r="O216" s="22"/>
    </row>
    <row r="217" spans="1:17" s="29" customFormat="1" x14ac:dyDescent="0.25">
      <c r="A217" s="55"/>
      <c r="B217" s="65"/>
      <c r="C217" s="56"/>
      <c r="D217" s="56"/>
      <c r="E217" s="56"/>
      <c r="F217" s="56"/>
      <c r="G217" s="56"/>
      <c r="H217" s="56"/>
      <c r="I217" s="56"/>
      <c r="J217" s="56"/>
      <c r="K217" s="56"/>
      <c r="L217" s="57"/>
      <c r="O217" s="2"/>
      <c r="P217" s="2"/>
      <c r="Q217" s="2"/>
    </row>
    <row r="218" spans="1:17" s="12" customFormat="1" x14ac:dyDescent="0.25">
      <c r="A218" s="11"/>
      <c r="B218" s="261"/>
      <c r="C218" s="262"/>
      <c r="D218" s="262"/>
      <c r="E218" s="262"/>
      <c r="F218" s="262"/>
      <c r="G218" s="262"/>
      <c r="H218" s="262"/>
      <c r="I218" s="262"/>
      <c r="J218" s="262"/>
      <c r="K218" s="262"/>
      <c r="L218" s="263"/>
      <c r="M218" s="29"/>
    </row>
    <row r="219" spans="1:17" s="12" customFormat="1" x14ac:dyDescent="0.25">
      <c r="A219" s="11"/>
      <c r="B219" s="261"/>
      <c r="C219" s="262"/>
      <c r="D219" s="262"/>
      <c r="E219" s="262"/>
      <c r="F219" s="262"/>
      <c r="G219" s="262"/>
      <c r="H219" s="262"/>
      <c r="I219" s="262"/>
      <c r="J219" s="262"/>
      <c r="K219" s="262"/>
      <c r="L219" s="263"/>
      <c r="M219" s="29"/>
    </row>
    <row r="220" spans="1:17" s="12" customFormat="1" x14ac:dyDescent="0.25">
      <c r="A220" s="11"/>
      <c r="B220" s="261"/>
      <c r="C220" s="262"/>
      <c r="D220" s="262"/>
      <c r="E220" s="262"/>
      <c r="F220" s="262"/>
      <c r="G220" s="262"/>
      <c r="H220" s="262"/>
      <c r="I220" s="262"/>
      <c r="J220" s="262"/>
      <c r="K220" s="262"/>
      <c r="L220" s="263"/>
      <c r="M220" s="29"/>
    </row>
    <row r="221" spans="1:17" s="12" customFormat="1" x14ac:dyDescent="0.25">
      <c r="A221" s="11"/>
      <c r="B221" s="261"/>
      <c r="C221" s="262"/>
      <c r="D221" s="262"/>
      <c r="E221" s="262"/>
      <c r="F221" s="262"/>
      <c r="G221" s="262"/>
      <c r="H221" s="262"/>
      <c r="I221" s="262"/>
      <c r="J221" s="262"/>
      <c r="K221" s="262"/>
      <c r="L221" s="263"/>
      <c r="M221" s="29"/>
    </row>
    <row r="222" spans="1:17" s="12" customFormat="1" x14ac:dyDescent="0.25">
      <c r="A222" s="11"/>
      <c r="B222" s="261"/>
      <c r="C222" s="262"/>
      <c r="D222" s="262"/>
      <c r="E222" s="262"/>
      <c r="F222" s="262"/>
      <c r="G222" s="262"/>
      <c r="H222" s="262"/>
      <c r="I222" s="262"/>
      <c r="J222" s="262"/>
      <c r="K222" s="262"/>
      <c r="L222" s="263"/>
      <c r="M222" s="29"/>
    </row>
    <row r="223" spans="1:17" s="12" customFormat="1" x14ac:dyDescent="0.25">
      <c r="A223" s="11"/>
      <c r="B223" s="261"/>
      <c r="C223" s="262"/>
      <c r="D223" s="262"/>
      <c r="E223" s="262"/>
      <c r="F223" s="262"/>
      <c r="G223" s="262"/>
      <c r="H223" s="262"/>
      <c r="I223" s="262"/>
      <c r="J223" s="262"/>
      <c r="K223" s="262"/>
      <c r="L223" s="263"/>
      <c r="M223" s="29"/>
    </row>
    <row r="224" spans="1:17" s="12" customFormat="1" x14ac:dyDescent="0.25">
      <c r="A224" s="11"/>
      <c r="B224" s="261"/>
      <c r="C224" s="262"/>
      <c r="D224" s="262"/>
      <c r="E224" s="262"/>
      <c r="F224" s="262"/>
      <c r="G224" s="262"/>
      <c r="H224" s="262"/>
      <c r="I224" s="262"/>
      <c r="J224" s="262"/>
      <c r="K224" s="262"/>
      <c r="L224" s="263"/>
      <c r="M224" s="29"/>
    </row>
    <row r="225" spans="1:17" s="12" customFormat="1" x14ac:dyDescent="0.25">
      <c r="A225" s="11"/>
      <c r="B225" s="261"/>
      <c r="C225" s="262"/>
      <c r="D225" s="262"/>
      <c r="E225" s="262"/>
      <c r="F225" s="262"/>
      <c r="G225" s="262"/>
      <c r="H225" s="262"/>
      <c r="I225" s="262"/>
      <c r="J225" s="262"/>
      <c r="K225" s="262"/>
      <c r="L225" s="263"/>
      <c r="M225" s="29"/>
    </row>
    <row r="226" spans="1:17" s="29" customFormat="1" x14ac:dyDescent="0.25">
      <c r="A226" s="55"/>
      <c r="B226" s="66"/>
      <c r="C226" s="67"/>
      <c r="D226" s="67"/>
      <c r="E226" s="67"/>
      <c r="F226" s="67"/>
      <c r="G226" s="67"/>
      <c r="H226" s="67"/>
      <c r="I226" s="67"/>
      <c r="J226" s="67"/>
      <c r="K226" s="67"/>
      <c r="L226" s="68"/>
      <c r="O226" s="2"/>
      <c r="P226" s="2"/>
      <c r="Q226" s="2"/>
    </row>
    <row r="227" spans="1:17" x14ac:dyDescent="0.25">
      <c r="B227" s="254" t="s">
        <v>31</v>
      </c>
      <c r="C227" s="255"/>
      <c r="D227" s="255"/>
      <c r="E227" s="255"/>
      <c r="F227" s="255"/>
      <c r="G227" s="255"/>
      <c r="H227" s="255"/>
      <c r="I227" s="255"/>
      <c r="J227" s="255"/>
      <c r="K227" s="255"/>
      <c r="L227" s="256"/>
    </row>
    <row r="228" spans="1:17" x14ac:dyDescent="0.25">
      <c r="B228" s="18"/>
      <c r="C228" s="19"/>
      <c r="D228" s="19"/>
      <c r="E228" s="20"/>
      <c r="F228" s="20"/>
      <c r="G228" s="20"/>
      <c r="H228" s="20"/>
      <c r="I228" s="20"/>
      <c r="J228" s="20"/>
      <c r="K228" s="20"/>
      <c r="L228" s="21"/>
    </row>
    <row r="229" spans="1:17" ht="14.25" customHeight="1" x14ac:dyDescent="0.25">
      <c r="B229" s="172" t="str">
        <f>IF(Intro!$G$22="English",O229,P229)</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v>
      </c>
      <c r="C229" s="173"/>
      <c r="D229" s="173"/>
      <c r="E229" s="173"/>
      <c r="F229" s="173"/>
      <c r="G229" s="173"/>
      <c r="H229" s="173"/>
      <c r="I229" s="173"/>
      <c r="J229" s="173"/>
      <c r="K229" s="173"/>
      <c r="L229" s="174"/>
      <c r="O229" s="2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9" s="2" t="s">
        <v>295</v>
      </c>
    </row>
    <row r="230" spans="1:17" x14ac:dyDescent="0.25">
      <c r="A230" s="131"/>
      <c r="B230" s="172"/>
      <c r="C230" s="173"/>
      <c r="D230" s="173"/>
      <c r="E230" s="173"/>
      <c r="F230" s="173"/>
      <c r="G230" s="173"/>
      <c r="H230" s="173"/>
      <c r="I230" s="173"/>
      <c r="J230" s="173"/>
      <c r="K230" s="173"/>
      <c r="L230" s="174"/>
      <c r="O230" s="22"/>
    </row>
    <row r="231" spans="1:17" s="29" customFormat="1" x14ac:dyDescent="0.25">
      <c r="A231" s="55"/>
      <c r="B231" s="65"/>
      <c r="C231" s="56"/>
      <c r="D231" s="56"/>
      <c r="E231" s="56"/>
      <c r="F231" s="56"/>
      <c r="G231" s="56"/>
      <c r="H231" s="56"/>
      <c r="I231" s="56"/>
      <c r="J231" s="56"/>
      <c r="K231" s="56"/>
      <c r="L231" s="57"/>
      <c r="O231" s="2"/>
      <c r="P231" s="2"/>
      <c r="Q231" s="2"/>
    </row>
    <row r="232" spans="1:17" s="12" customFormat="1" x14ac:dyDescent="0.25">
      <c r="A232" s="11"/>
      <c r="B232" s="261"/>
      <c r="C232" s="262"/>
      <c r="D232" s="262"/>
      <c r="E232" s="262"/>
      <c r="F232" s="262"/>
      <c r="G232" s="262"/>
      <c r="H232" s="262"/>
      <c r="I232" s="262"/>
      <c r="J232" s="262"/>
      <c r="K232" s="262"/>
      <c r="L232" s="263"/>
      <c r="M232" s="29"/>
    </row>
    <row r="233" spans="1:17" s="12" customFormat="1" x14ac:dyDescent="0.25">
      <c r="A233" s="11"/>
      <c r="B233" s="261"/>
      <c r="C233" s="262"/>
      <c r="D233" s="262"/>
      <c r="E233" s="262"/>
      <c r="F233" s="262"/>
      <c r="G233" s="262"/>
      <c r="H233" s="262"/>
      <c r="I233" s="262"/>
      <c r="J233" s="262"/>
      <c r="K233" s="262"/>
      <c r="L233" s="263"/>
      <c r="M233" s="29"/>
    </row>
    <row r="234" spans="1:17" s="12" customFormat="1" x14ac:dyDescent="0.25">
      <c r="A234" s="11"/>
      <c r="B234" s="261"/>
      <c r="C234" s="262"/>
      <c r="D234" s="262"/>
      <c r="E234" s="262"/>
      <c r="F234" s="262"/>
      <c r="G234" s="262"/>
      <c r="H234" s="262"/>
      <c r="I234" s="262"/>
      <c r="J234" s="262"/>
      <c r="K234" s="262"/>
      <c r="L234" s="263"/>
      <c r="M234" s="29"/>
    </row>
    <row r="235" spans="1:17" s="12" customFormat="1" x14ac:dyDescent="0.25">
      <c r="A235" s="11"/>
      <c r="B235" s="261"/>
      <c r="C235" s="262"/>
      <c r="D235" s="262"/>
      <c r="E235" s="262"/>
      <c r="F235" s="262"/>
      <c r="G235" s="262"/>
      <c r="H235" s="262"/>
      <c r="I235" s="262"/>
      <c r="J235" s="262"/>
      <c r="K235" s="262"/>
      <c r="L235" s="263"/>
      <c r="M235" s="29"/>
    </row>
    <row r="236" spans="1:17" s="12" customFormat="1" x14ac:dyDescent="0.25">
      <c r="A236" s="11"/>
      <c r="B236" s="261"/>
      <c r="C236" s="262"/>
      <c r="D236" s="262"/>
      <c r="E236" s="262"/>
      <c r="F236" s="262"/>
      <c r="G236" s="262"/>
      <c r="H236" s="262"/>
      <c r="I236" s="262"/>
      <c r="J236" s="262"/>
      <c r="K236" s="262"/>
      <c r="L236" s="263"/>
      <c r="M236" s="29"/>
    </row>
    <row r="237" spans="1:17" s="12" customFormat="1" x14ac:dyDescent="0.25">
      <c r="A237" s="11"/>
      <c r="B237" s="261"/>
      <c r="C237" s="262"/>
      <c r="D237" s="262"/>
      <c r="E237" s="262"/>
      <c r="F237" s="262"/>
      <c r="G237" s="262"/>
      <c r="H237" s="262"/>
      <c r="I237" s="262"/>
      <c r="J237" s="262"/>
      <c r="K237" s="262"/>
      <c r="L237" s="263"/>
      <c r="M237" s="29"/>
    </row>
    <row r="238" spans="1:17" s="12" customFormat="1" x14ac:dyDescent="0.25">
      <c r="A238" s="11"/>
      <c r="B238" s="261"/>
      <c r="C238" s="262"/>
      <c r="D238" s="262"/>
      <c r="E238" s="262"/>
      <c r="F238" s="262"/>
      <c r="G238" s="262"/>
      <c r="H238" s="262"/>
      <c r="I238" s="262"/>
      <c r="J238" s="262"/>
      <c r="K238" s="262"/>
      <c r="L238" s="263"/>
      <c r="M238" s="29"/>
    </row>
    <row r="239" spans="1:17" s="12" customFormat="1" x14ac:dyDescent="0.25">
      <c r="A239" s="11"/>
      <c r="B239" s="261"/>
      <c r="C239" s="262"/>
      <c r="D239" s="262"/>
      <c r="E239" s="262"/>
      <c r="F239" s="262"/>
      <c r="G239" s="262"/>
      <c r="H239" s="262"/>
      <c r="I239" s="262"/>
      <c r="J239" s="262"/>
      <c r="K239" s="262"/>
      <c r="L239" s="263"/>
      <c r="M239" s="29"/>
    </row>
    <row r="240" spans="1:17" s="29" customFormat="1" x14ac:dyDescent="0.25">
      <c r="A240" s="55"/>
      <c r="B240" s="66"/>
      <c r="C240" s="67"/>
      <c r="D240" s="67"/>
      <c r="E240" s="67"/>
      <c r="F240" s="67"/>
      <c r="G240" s="67"/>
      <c r="H240" s="67"/>
      <c r="I240" s="67"/>
      <c r="J240" s="67"/>
      <c r="K240" s="67"/>
      <c r="L240" s="68"/>
      <c r="O240" s="2"/>
      <c r="P240" s="2"/>
      <c r="Q240" s="2"/>
    </row>
  </sheetData>
  <sheetProtection algorithmName="SHA-512" hashValue="lts5LgjkDlv6GXgyqtFo2OyRslCMErXlkOvtgJRHFeEl5x3f0J1FAvuGTe+NdzP9gjriM1sP0TUvhRd9HjjZLw==" saltValue="q4xPLQlETFjRRsuf0HwF+w=="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2:L239"/>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9:L230"/>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2:L212"/>
    <mergeCell ref="B186:L193"/>
    <mergeCell ref="B202:L209"/>
    <mergeCell ref="B218:L225"/>
    <mergeCell ref="B213:L213"/>
    <mergeCell ref="B182:L182"/>
    <mergeCell ref="B196:L196"/>
    <mergeCell ref="B151:B160"/>
    <mergeCell ref="C151:D160"/>
    <mergeCell ref="E151:F160"/>
    <mergeCell ref="G151:H160"/>
    <mergeCell ref="I151:J160"/>
    <mergeCell ref="K151:L160"/>
    <mergeCell ref="B199:L200"/>
    <mergeCell ref="B71:L71"/>
    <mergeCell ref="B227:L227"/>
    <mergeCell ref="B215:L216"/>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9" min="1" max="11" man="1"/>
    <brk id="68" min="1" max="11" man="1"/>
    <brk id="14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election activeCell="O1" sqref="O1:P1048576"/>
    </sheetView>
  </sheetViews>
  <sheetFormatPr defaultColWidth="9.42578125" defaultRowHeight="14.25" x14ac:dyDescent="0.25"/>
  <cols>
    <col min="1" max="1" width="1.5703125" style="11" customWidth="1"/>
    <col min="2" max="2" width="12.140625" style="1" customWidth="1"/>
    <col min="3" max="3" width="5.7109375" style="1" customWidth="1"/>
    <col min="4" max="4" width="18.5703125" style="1" customWidth="1"/>
    <col min="5" max="12" width="15.42578125" style="1" customWidth="1"/>
    <col min="13" max="13" width="6.42578125" style="2" customWidth="1"/>
    <col min="14" max="14" width="11.85546875" style="2" customWidth="1"/>
    <col min="15" max="16" width="11.85546875" style="2" hidden="1" customWidth="1"/>
    <col min="17" max="17" width="11.85546875" style="2" customWidth="1"/>
    <col min="18" max="16384" width="9.42578125" style="2"/>
  </cols>
  <sheetData>
    <row r="1" spans="1:16" ht="14.25" customHeight="1" x14ac:dyDescent="0.25">
      <c r="O1" s="12" t="s">
        <v>65</v>
      </c>
      <c r="P1" s="12" t="s">
        <v>77</v>
      </c>
    </row>
    <row r="2" spans="1:16" x14ac:dyDescent="0.25">
      <c r="B2" s="13" t="s">
        <v>0</v>
      </c>
      <c r="C2" s="13"/>
      <c r="D2" s="13"/>
      <c r="O2" s="7"/>
      <c r="P2" s="7"/>
    </row>
    <row r="3" spans="1:16" x14ac:dyDescent="0.25">
      <c r="B3" s="4"/>
      <c r="C3" s="4"/>
      <c r="D3" s="4"/>
      <c r="O3" s="7"/>
      <c r="P3" s="7"/>
    </row>
    <row r="4" spans="1:16" s="7" customFormat="1" x14ac:dyDescent="0.25">
      <c r="A4" s="14"/>
      <c r="B4" s="223" t="str">
        <f>Info!B4</f>
        <v>QUESTIONNAIRE À L'INTENTION DES PRODUCTEURS ÉTRANGERS</v>
      </c>
      <c r="C4" s="224"/>
      <c r="D4" s="224"/>
      <c r="E4" s="224"/>
      <c r="F4" s="224"/>
      <c r="G4" s="224"/>
      <c r="H4" s="224"/>
      <c r="I4" s="224"/>
      <c r="J4" s="224"/>
      <c r="K4" s="224"/>
      <c r="L4" s="225"/>
      <c r="M4" s="9"/>
      <c r="N4" s="9"/>
      <c r="O4" s="8"/>
      <c r="P4" s="8"/>
    </row>
    <row r="5" spans="1:16" s="7" customFormat="1" x14ac:dyDescent="0.25">
      <c r="A5" s="14"/>
      <c r="B5" s="226" t="str">
        <f>Info!B5</f>
        <v>NQ-2025-009</v>
      </c>
      <c r="C5" s="227"/>
      <c r="D5" s="227"/>
      <c r="E5" s="227"/>
      <c r="F5" s="227"/>
      <c r="G5" s="227"/>
      <c r="H5" s="227"/>
      <c r="I5" s="227"/>
      <c r="J5" s="227"/>
      <c r="K5" s="227"/>
      <c r="L5" s="228"/>
      <c r="M5" s="9"/>
      <c r="N5" s="9"/>
      <c r="O5" s="8"/>
      <c r="P5" s="8"/>
    </row>
    <row r="6" spans="1:16" s="8" customFormat="1" ht="14.1" customHeight="1" x14ac:dyDescent="0.25">
      <c r="A6" s="14"/>
      <c r="B6" s="229" t="str">
        <f>Info!B6</f>
        <v>CARROSSERIES DE CAMIONS</v>
      </c>
      <c r="C6" s="230"/>
      <c r="D6" s="230"/>
      <c r="E6" s="230"/>
      <c r="F6" s="230"/>
      <c r="G6" s="230"/>
      <c r="H6" s="230"/>
      <c r="I6" s="230"/>
      <c r="J6" s="230"/>
      <c r="K6" s="230"/>
      <c r="L6" s="231"/>
      <c r="O6" s="15"/>
      <c r="P6" s="15"/>
    </row>
    <row r="7" spans="1:16" s="8" customFormat="1" x14ac:dyDescent="0.25">
      <c r="A7" s="14"/>
      <c r="B7" s="16"/>
      <c r="C7" s="16"/>
      <c r="D7" s="16"/>
      <c r="E7" s="17"/>
      <c r="F7" s="17"/>
      <c r="G7" s="17"/>
      <c r="H7" s="17"/>
      <c r="I7" s="17"/>
      <c r="J7" s="17"/>
      <c r="K7" s="17"/>
      <c r="L7" s="17"/>
      <c r="O7" s="15"/>
      <c r="P7" s="15"/>
    </row>
    <row r="8" spans="1:16" x14ac:dyDescent="0.25">
      <c r="B8" s="290" t="str">
        <f>IF(Intro!$G$22="English",O8,P8)</f>
        <v>COMMENTAIRES PUBLICS</v>
      </c>
      <c r="C8" s="291"/>
      <c r="D8" s="291"/>
      <c r="E8" s="291"/>
      <c r="F8" s="291"/>
      <c r="G8" s="291"/>
      <c r="H8" s="291"/>
      <c r="I8" s="291"/>
      <c r="J8" s="291"/>
      <c r="K8" s="291"/>
      <c r="L8" s="292"/>
      <c r="O8" s="2" t="s">
        <v>54</v>
      </c>
      <c r="P8" s="2" t="s">
        <v>55</v>
      </c>
    </row>
    <row r="9" spans="1:16" x14ac:dyDescent="0.25">
      <c r="B9" s="18"/>
      <c r="C9" s="19"/>
      <c r="D9" s="19"/>
      <c r="E9" s="20"/>
      <c r="F9" s="20"/>
      <c r="G9" s="20"/>
      <c r="H9" s="20"/>
      <c r="I9" s="20"/>
      <c r="J9" s="20"/>
      <c r="K9" s="20"/>
      <c r="L9" s="21"/>
    </row>
    <row r="10" spans="1:16" x14ac:dyDescent="0.25">
      <c r="B10" s="172" t="str">
        <f>IF(Intro!$G$22="English",O10,P10)</f>
        <v>Si votre entreprise désire ajouter des commentaires concernant vos réponses, vous les inscrivez ici. Indiquez à quelle question se rapportent vos commentaires.</v>
      </c>
      <c r="C10" s="173"/>
      <c r="D10" s="173"/>
      <c r="E10" s="173"/>
      <c r="F10" s="173"/>
      <c r="G10" s="173"/>
      <c r="H10" s="173"/>
      <c r="I10" s="173"/>
      <c r="J10" s="173"/>
      <c r="K10" s="173"/>
      <c r="L10" s="174"/>
      <c r="O10" s="22" t="s">
        <v>56</v>
      </c>
      <c r="P10" s="2" t="s">
        <v>169</v>
      </c>
    </row>
    <row r="11" spans="1:16" x14ac:dyDescent="0.25">
      <c r="B11" s="44"/>
      <c r="C11" s="19"/>
      <c r="D11" s="19"/>
      <c r="E11" s="20"/>
      <c r="F11" s="20"/>
      <c r="G11" s="20"/>
      <c r="H11" s="20"/>
      <c r="I11" s="20"/>
      <c r="J11" s="20"/>
      <c r="K11" s="20"/>
      <c r="L11" s="21"/>
      <c r="O11" s="22" t="s">
        <v>298</v>
      </c>
      <c r="P11" s="22" t="s">
        <v>299</v>
      </c>
    </row>
    <row r="12" spans="1:16" x14ac:dyDescent="0.25">
      <c r="B12" s="44"/>
      <c r="C12" s="19"/>
      <c r="D12" s="99" t="str">
        <f>IF(Intro!$G$22="English",O11,P11)</f>
        <v>Onglet et question</v>
      </c>
      <c r="E12" s="288" t="str">
        <f>IF(Intro!$G$22="English",O12,P12)</f>
        <v>Commentaires</v>
      </c>
      <c r="F12" s="288"/>
      <c r="G12" s="288"/>
      <c r="H12" s="288"/>
      <c r="I12" s="288"/>
      <c r="J12" s="288"/>
      <c r="K12" s="288"/>
      <c r="L12" s="289"/>
      <c r="O12" s="22" t="s">
        <v>95</v>
      </c>
      <c r="P12" s="2" t="s">
        <v>96</v>
      </c>
    </row>
    <row r="13" spans="1:16" x14ac:dyDescent="0.25">
      <c r="A13" s="63"/>
      <c r="B13" s="278" t="str">
        <f>IF(Intro!$G$22="English",O13,P13)</f>
        <v>Commentaire 1</v>
      </c>
      <c r="C13" s="279"/>
      <c r="D13" s="282"/>
      <c r="E13" s="284"/>
      <c r="F13" s="284"/>
      <c r="G13" s="284"/>
      <c r="H13" s="284"/>
      <c r="I13" s="284"/>
      <c r="J13" s="284"/>
      <c r="K13" s="284"/>
      <c r="L13" s="285"/>
      <c r="O13" s="22" t="s">
        <v>97</v>
      </c>
      <c r="P13" s="2" t="s">
        <v>98</v>
      </c>
    </row>
    <row r="14" spans="1:16" x14ac:dyDescent="0.25">
      <c r="A14" s="63"/>
      <c r="B14" s="278"/>
      <c r="C14" s="279"/>
      <c r="D14" s="282"/>
      <c r="E14" s="284"/>
      <c r="F14" s="284"/>
      <c r="G14" s="284"/>
      <c r="H14" s="284"/>
      <c r="I14" s="284"/>
      <c r="J14" s="284"/>
      <c r="K14" s="284"/>
      <c r="L14" s="285"/>
      <c r="O14" s="22"/>
    </row>
    <row r="15" spans="1:16" x14ac:dyDescent="0.25">
      <c r="A15" s="63"/>
      <c r="B15" s="278"/>
      <c r="C15" s="279"/>
      <c r="D15" s="282"/>
      <c r="E15" s="284"/>
      <c r="F15" s="284"/>
      <c r="G15" s="284"/>
      <c r="H15" s="284"/>
      <c r="I15" s="284"/>
      <c r="J15" s="284"/>
      <c r="K15" s="284"/>
      <c r="L15" s="285"/>
      <c r="O15" s="22"/>
    </row>
    <row r="16" spans="1:16" x14ac:dyDescent="0.25">
      <c r="A16" s="63"/>
      <c r="B16" s="278"/>
      <c r="C16" s="279"/>
      <c r="D16" s="282"/>
      <c r="E16" s="284"/>
      <c r="F16" s="284"/>
      <c r="G16" s="284"/>
      <c r="H16" s="284"/>
      <c r="I16" s="284"/>
      <c r="J16" s="284"/>
      <c r="K16" s="284"/>
      <c r="L16" s="285"/>
      <c r="O16" s="22"/>
    </row>
    <row r="17" spans="1:16" x14ac:dyDescent="0.25">
      <c r="A17" s="63"/>
      <c r="B17" s="278"/>
      <c r="C17" s="279"/>
      <c r="D17" s="282"/>
      <c r="E17" s="284"/>
      <c r="F17" s="284"/>
      <c r="G17" s="284"/>
      <c r="H17" s="284"/>
      <c r="I17" s="284"/>
      <c r="J17" s="284"/>
      <c r="K17" s="284"/>
      <c r="L17" s="285"/>
      <c r="O17" s="22"/>
    </row>
    <row r="18" spans="1:16" x14ac:dyDescent="0.25">
      <c r="A18" s="63"/>
      <c r="B18" s="278"/>
      <c r="C18" s="279"/>
      <c r="D18" s="282"/>
      <c r="E18" s="284"/>
      <c r="F18" s="284"/>
      <c r="G18" s="284"/>
      <c r="H18" s="284"/>
      <c r="I18" s="284"/>
      <c r="J18" s="284"/>
      <c r="K18" s="284"/>
      <c r="L18" s="285"/>
      <c r="O18" s="22"/>
    </row>
    <row r="19" spans="1:16" x14ac:dyDescent="0.25">
      <c r="A19" s="63"/>
      <c r="B19" s="278"/>
      <c r="C19" s="279"/>
      <c r="D19" s="282"/>
      <c r="E19" s="284"/>
      <c r="F19" s="284"/>
      <c r="G19" s="284"/>
      <c r="H19" s="284"/>
      <c r="I19" s="284"/>
      <c r="J19" s="284"/>
      <c r="K19" s="284"/>
      <c r="L19" s="285"/>
      <c r="O19" s="22"/>
    </row>
    <row r="20" spans="1:16" x14ac:dyDescent="0.25">
      <c r="A20" s="63"/>
      <c r="B20" s="278"/>
      <c r="C20" s="279"/>
      <c r="D20" s="282"/>
      <c r="E20" s="284"/>
      <c r="F20" s="284"/>
      <c r="G20" s="284"/>
      <c r="H20" s="284"/>
      <c r="I20" s="284"/>
      <c r="J20" s="284"/>
      <c r="K20" s="284"/>
      <c r="L20" s="285"/>
      <c r="O20" s="22"/>
    </row>
    <row r="21" spans="1:16" x14ac:dyDescent="0.25">
      <c r="A21" s="63"/>
      <c r="B21" s="278"/>
      <c r="C21" s="279"/>
      <c r="D21" s="282"/>
      <c r="E21" s="284"/>
      <c r="F21" s="284"/>
      <c r="G21" s="284"/>
      <c r="H21" s="284"/>
      <c r="I21" s="284"/>
      <c r="J21" s="284"/>
      <c r="K21" s="284"/>
      <c r="L21" s="285"/>
      <c r="O21" s="22"/>
    </row>
    <row r="22" spans="1:16" x14ac:dyDescent="0.25">
      <c r="A22" s="63"/>
      <c r="B22" s="278"/>
      <c r="C22" s="279"/>
      <c r="D22" s="282"/>
      <c r="E22" s="284"/>
      <c r="F22" s="284"/>
      <c r="G22" s="284"/>
      <c r="H22" s="284"/>
      <c r="I22" s="284"/>
      <c r="J22" s="284"/>
      <c r="K22" s="284"/>
      <c r="L22" s="285"/>
      <c r="O22" s="22"/>
    </row>
    <row r="23" spans="1:16" x14ac:dyDescent="0.25">
      <c r="A23" s="63"/>
      <c r="B23" s="278" t="str">
        <f>IF(Intro!$G$22="English",O23,P23)</f>
        <v>Commentaire 2</v>
      </c>
      <c r="C23" s="279"/>
      <c r="D23" s="282"/>
      <c r="E23" s="284"/>
      <c r="F23" s="284"/>
      <c r="G23" s="284"/>
      <c r="H23" s="284"/>
      <c r="I23" s="284"/>
      <c r="J23" s="284"/>
      <c r="K23" s="284"/>
      <c r="L23" s="285"/>
      <c r="O23" s="22" t="s">
        <v>99</v>
      </c>
      <c r="P23" s="2" t="s">
        <v>100</v>
      </c>
    </row>
    <row r="24" spans="1:16" x14ac:dyDescent="0.25">
      <c r="A24" s="63"/>
      <c r="B24" s="278"/>
      <c r="C24" s="279"/>
      <c r="D24" s="282"/>
      <c r="E24" s="284"/>
      <c r="F24" s="284"/>
      <c r="G24" s="284"/>
      <c r="H24" s="284"/>
      <c r="I24" s="284"/>
      <c r="J24" s="284"/>
      <c r="K24" s="284"/>
      <c r="L24" s="285"/>
    </row>
    <row r="25" spans="1:16" x14ac:dyDescent="0.25">
      <c r="A25" s="63"/>
      <c r="B25" s="278"/>
      <c r="C25" s="279"/>
      <c r="D25" s="282"/>
      <c r="E25" s="284"/>
      <c r="F25" s="284"/>
      <c r="G25" s="284"/>
      <c r="H25" s="284"/>
      <c r="I25" s="284"/>
      <c r="J25" s="284"/>
      <c r="K25" s="284"/>
      <c r="L25" s="285"/>
    </row>
    <row r="26" spans="1:16" x14ac:dyDescent="0.25">
      <c r="A26" s="63"/>
      <c r="B26" s="278"/>
      <c r="C26" s="279"/>
      <c r="D26" s="282"/>
      <c r="E26" s="284"/>
      <c r="F26" s="284"/>
      <c r="G26" s="284"/>
      <c r="H26" s="284"/>
      <c r="I26" s="284"/>
      <c r="J26" s="284"/>
      <c r="K26" s="284"/>
      <c r="L26" s="285"/>
      <c r="O26" s="22"/>
    </row>
    <row r="27" spans="1:16" x14ac:dyDescent="0.25">
      <c r="A27" s="63"/>
      <c r="B27" s="278"/>
      <c r="C27" s="279"/>
      <c r="D27" s="282"/>
      <c r="E27" s="284"/>
      <c r="F27" s="284"/>
      <c r="G27" s="284"/>
      <c r="H27" s="284"/>
      <c r="I27" s="284"/>
      <c r="J27" s="284"/>
      <c r="K27" s="284"/>
      <c r="L27" s="285"/>
      <c r="O27" s="22"/>
    </row>
    <row r="28" spans="1:16" x14ac:dyDescent="0.25">
      <c r="A28" s="63"/>
      <c r="B28" s="278"/>
      <c r="C28" s="279"/>
      <c r="D28" s="282"/>
      <c r="E28" s="284"/>
      <c r="F28" s="284"/>
      <c r="G28" s="284"/>
      <c r="H28" s="284"/>
      <c r="I28" s="284"/>
      <c r="J28" s="284"/>
      <c r="K28" s="284"/>
      <c r="L28" s="285"/>
    </row>
    <row r="29" spans="1:16" x14ac:dyDescent="0.25">
      <c r="A29" s="63"/>
      <c r="B29" s="278"/>
      <c r="C29" s="279"/>
      <c r="D29" s="282"/>
      <c r="E29" s="284"/>
      <c r="F29" s="284"/>
      <c r="G29" s="284"/>
      <c r="H29" s="284"/>
      <c r="I29" s="284"/>
      <c r="J29" s="284"/>
      <c r="K29" s="284"/>
      <c r="L29" s="285"/>
      <c r="O29" s="22"/>
    </row>
    <row r="30" spans="1:16" x14ac:dyDescent="0.25">
      <c r="A30" s="63"/>
      <c r="B30" s="278"/>
      <c r="C30" s="279"/>
      <c r="D30" s="282"/>
      <c r="E30" s="284"/>
      <c r="F30" s="284"/>
      <c r="G30" s="284"/>
      <c r="H30" s="284"/>
      <c r="I30" s="284"/>
      <c r="J30" s="284"/>
      <c r="K30" s="284"/>
      <c r="L30" s="285"/>
      <c r="O30" s="22"/>
    </row>
    <row r="31" spans="1:16" x14ac:dyDescent="0.25">
      <c r="A31" s="63"/>
      <c r="B31" s="278"/>
      <c r="C31" s="279"/>
      <c r="D31" s="282"/>
      <c r="E31" s="284"/>
      <c r="F31" s="284"/>
      <c r="G31" s="284"/>
      <c r="H31" s="284"/>
      <c r="I31" s="284"/>
      <c r="J31" s="284"/>
      <c r="K31" s="284"/>
      <c r="L31" s="285"/>
      <c r="O31" s="22"/>
    </row>
    <row r="32" spans="1:16" x14ac:dyDescent="0.25">
      <c r="A32" s="63"/>
      <c r="B32" s="278"/>
      <c r="C32" s="279"/>
      <c r="D32" s="282"/>
      <c r="E32" s="284"/>
      <c r="F32" s="284"/>
      <c r="G32" s="284"/>
      <c r="H32" s="284"/>
      <c r="I32" s="284"/>
      <c r="J32" s="284"/>
      <c r="K32" s="284"/>
      <c r="L32" s="285"/>
      <c r="O32" s="22"/>
    </row>
    <row r="33" spans="1:16" x14ac:dyDescent="0.25">
      <c r="A33" s="63"/>
      <c r="B33" s="278" t="str">
        <f>IF(Intro!$G$22="English",O33,P33)</f>
        <v>Commentaire 3</v>
      </c>
      <c r="C33" s="279"/>
      <c r="D33" s="282"/>
      <c r="E33" s="284"/>
      <c r="F33" s="284"/>
      <c r="G33" s="284"/>
      <c r="H33" s="284"/>
      <c r="I33" s="284"/>
      <c r="J33" s="284"/>
      <c r="K33" s="284"/>
      <c r="L33" s="285"/>
      <c r="O33" s="22" t="s">
        <v>101</v>
      </c>
      <c r="P33" s="2" t="s">
        <v>102</v>
      </c>
    </row>
    <row r="34" spans="1:16" x14ac:dyDescent="0.25">
      <c r="A34" s="63"/>
      <c r="B34" s="278"/>
      <c r="C34" s="279"/>
      <c r="D34" s="282"/>
      <c r="E34" s="284"/>
      <c r="F34" s="284"/>
      <c r="G34" s="284"/>
      <c r="H34" s="284"/>
      <c r="I34" s="284"/>
      <c r="J34" s="284"/>
      <c r="K34" s="284"/>
      <c r="L34" s="285"/>
    </row>
    <row r="35" spans="1:16" x14ac:dyDescent="0.25">
      <c r="A35" s="63"/>
      <c r="B35" s="278"/>
      <c r="C35" s="279"/>
      <c r="D35" s="282"/>
      <c r="E35" s="284"/>
      <c r="F35" s="284"/>
      <c r="G35" s="284"/>
      <c r="H35" s="284"/>
      <c r="I35" s="284"/>
      <c r="J35" s="284"/>
      <c r="K35" s="284"/>
      <c r="L35" s="285"/>
    </row>
    <row r="36" spans="1:16" x14ac:dyDescent="0.25">
      <c r="A36" s="63"/>
      <c r="B36" s="278"/>
      <c r="C36" s="279"/>
      <c r="D36" s="282"/>
      <c r="E36" s="284"/>
      <c r="F36" s="284"/>
      <c r="G36" s="284"/>
      <c r="H36" s="284"/>
      <c r="I36" s="284"/>
      <c r="J36" s="284"/>
      <c r="K36" s="284"/>
      <c r="L36" s="285"/>
      <c r="O36" s="22"/>
    </row>
    <row r="37" spans="1:16" x14ac:dyDescent="0.25">
      <c r="A37" s="63"/>
      <c r="B37" s="278"/>
      <c r="C37" s="279"/>
      <c r="D37" s="282"/>
      <c r="E37" s="284"/>
      <c r="F37" s="284"/>
      <c r="G37" s="284"/>
      <c r="H37" s="284"/>
      <c r="I37" s="284"/>
      <c r="J37" s="284"/>
      <c r="K37" s="284"/>
      <c r="L37" s="285"/>
      <c r="O37" s="22"/>
    </row>
    <row r="38" spans="1:16" x14ac:dyDescent="0.25">
      <c r="A38" s="63"/>
      <c r="B38" s="278"/>
      <c r="C38" s="279"/>
      <c r="D38" s="282"/>
      <c r="E38" s="284"/>
      <c r="F38" s="284"/>
      <c r="G38" s="284"/>
      <c r="H38" s="284"/>
      <c r="I38" s="284"/>
      <c r="J38" s="284"/>
      <c r="K38" s="284"/>
      <c r="L38" s="285"/>
      <c r="O38" s="22"/>
    </row>
    <row r="39" spans="1:16" x14ac:dyDescent="0.25">
      <c r="A39" s="63"/>
      <c r="B39" s="278"/>
      <c r="C39" s="279"/>
      <c r="D39" s="282"/>
      <c r="E39" s="284"/>
      <c r="F39" s="284"/>
      <c r="G39" s="284"/>
      <c r="H39" s="284"/>
      <c r="I39" s="284"/>
      <c r="J39" s="284"/>
      <c r="K39" s="284"/>
      <c r="L39" s="285"/>
      <c r="O39" s="22"/>
    </row>
    <row r="40" spans="1:16" x14ac:dyDescent="0.25">
      <c r="A40" s="63"/>
      <c r="B40" s="278"/>
      <c r="C40" s="279"/>
      <c r="D40" s="282"/>
      <c r="E40" s="284"/>
      <c r="F40" s="284"/>
      <c r="G40" s="284"/>
      <c r="H40" s="284"/>
      <c r="I40" s="284"/>
      <c r="J40" s="284"/>
      <c r="K40" s="284"/>
      <c r="L40" s="285"/>
      <c r="O40" s="22"/>
    </row>
    <row r="41" spans="1:16" x14ac:dyDescent="0.25">
      <c r="A41" s="63"/>
      <c r="B41" s="278"/>
      <c r="C41" s="279"/>
      <c r="D41" s="282"/>
      <c r="E41" s="284"/>
      <c r="F41" s="284"/>
      <c r="G41" s="284"/>
      <c r="H41" s="284"/>
      <c r="I41" s="284"/>
      <c r="J41" s="284"/>
      <c r="K41" s="284"/>
      <c r="L41" s="285"/>
      <c r="O41" s="22"/>
    </row>
    <row r="42" spans="1:16" x14ac:dyDescent="0.25">
      <c r="A42" s="63"/>
      <c r="B42" s="278"/>
      <c r="C42" s="279"/>
      <c r="D42" s="282"/>
      <c r="E42" s="284"/>
      <c r="F42" s="284"/>
      <c r="G42" s="284"/>
      <c r="H42" s="284"/>
      <c r="I42" s="284"/>
      <c r="J42" s="284"/>
      <c r="K42" s="284"/>
      <c r="L42" s="285"/>
      <c r="O42" s="22"/>
    </row>
    <row r="43" spans="1:16" x14ac:dyDescent="0.25">
      <c r="A43" s="63"/>
      <c r="B43" s="278" t="str">
        <f>IF(Intro!$G$22="English",O43,P43)</f>
        <v>Commentaire 4</v>
      </c>
      <c r="C43" s="279"/>
      <c r="D43" s="282"/>
      <c r="E43" s="284"/>
      <c r="F43" s="284"/>
      <c r="G43" s="284"/>
      <c r="H43" s="284"/>
      <c r="I43" s="284"/>
      <c r="J43" s="284"/>
      <c r="K43" s="284"/>
      <c r="L43" s="285"/>
      <c r="O43" s="22" t="s">
        <v>103</v>
      </c>
      <c r="P43" s="2" t="s">
        <v>104</v>
      </c>
    </row>
    <row r="44" spans="1:16" x14ac:dyDescent="0.25">
      <c r="A44" s="63"/>
      <c r="B44" s="278"/>
      <c r="C44" s="279"/>
      <c r="D44" s="282"/>
      <c r="E44" s="284"/>
      <c r="F44" s="284"/>
      <c r="G44" s="284"/>
      <c r="H44" s="284"/>
      <c r="I44" s="284"/>
      <c r="J44" s="284"/>
      <c r="K44" s="284"/>
      <c r="L44" s="285"/>
      <c r="O44" s="22"/>
    </row>
    <row r="45" spans="1:16" x14ac:dyDescent="0.25">
      <c r="A45" s="63"/>
      <c r="B45" s="278"/>
      <c r="C45" s="279"/>
      <c r="D45" s="282"/>
      <c r="E45" s="284"/>
      <c r="F45" s="284"/>
      <c r="G45" s="284"/>
      <c r="H45" s="284"/>
      <c r="I45" s="284"/>
      <c r="J45" s="284"/>
      <c r="K45" s="284"/>
      <c r="L45" s="285"/>
      <c r="O45" s="22"/>
    </row>
    <row r="46" spans="1:16" x14ac:dyDescent="0.25">
      <c r="A46" s="63"/>
      <c r="B46" s="278"/>
      <c r="C46" s="279"/>
      <c r="D46" s="282"/>
      <c r="E46" s="284"/>
      <c r="F46" s="284"/>
      <c r="G46" s="284"/>
      <c r="H46" s="284"/>
      <c r="I46" s="284"/>
      <c r="J46" s="284"/>
      <c r="K46" s="284"/>
      <c r="L46" s="285"/>
      <c r="O46" s="22"/>
    </row>
    <row r="47" spans="1:16" x14ac:dyDescent="0.25">
      <c r="A47" s="63"/>
      <c r="B47" s="278"/>
      <c r="C47" s="279"/>
      <c r="D47" s="282"/>
      <c r="E47" s="284"/>
      <c r="F47" s="284"/>
      <c r="G47" s="284"/>
      <c r="H47" s="284"/>
      <c r="I47" s="284"/>
      <c r="J47" s="284"/>
      <c r="K47" s="284"/>
      <c r="L47" s="285"/>
      <c r="O47" s="22"/>
    </row>
    <row r="48" spans="1:16" x14ac:dyDescent="0.25">
      <c r="A48" s="63"/>
      <c r="B48" s="278"/>
      <c r="C48" s="279"/>
      <c r="D48" s="282"/>
      <c r="E48" s="284"/>
      <c r="F48" s="284"/>
      <c r="G48" s="284"/>
      <c r="H48" s="284"/>
      <c r="I48" s="284"/>
      <c r="J48" s="284"/>
      <c r="K48" s="284"/>
      <c r="L48" s="285"/>
      <c r="O48" s="22"/>
    </row>
    <row r="49" spans="1:16" x14ac:dyDescent="0.25">
      <c r="A49" s="63"/>
      <c r="B49" s="278"/>
      <c r="C49" s="279"/>
      <c r="D49" s="282"/>
      <c r="E49" s="284"/>
      <c r="F49" s="284"/>
      <c r="G49" s="284"/>
      <c r="H49" s="284"/>
      <c r="I49" s="284"/>
      <c r="J49" s="284"/>
      <c r="K49" s="284"/>
      <c r="L49" s="285"/>
      <c r="O49" s="22"/>
    </row>
    <row r="50" spans="1:16" x14ac:dyDescent="0.25">
      <c r="A50" s="63"/>
      <c r="B50" s="278"/>
      <c r="C50" s="279"/>
      <c r="D50" s="282"/>
      <c r="E50" s="284"/>
      <c r="F50" s="284"/>
      <c r="G50" s="284"/>
      <c r="H50" s="284"/>
      <c r="I50" s="284"/>
      <c r="J50" s="284"/>
      <c r="K50" s="284"/>
      <c r="L50" s="285"/>
      <c r="O50" s="22"/>
    </row>
    <row r="51" spans="1:16" x14ac:dyDescent="0.25">
      <c r="A51" s="63"/>
      <c r="B51" s="278"/>
      <c r="C51" s="279"/>
      <c r="D51" s="282"/>
      <c r="E51" s="284"/>
      <c r="F51" s="284"/>
      <c r="G51" s="284"/>
      <c r="H51" s="284"/>
      <c r="I51" s="284"/>
      <c r="J51" s="284"/>
      <c r="K51" s="284"/>
      <c r="L51" s="285"/>
      <c r="O51" s="22"/>
    </row>
    <row r="52" spans="1:16" x14ac:dyDescent="0.25">
      <c r="A52" s="63"/>
      <c r="B52" s="278"/>
      <c r="C52" s="279"/>
      <c r="D52" s="282"/>
      <c r="E52" s="284"/>
      <c r="F52" s="284"/>
      <c r="G52" s="284"/>
      <c r="H52" s="284"/>
      <c r="I52" s="284"/>
      <c r="J52" s="284"/>
      <c r="K52" s="284"/>
      <c r="L52" s="285"/>
      <c r="O52" s="22"/>
    </row>
    <row r="53" spans="1:16" x14ac:dyDescent="0.25">
      <c r="A53" s="63"/>
      <c r="B53" s="278" t="str">
        <f>IF(Intro!$G$22="English",O53,P53)</f>
        <v>Commentaire 5</v>
      </c>
      <c r="C53" s="279"/>
      <c r="D53" s="282"/>
      <c r="E53" s="284"/>
      <c r="F53" s="284"/>
      <c r="G53" s="284"/>
      <c r="H53" s="284"/>
      <c r="I53" s="284"/>
      <c r="J53" s="284"/>
      <c r="K53" s="284"/>
      <c r="L53" s="285"/>
      <c r="O53" s="22" t="s">
        <v>105</v>
      </c>
      <c r="P53" s="2" t="s">
        <v>106</v>
      </c>
    </row>
    <row r="54" spans="1:16" x14ac:dyDescent="0.25">
      <c r="A54" s="63"/>
      <c r="B54" s="278"/>
      <c r="C54" s="279"/>
      <c r="D54" s="282"/>
      <c r="E54" s="284"/>
      <c r="F54" s="284"/>
      <c r="G54" s="284"/>
      <c r="H54" s="284"/>
      <c r="I54" s="284"/>
      <c r="J54" s="284"/>
      <c r="K54" s="284"/>
      <c r="L54" s="285"/>
      <c r="O54" s="22"/>
    </row>
    <row r="55" spans="1:16" x14ac:dyDescent="0.25">
      <c r="A55" s="63"/>
      <c r="B55" s="278"/>
      <c r="C55" s="279"/>
      <c r="D55" s="282"/>
      <c r="E55" s="284"/>
      <c r="F55" s="284"/>
      <c r="G55" s="284"/>
      <c r="H55" s="284"/>
      <c r="I55" s="284"/>
      <c r="J55" s="284"/>
      <c r="K55" s="284"/>
      <c r="L55" s="285"/>
      <c r="O55" s="22"/>
    </row>
    <row r="56" spans="1:16" x14ac:dyDescent="0.25">
      <c r="A56" s="63"/>
      <c r="B56" s="278"/>
      <c r="C56" s="279"/>
      <c r="D56" s="282"/>
      <c r="E56" s="284"/>
      <c r="F56" s="284"/>
      <c r="G56" s="284"/>
      <c r="H56" s="284"/>
      <c r="I56" s="284"/>
      <c r="J56" s="284"/>
      <c r="K56" s="284"/>
      <c r="L56" s="285"/>
      <c r="O56" s="22"/>
    </row>
    <row r="57" spans="1:16" x14ac:dyDescent="0.25">
      <c r="A57" s="63"/>
      <c r="B57" s="278"/>
      <c r="C57" s="279"/>
      <c r="D57" s="282"/>
      <c r="E57" s="284"/>
      <c r="F57" s="284"/>
      <c r="G57" s="284"/>
      <c r="H57" s="284"/>
      <c r="I57" s="284"/>
      <c r="J57" s="284"/>
      <c r="K57" s="284"/>
      <c r="L57" s="285"/>
      <c r="O57" s="22"/>
    </row>
    <row r="58" spans="1:16" x14ac:dyDescent="0.25">
      <c r="A58" s="63"/>
      <c r="B58" s="278"/>
      <c r="C58" s="279"/>
      <c r="D58" s="282"/>
      <c r="E58" s="284"/>
      <c r="F58" s="284"/>
      <c r="G58" s="284"/>
      <c r="H58" s="284"/>
      <c r="I58" s="284"/>
      <c r="J58" s="284"/>
      <c r="K58" s="284"/>
      <c r="L58" s="285"/>
      <c r="O58" s="22"/>
    </row>
    <row r="59" spans="1:16" x14ac:dyDescent="0.25">
      <c r="A59" s="63"/>
      <c r="B59" s="278"/>
      <c r="C59" s="279"/>
      <c r="D59" s="282"/>
      <c r="E59" s="284"/>
      <c r="F59" s="284"/>
      <c r="G59" s="284"/>
      <c r="H59" s="284"/>
      <c r="I59" s="284"/>
      <c r="J59" s="284"/>
      <c r="K59" s="284"/>
      <c r="L59" s="285"/>
      <c r="O59" s="22"/>
    </row>
    <row r="60" spans="1:16" x14ac:dyDescent="0.25">
      <c r="A60" s="63"/>
      <c r="B60" s="278"/>
      <c r="C60" s="279"/>
      <c r="D60" s="282"/>
      <c r="E60" s="284"/>
      <c r="F60" s="284"/>
      <c r="G60" s="284"/>
      <c r="H60" s="284"/>
      <c r="I60" s="284"/>
      <c r="J60" s="284"/>
      <c r="K60" s="284"/>
      <c r="L60" s="285"/>
      <c r="O60" s="22"/>
    </row>
    <row r="61" spans="1:16" x14ac:dyDescent="0.25">
      <c r="A61" s="63"/>
      <c r="B61" s="278"/>
      <c r="C61" s="279"/>
      <c r="D61" s="282"/>
      <c r="E61" s="284"/>
      <c r="F61" s="284"/>
      <c r="G61" s="284"/>
      <c r="H61" s="284"/>
      <c r="I61" s="284"/>
      <c r="J61" s="284"/>
      <c r="K61" s="284"/>
      <c r="L61" s="285"/>
      <c r="O61" s="22"/>
    </row>
    <row r="62" spans="1:16" x14ac:dyDescent="0.25">
      <c r="A62" s="63"/>
      <c r="B62" s="280"/>
      <c r="C62" s="281"/>
      <c r="D62" s="283"/>
      <c r="E62" s="286"/>
      <c r="F62" s="286"/>
      <c r="G62" s="286"/>
      <c r="H62" s="286"/>
      <c r="I62" s="286"/>
      <c r="J62" s="286"/>
      <c r="K62" s="286"/>
      <c r="L62" s="287"/>
      <c r="O62" s="22"/>
    </row>
    <row r="63" spans="1:16" s="31" customFormat="1" x14ac:dyDescent="0.25">
      <c r="A63" s="63"/>
      <c r="B63" s="14"/>
      <c r="N63" s="30"/>
    </row>
  </sheetData>
  <sheetProtection algorithmName="SHA-512" hashValue="AjrFifU2svMegvVN4JqEXs5DSA9uQgmdItfloXrOjQtMirmPmzfiIVnrC0R4AkolncafxwnUmHlQEuaCp055YA==" saltValue="J2/ExuB0LMTFPBpan7WDHA=="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O119"/>
  <sheetViews>
    <sheetView showGridLines="0" topLeftCell="A19" zoomScaleNormal="100" workbookViewId="0">
      <selection activeCell="G21" sqref="G21"/>
    </sheetView>
  </sheetViews>
  <sheetFormatPr defaultColWidth="9.42578125" defaultRowHeight="14.25" x14ac:dyDescent="0.25"/>
  <cols>
    <col min="1" max="1" width="1.5703125" style="11" customWidth="1"/>
    <col min="2" max="11" width="14.5703125" style="1" customWidth="1"/>
    <col min="12" max="12" width="6.42578125" style="2" customWidth="1"/>
    <col min="13" max="13" width="7.85546875" style="2" customWidth="1"/>
    <col min="14" max="15" width="20.28515625" style="2" hidden="1" customWidth="1"/>
    <col min="16" max="16" width="7.85546875" style="2" customWidth="1"/>
    <col min="17" max="16384" width="9.42578125" style="2"/>
  </cols>
  <sheetData>
    <row r="1" spans="1:15" x14ac:dyDescent="0.25">
      <c r="N1" s="12" t="s">
        <v>65</v>
      </c>
      <c r="O1" s="12" t="s">
        <v>77</v>
      </c>
    </row>
    <row r="2" spans="1:15" x14ac:dyDescent="0.25">
      <c r="B2" s="13" t="str">
        <f>IF(Intro!$G$22="English",N2,O2)</f>
        <v>PROTÉGÉ</v>
      </c>
      <c r="C2" s="13"/>
      <c r="D2" s="13"/>
      <c r="N2" s="89" t="s">
        <v>248</v>
      </c>
      <c r="O2" s="89" t="s">
        <v>249</v>
      </c>
    </row>
    <row r="3" spans="1:15" x14ac:dyDescent="0.25">
      <c r="B3" s="4"/>
      <c r="C3" s="4"/>
      <c r="D3" s="4"/>
      <c r="N3" s="7"/>
      <c r="O3" s="7"/>
    </row>
    <row r="4" spans="1:15" s="7" customFormat="1" x14ac:dyDescent="0.25">
      <c r="A4" s="14"/>
      <c r="B4" s="304" t="str">
        <f>Info!B4</f>
        <v>QUESTIONNAIRE À L'INTENTION DES PRODUCTEURS ÉTRANGERS</v>
      </c>
      <c r="C4" s="304"/>
      <c r="D4" s="304"/>
      <c r="E4" s="304"/>
      <c r="F4" s="304"/>
      <c r="G4" s="304"/>
      <c r="H4" s="304"/>
      <c r="I4" s="304"/>
      <c r="J4" s="304"/>
      <c r="K4" s="304"/>
      <c r="L4" s="5"/>
      <c r="M4" s="5"/>
      <c r="N4" s="8"/>
      <c r="O4" s="8"/>
    </row>
    <row r="5" spans="1:15" s="7" customFormat="1" x14ac:dyDescent="0.25">
      <c r="A5" s="14"/>
      <c r="B5" s="304" t="str">
        <f>Info!B5</f>
        <v>NQ-2025-009</v>
      </c>
      <c r="C5" s="304"/>
      <c r="D5" s="304"/>
      <c r="E5" s="304"/>
      <c r="F5" s="304"/>
      <c r="G5" s="304"/>
      <c r="H5" s="304"/>
      <c r="I5" s="304"/>
      <c r="J5" s="304"/>
      <c r="K5" s="304"/>
      <c r="L5" s="5"/>
      <c r="M5" s="5"/>
      <c r="N5" s="8"/>
      <c r="O5" s="8"/>
    </row>
    <row r="6" spans="1:15" s="8" customFormat="1" x14ac:dyDescent="0.25">
      <c r="A6" s="14"/>
      <c r="B6" s="304" t="str">
        <f>Info!B6</f>
        <v>CARROSSERIES DE CAMIONS</v>
      </c>
      <c r="C6" s="304"/>
      <c r="D6" s="304"/>
      <c r="E6" s="304"/>
      <c r="F6" s="304"/>
      <c r="G6" s="304"/>
      <c r="H6" s="304"/>
      <c r="I6" s="304"/>
      <c r="J6" s="304"/>
      <c r="K6" s="304"/>
      <c r="N6" s="15"/>
      <c r="O6" s="15"/>
    </row>
    <row r="7" spans="1:15" s="8" customFormat="1" x14ac:dyDescent="0.25">
      <c r="A7" s="14"/>
      <c r="B7" s="34"/>
      <c r="C7" s="34"/>
      <c r="D7" s="34"/>
      <c r="E7" s="34"/>
      <c r="F7" s="34"/>
      <c r="G7" s="34"/>
      <c r="H7" s="34"/>
      <c r="I7" s="34"/>
      <c r="J7" s="34"/>
      <c r="K7" s="34"/>
      <c r="N7" s="27"/>
    </row>
    <row r="8" spans="1:15" s="8" customFormat="1" x14ac:dyDescent="0.25">
      <c r="A8" s="14"/>
      <c r="B8" s="305" t="str">
        <f>Public!B8</f>
        <v>Les questions suivantes font référence aux marchandises comme définies dans la description du produit de l'onglet Intro.</v>
      </c>
      <c r="C8" s="305"/>
      <c r="D8" s="305"/>
      <c r="E8" s="305"/>
      <c r="F8" s="305"/>
      <c r="G8" s="305"/>
      <c r="H8" s="305"/>
      <c r="I8" s="305"/>
      <c r="J8" s="305"/>
      <c r="K8" s="305"/>
      <c r="N8" s="15"/>
      <c r="O8" s="15"/>
    </row>
    <row r="9" spans="1:15" s="8" customFormat="1" x14ac:dyDescent="0.25">
      <c r="A9" s="14"/>
      <c r="B9" s="305" t="str">
        <f>Public!B9</f>
        <v>Des informations sur le produit et un glossaire de termes sont disponibles dans l'onglet Info.</v>
      </c>
      <c r="C9" s="305"/>
      <c r="D9" s="305"/>
      <c r="E9" s="305"/>
      <c r="F9" s="305"/>
      <c r="G9" s="305"/>
      <c r="H9" s="305"/>
      <c r="I9" s="305"/>
      <c r="J9" s="305"/>
      <c r="K9" s="305"/>
      <c r="N9" s="15"/>
    </row>
    <row r="10" spans="1:15" s="8" customFormat="1" x14ac:dyDescent="0.25">
      <c r="A10" s="14"/>
      <c r="B10" s="305" t="str">
        <f>IF(Intro!$G$22="English",N10,O10)</f>
        <v xml:space="preserve">Utilisez l'onglet AddPro si vous avez besoin de plus d'espace.
</v>
      </c>
      <c r="C10" s="305"/>
      <c r="D10" s="305"/>
      <c r="E10" s="305"/>
      <c r="F10" s="305"/>
      <c r="G10" s="305"/>
      <c r="H10" s="305"/>
      <c r="I10" s="305"/>
      <c r="J10" s="305"/>
      <c r="K10" s="305"/>
      <c r="N10" s="15" t="s">
        <v>107</v>
      </c>
      <c r="O10" s="15" t="str">
        <f>"Utilisez l'onglet AddPro si vous avez besoin de plus d'espace."&amp;CHAR(10)</f>
        <v xml:space="preserve">Utilisez l'onglet AddPro si vous avez besoin de plus d'espace.
</v>
      </c>
    </row>
    <row r="11" spans="1:15" s="8" customFormat="1" x14ac:dyDescent="0.25">
      <c r="A11" s="14"/>
      <c r="B11" s="16"/>
      <c r="C11" s="16"/>
      <c r="D11" s="16"/>
      <c r="E11" s="17"/>
      <c r="F11" s="17"/>
      <c r="G11" s="17"/>
      <c r="H11" s="17"/>
      <c r="I11" s="17"/>
      <c r="J11" s="17"/>
      <c r="K11" s="17"/>
      <c r="N11" s="15"/>
      <c r="O11" s="15"/>
    </row>
    <row r="12" spans="1:15" x14ac:dyDescent="0.25">
      <c r="B12" s="290" t="str">
        <f>IF(Intro!$G$22="English",N12,O12)</f>
        <v>PRODUCTION ET CAPACITÉ</v>
      </c>
      <c r="C12" s="291"/>
      <c r="D12" s="291"/>
      <c r="E12" s="291"/>
      <c r="F12" s="291"/>
      <c r="G12" s="291"/>
      <c r="H12" s="291"/>
      <c r="I12" s="291"/>
      <c r="J12" s="291"/>
      <c r="K12" s="292"/>
      <c r="L12" s="29"/>
      <c r="N12" s="90" t="s">
        <v>250</v>
      </c>
      <c r="O12" s="90" t="s">
        <v>251</v>
      </c>
    </row>
    <row r="13" spans="1:15" x14ac:dyDescent="0.25">
      <c r="B13" s="251" t="s">
        <v>22</v>
      </c>
      <c r="C13" s="252"/>
      <c r="D13" s="252"/>
      <c r="E13" s="252"/>
      <c r="F13" s="252"/>
      <c r="G13" s="252"/>
      <c r="H13" s="252"/>
      <c r="I13" s="252"/>
      <c r="J13" s="252"/>
      <c r="K13" s="253"/>
    </row>
    <row r="14" spans="1:15" x14ac:dyDescent="0.25">
      <c r="B14" s="18"/>
      <c r="C14" s="19"/>
      <c r="D14" s="19"/>
      <c r="E14" s="20"/>
      <c r="F14" s="20"/>
      <c r="G14" s="20"/>
      <c r="H14" s="20"/>
      <c r="I14" s="20"/>
      <c r="J14" s="20"/>
      <c r="K14" s="21"/>
    </row>
    <row r="15" spans="1:15" x14ac:dyDescent="0.25">
      <c r="B15" s="217" t="str">
        <f>IF(Intro!$G$22="English",N15,O15)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218"/>
      <c r="D15" s="218"/>
      <c r="E15" s="218"/>
      <c r="F15" s="218"/>
      <c r="G15" s="218"/>
      <c r="H15" s="218"/>
      <c r="I15" s="218"/>
      <c r="J15" s="218"/>
      <c r="K15" s="219"/>
      <c r="N15" s="22" t="s">
        <v>187</v>
      </c>
      <c r="O15" s="2" t="s">
        <v>286</v>
      </c>
    </row>
    <row r="16" spans="1:15" x14ac:dyDescent="0.25">
      <c r="B16" s="217"/>
      <c r="C16" s="218"/>
      <c r="D16" s="218"/>
      <c r="E16" s="218"/>
      <c r="F16" s="218"/>
      <c r="G16" s="218"/>
      <c r="H16" s="218"/>
      <c r="I16" s="218"/>
      <c r="J16" s="218"/>
      <c r="K16" s="219"/>
      <c r="N16" s="22"/>
    </row>
    <row r="17" spans="1:15" x14ac:dyDescent="0.25">
      <c r="B17" s="217"/>
      <c r="C17" s="218"/>
      <c r="D17" s="218"/>
      <c r="E17" s="218"/>
      <c r="F17" s="218"/>
      <c r="G17" s="218"/>
      <c r="H17" s="218"/>
      <c r="I17" s="218"/>
      <c r="J17" s="218"/>
      <c r="K17" s="219"/>
      <c r="N17" s="22"/>
    </row>
    <row r="18" spans="1:15" x14ac:dyDescent="0.25">
      <c r="B18" s="44"/>
      <c r="C18" s="45"/>
      <c r="D18" s="19"/>
      <c r="E18" s="20"/>
      <c r="F18" s="20"/>
      <c r="G18" s="20"/>
      <c r="H18" s="20"/>
      <c r="I18" s="20"/>
      <c r="J18" s="20"/>
      <c r="K18" s="21"/>
      <c r="N18" s="22"/>
    </row>
    <row r="19" spans="1:15" x14ac:dyDescent="0.25">
      <c r="B19" s="44"/>
      <c r="C19" s="45"/>
      <c r="F19" s="19"/>
      <c r="G19" s="303">
        <f>Variables!B6</f>
        <v>2023</v>
      </c>
      <c r="H19" s="303">
        <f>G19+1</f>
        <v>2024</v>
      </c>
      <c r="I19" s="303">
        <f>H19+1</f>
        <v>2025</v>
      </c>
      <c r="J19" s="20"/>
      <c r="K19" s="59"/>
      <c r="N19" s="22"/>
    </row>
    <row r="20" spans="1:15" x14ac:dyDescent="0.25">
      <c r="B20" s="77"/>
      <c r="C20" s="78"/>
      <c r="F20" s="19"/>
      <c r="G20" s="303"/>
      <c r="H20" s="303"/>
      <c r="I20" s="303"/>
      <c r="J20" s="20"/>
      <c r="K20" s="59"/>
      <c r="N20" s="22"/>
    </row>
    <row r="21" spans="1:15" s="29" customFormat="1" x14ac:dyDescent="0.25">
      <c r="A21" s="55"/>
      <c r="B21" s="301" t="s">
        <v>64</v>
      </c>
      <c r="C21" s="302"/>
      <c r="D21" s="302"/>
      <c r="E21" s="302"/>
      <c r="F21" s="20"/>
      <c r="G21" s="20"/>
      <c r="H21" s="20"/>
      <c r="I21" s="20"/>
      <c r="J21" s="20"/>
      <c r="K21" s="59"/>
      <c r="N21" s="2" t="s">
        <v>313</v>
      </c>
      <c r="O21" s="2" t="s">
        <v>314</v>
      </c>
    </row>
    <row r="22" spans="1:15" s="29" customFormat="1" x14ac:dyDescent="0.25">
      <c r="A22" s="55"/>
      <c r="B22" s="301" t="str">
        <f>IF(Intro!$G$22="English",N22,O22)</f>
        <v>Unités réfrigérées</v>
      </c>
      <c r="C22" s="302"/>
      <c r="D22" s="302"/>
      <c r="E22" s="302"/>
      <c r="F22" s="20"/>
      <c r="G22" s="20"/>
      <c r="H22" s="20"/>
      <c r="I22" s="20"/>
      <c r="J22" s="20"/>
      <c r="K22" s="59"/>
      <c r="N22" s="135" t="s">
        <v>344</v>
      </c>
      <c r="O22" s="136" t="s">
        <v>345</v>
      </c>
    </row>
    <row r="23" spans="1:15" s="29" customFormat="1" x14ac:dyDescent="0.25">
      <c r="A23" s="55"/>
      <c r="B23" s="306" t="str">
        <f>IF(Intro!$G$22="English",N23,O23)</f>
        <v>Kits</v>
      </c>
      <c r="C23" s="307"/>
      <c r="D23" s="307"/>
      <c r="E23" s="307"/>
      <c r="F23" s="102" t="str">
        <f>IF(Intro!$G$22="English",N21,O21)</f>
        <v>unités</v>
      </c>
      <c r="G23" s="134"/>
      <c r="H23" s="100"/>
      <c r="I23" s="100"/>
      <c r="J23" s="20"/>
      <c r="K23" s="59"/>
      <c r="N23" s="135" t="s">
        <v>346</v>
      </c>
      <c r="O23" s="136" t="s">
        <v>346</v>
      </c>
    </row>
    <row r="24" spans="1:15" s="29" customFormat="1" x14ac:dyDescent="0.25">
      <c r="A24" s="55"/>
      <c r="B24" s="306" t="str">
        <f>IF(Intro!$G$22="English",N24,O24)</f>
        <v>Carrosseries de camions entièrement assemblées</v>
      </c>
      <c r="C24" s="307"/>
      <c r="D24" s="307"/>
      <c r="E24" s="307"/>
      <c r="F24" s="102" t="str">
        <f>F23</f>
        <v>unités</v>
      </c>
      <c r="G24" s="100"/>
      <c r="H24" s="100"/>
      <c r="I24" s="100"/>
      <c r="J24" s="20"/>
      <c r="K24" s="59"/>
      <c r="N24" s="48" t="s">
        <v>347</v>
      </c>
      <c r="O24" s="48" t="s">
        <v>348</v>
      </c>
    </row>
    <row r="25" spans="1:15" s="29" customFormat="1" x14ac:dyDescent="0.25">
      <c r="A25" s="55"/>
      <c r="B25" s="301" t="str">
        <f>IF(Intro!$G$22="English",N25,O25)</f>
        <v>Unités fermée de fret sec</v>
      </c>
      <c r="C25" s="302"/>
      <c r="D25" s="302"/>
      <c r="E25" s="302"/>
      <c r="F25" s="20"/>
      <c r="G25" s="20"/>
      <c r="H25" s="20"/>
      <c r="I25" s="20"/>
      <c r="J25" s="20"/>
      <c r="K25" s="59"/>
      <c r="N25" s="135" t="s">
        <v>349</v>
      </c>
      <c r="O25" s="136" t="s">
        <v>350</v>
      </c>
    </row>
    <row r="26" spans="1:15" s="29" customFormat="1" x14ac:dyDescent="0.25">
      <c r="A26" s="55"/>
      <c r="B26" s="306" t="str">
        <f>IF(Intro!$G$22="English",N26,O26)</f>
        <v>Kits</v>
      </c>
      <c r="C26" s="307"/>
      <c r="D26" s="307"/>
      <c r="E26" s="307"/>
      <c r="F26" s="102" t="str">
        <f>F23</f>
        <v>unités</v>
      </c>
      <c r="G26" s="134"/>
      <c r="H26" s="100"/>
      <c r="I26" s="100"/>
      <c r="J26" s="20"/>
      <c r="K26" s="59"/>
      <c r="N26" s="135" t="s">
        <v>346</v>
      </c>
      <c r="O26" s="136" t="s">
        <v>346</v>
      </c>
    </row>
    <row r="27" spans="1:15" s="29" customFormat="1" x14ac:dyDescent="0.25">
      <c r="A27" s="55"/>
      <c r="B27" s="306" t="str">
        <f>IF(Intro!$G$22="English",N27,O27)</f>
        <v>Carrosseries de camions entièrement assemblées</v>
      </c>
      <c r="C27" s="307"/>
      <c r="D27" s="307"/>
      <c r="E27" s="307"/>
      <c r="F27" s="102" t="str">
        <f>F23</f>
        <v>unités</v>
      </c>
      <c r="G27" s="100"/>
      <c r="H27" s="100"/>
      <c r="I27" s="100"/>
      <c r="J27" s="20"/>
      <c r="K27" s="59"/>
      <c r="N27" s="48" t="s">
        <v>347</v>
      </c>
      <c r="O27" s="48" t="s">
        <v>348</v>
      </c>
    </row>
    <row r="28" spans="1:15" s="29" customFormat="1" x14ac:dyDescent="0.25">
      <c r="A28" s="55"/>
      <c r="B28" s="301" t="str">
        <f>IF(Intro!$G$22="English",N28,O28)</f>
        <v>Tout autre</v>
      </c>
      <c r="C28" s="302"/>
      <c r="D28" s="302"/>
      <c r="E28" s="302"/>
      <c r="F28" s="20"/>
      <c r="G28" s="20"/>
      <c r="H28" s="20"/>
      <c r="I28" s="20"/>
      <c r="J28" s="20"/>
      <c r="K28" s="59"/>
      <c r="N28" s="135" t="s">
        <v>351</v>
      </c>
      <c r="O28" s="136" t="s">
        <v>352</v>
      </c>
    </row>
    <row r="29" spans="1:15" s="29" customFormat="1" x14ac:dyDescent="0.25">
      <c r="A29" s="55"/>
      <c r="B29" s="306" t="str">
        <f>IF(Intro!$G$22="English",N29,O29)</f>
        <v>Kits</v>
      </c>
      <c r="C29" s="307"/>
      <c r="D29" s="307"/>
      <c r="E29" s="307"/>
      <c r="F29" s="102" t="str">
        <f>F23</f>
        <v>unités</v>
      </c>
      <c r="G29" s="134"/>
      <c r="H29" s="100"/>
      <c r="I29" s="100"/>
      <c r="J29" s="20"/>
      <c r="K29" s="59"/>
      <c r="N29" s="135" t="s">
        <v>346</v>
      </c>
      <c r="O29" s="136" t="s">
        <v>346</v>
      </c>
    </row>
    <row r="30" spans="1:15" s="29" customFormat="1" x14ac:dyDescent="0.25">
      <c r="A30" s="55"/>
      <c r="B30" s="306" t="str">
        <f>IF(Intro!$G$22="English",N30,O30)</f>
        <v>Carrosseries de camions entièrement assemblées</v>
      </c>
      <c r="C30" s="307"/>
      <c r="D30" s="307"/>
      <c r="E30" s="307"/>
      <c r="F30" s="102" t="str">
        <f>F23</f>
        <v>unités</v>
      </c>
      <c r="G30" s="134"/>
      <c r="H30" s="100"/>
      <c r="I30" s="100"/>
      <c r="J30" s="20"/>
      <c r="K30" s="59"/>
      <c r="N30" s="48" t="s">
        <v>347</v>
      </c>
      <c r="O30" s="48" t="s">
        <v>348</v>
      </c>
    </row>
    <row r="31" spans="1:15" s="29" customFormat="1" x14ac:dyDescent="0.25">
      <c r="A31" s="55"/>
      <c r="B31" s="308" t="str">
        <f>IF(Intro!$G$22="English",N31,O31)</f>
        <v>Production totale des marchandises</v>
      </c>
      <c r="C31" s="309"/>
      <c r="D31" s="309"/>
      <c r="E31" s="309"/>
      <c r="F31" s="102" t="str">
        <f>F30</f>
        <v>unités</v>
      </c>
      <c r="G31" s="101">
        <f>SUM(G23+G24+G26+G27+G29+G30)</f>
        <v>0</v>
      </c>
      <c r="H31" s="101">
        <f t="shared" ref="H31:I31" si="0">SUM(H23+H24+H26+H27+H29+H30)</f>
        <v>0</v>
      </c>
      <c r="I31" s="101">
        <f t="shared" si="0"/>
        <v>0</v>
      </c>
      <c r="J31" s="20"/>
      <c r="K31" s="59"/>
      <c r="N31" s="48" t="s">
        <v>353</v>
      </c>
      <c r="O31" s="48" t="s">
        <v>354</v>
      </c>
    </row>
    <row r="32" spans="1:15" s="29" customFormat="1" ht="28.5" customHeight="1" x14ac:dyDescent="0.25">
      <c r="A32" s="55"/>
      <c r="B32" s="293" t="str">
        <f>IF(Intro!$G$22="English",N32,O32)</f>
        <v>Production de produits fabriqués avec le même équipement autre que les marchandises</v>
      </c>
      <c r="C32" s="294"/>
      <c r="D32" s="294"/>
      <c r="E32" s="294"/>
      <c r="F32" s="102" t="str">
        <f>F23</f>
        <v>unités</v>
      </c>
      <c r="G32" s="124"/>
      <c r="H32" s="125"/>
      <c r="I32" s="125"/>
      <c r="J32" s="20"/>
      <c r="K32" s="59"/>
      <c r="N32" s="2" t="s">
        <v>207</v>
      </c>
      <c r="O32" s="2" t="s">
        <v>208</v>
      </c>
    </row>
    <row r="33" spans="1:15" s="43" customFormat="1" x14ac:dyDescent="0.25">
      <c r="A33" s="69"/>
      <c r="B33" s="295" t="str">
        <f>IF(Intro!$G$22="English",N33,O33)</f>
        <v>Total</v>
      </c>
      <c r="C33" s="296"/>
      <c r="D33" s="297"/>
      <c r="E33" s="297"/>
      <c r="F33" s="103" t="str">
        <f>F23</f>
        <v>unités</v>
      </c>
      <c r="G33" s="101">
        <f>SUM(G31+G32)</f>
        <v>0</v>
      </c>
      <c r="H33" s="101">
        <f t="shared" ref="H33:I33" si="1">SUM(H31+H32)</f>
        <v>0</v>
      </c>
      <c r="I33" s="101">
        <f t="shared" si="1"/>
        <v>0</v>
      </c>
      <c r="J33" s="20"/>
      <c r="K33" s="59"/>
      <c r="N33" s="12" t="s">
        <v>108</v>
      </c>
      <c r="O33" s="12" t="s">
        <v>108</v>
      </c>
    </row>
    <row r="34" spans="1:15" s="29" customFormat="1" x14ac:dyDescent="0.25">
      <c r="A34" s="55"/>
      <c r="B34" s="293" t="str">
        <f>IF(Intro!$G$22="English",N34,O34)</f>
        <v>Capacité pratique des usines</v>
      </c>
      <c r="C34" s="294"/>
      <c r="D34" s="297"/>
      <c r="E34" s="297"/>
      <c r="F34" s="102" t="str">
        <f>F23</f>
        <v>unités</v>
      </c>
      <c r="G34" s="100"/>
      <c r="H34" s="100"/>
      <c r="I34" s="100"/>
      <c r="J34" s="20"/>
      <c r="K34" s="59"/>
      <c r="N34" s="2" t="s">
        <v>154</v>
      </c>
      <c r="O34" s="2" t="s">
        <v>109</v>
      </c>
    </row>
    <row r="35" spans="1:15" s="43" customFormat="1" x14ac:dyDescent="0.25">
      <c r="A35" s="69"/>
      <c r="B35" s="295" t="str">
        <f>IF(Intro!$G$22="English",N35,O35)</f>
        <v>Taux d'utilisation des capacités des marchandises</v>
      </c>
      <c r="C35" s="296"/>
      <c r="D35" s="297"/>
      <c r="E35" s="297"/>
      <c r="F35" s="103" t="s">
        <v>94</v>
      </c>
      <c r="G35" s="101" t="str">
        <f>IF(G34=0,"-",G31/G34*100)</f>
        <v>-</v>
      </c>
      <c r="H35" s="101" t="str">
        <f t="shared" ref="H35:I35" si="2">IF(H34=0,"-",H31/H34*100)</f>
        <v>-</v>
      </c>
      <c r="I35" s="101" t="str">
        <f t="shared" si="2"/>
        <v>-</v>
      </c>
      <c r="J35" s="20"/>
      <c r="K35" s="59"/>
      <c r="N35" s="12" t="s">
        <v>110</v>
      </c>
      <c r="O35" s="12" t="s">
        <v>111</v>
      </c>
    </row>
    <row r="36" spans="1:15" s="43" customFormat="1" x14ac:dyDescent="0.25">
      <c r="A36" s="69"/>
      <c r="B36" s="295" t="str">
        <f>IF(Intro!$G$22="English",N36,O36)</f>
        <v>Taux d'utilisation total des capacités</v>
      </c>
      <c r="C36" s="296"/>
      <c r="D36" s="297"/>
      <c r="E36" s="297"/>
      <c r="F36" s="103" t="s">
        <v>94</v>
      </c>
      <c r="G36" s="101" t="str">
        <f>IF(G34=0,"-",G33/G34*100)</f>
        <v>-</v>
      </c>
      <c r="H36" s="101" t="str">
        <f>IF(H34=0,"-",H33/H34*100)</f>
        <v>-</v>
      </c>
      <c r="I36" s="101" t="str">
        <f>IF(I34=0,"-",I33/I34*100)</f>
        <v>-</v>
      </c>
      <c r="J36" s="20"/>
      <c r="K36" s="59"/>
      <c r="N36" s="12" t="s">
        <v>112</v>
      </c>
      <c r="O36" s="12" t="s">
        <v>113</v>
      </c>
    </row>
    <row r="37" spans="1:15" s="29" customFormat="1" x14ac:dyDescent="0.25">
      <c r="A37" s="55"/>
      <c r="B37" s="66"/>
      <c r="C37" s="67"/>
      <c r="D37" s="67"/>
      <c r="E37" s="67"/>
      <c r="F37" s="67"/>
      <c r="G37" s="67"/>
      <c r="H37" s="67"/>
      <c r="I37" s="67"/>
      <c r="J37" s="67"/>
      <c r="K37" s="68"/>
      <c r="N37" s="2"/>
      <c r="O37" s="2"/>
    </row>
    <row r="38" spans="1:15" s="12" customFormat="1" x14ac:dyDescent="0.25">
      <c r="A38" s="11"/>
      <c r="B38" s="254" t="s">
        <v>23</v>
      </c>
      <c r="C38" s="255"/>
      <c r="D38" s="255"/>
      <c r="E38" s="255"/>
      <c r="F38" s="255"/>
      <c r="G38" s="255"/>
      <c r="H38" s="255"/>
      <c r="I38" s="255"/>
      <c r="J38" s="255"/>
      <c r="K38" s="256"/>
      <c r="L38" s="64"/>
    </row>
    <row r="39" spans="1:15" s="29" customFormat="1" x14ac:dyDescent="0.25">
      <c r="A39" s="55"/>
      <c r="B39" s="65"/>
      <c r="C39" s="56"/>
      <c r="D39" s="56"/>
      <c r="E39" s="56"/>
      <c r="F39" s="56"/>
      <c r="G39" s="56"/>
      <c r="H39" s="56"/>
      <c r="I39" s="56"/>
      <c r="J39" s="56"/>
      <c r="K39" s="57"/>
      <c r="N39" s="2"/>
      <c r="O39" s="2"/>
    </row>
    <row r="40" spans="1:15" s="29" customFormat="1" x14ac:dyDescent="0.25">
      <c r="A40" s="55"/>
      <c r="B40" s="172" t="str">
        <f>IF(Intro!$G$22="English",N40,O40)</f>
        <v xml:space="preserve">Fournissez des détails sur la façon dont votre entreprise détermine la capacité pratique des usines. </v>
      </c>
      <c r="C40" s="173"/>
      <c r="D40" s="173"/>
      <c r="E40" s="173"/>
      <c r="F40" s="173"/>
      <c r="G40" s="173"/>
      <c r="H40" s="173"/>
      <c r="I40" s="173"/>
      <c r="J40" s="173"/>
      <c r="K40" s="174"/>
      <c r="N40" s="2" t="s">
        <v>57</v>
      </c>
      <c r="O40" s="2" t="s">
        <v>58</v>
      </c>
    </row>
    <row r="41" spans="1:15" s="29" customFormat="1" x14ac:dyDescent="0.25">
      <c r="A41" s="55"/>
      <c r="B41" s="65"/>
      <c r="C41" s="56"/>
      <c r="D41" s="56"/>
      <c r="E41" s="56"/>
      <c r="F41" s="56"/>
      <c r="G41" s="56"/>
      <c r="H41" s="56"/>
      <c r="I41" s="56"/>
      <c r="J41" s="56"/>
      <c r="K41" s="57"/>
      <c r="N41" s="2"/>
      <c r="O41" s="2"/>
    </row>
    <row r="42" spans="1:15" s="12" customFormat="1" x14ac:dyDescent="0.25">
      <c r="A42" s="11"/>
      <c r="B42" s="261"/>
      <c r="C42" s="262"/>
      <c r="D42" s="262"/>
      <c r="E42" s="262"/>
      <c r="F42" s="262"/>
      <c r="G42" s="262"/>
      <c r="H42" s="262"/>
      <c r="I42" s="262"/>
      <c r="J42" s="262"/>
      <c r="K42" s="263"/>
      <c r="L42" s="29"/>
    </row>
    <row r="43" spans="1:15" s="12" customFormat="1" x14ac:dyDescent="0.25">
      <c r="A43" s="11"/>
      <c r="B43" s="261"/>
      <c r="C43" s="262"/>
      <c r="D43" s="262"/>
      <c r="E43" s="262"/>
      <c r="F43" s="262"/>
      <c r="G43" s="262"/>
      <c r="H43" s="262"/>
      <c r="I43" s="262"/>
      <c r="J43" s="262"/>
      <c r="K43" s="263"/>
      <c r="L43" s="29"/>
    </row>
    <row r="44" spans="1:15" s="12" customFormat="1" x14ac:dyDescent="0.25">
      <c r="A44" s="11"/>
      <c r="B44" s="261"/>
      <c r="C44" s="262"/>
      <c r="D44" s="262"/>
      <c r="E44" s="262"/>
      <c r="F44" s="262"/>
      <c r="G44" s="262"/>
      <c r="H44" s="262"/>
      <c r="I44" s="262"/>
      <c r="J44" s="262"/>
      <c r="K44" s="263"/>
      <c r="L44" s="29"/>
    </row>
    <row r="45" spans="1:15" s="12" customFormat="1" x14ac:dyDescent="0.25">
      <c r="A45" s="11"/>
      <c r="B45" s="261"/>
      <c r="C45" s="262"/>
      <c r="D45" s="262"/>
      <c r="E45" s="262"/>
      <c r="F45" s="262"/>
      <c r="G45" s="262"/>
      <c r="H45" s="262"/>
      <c r="I45" s="262"/>
      <c r="J45" s="262"/>
      <c r="K45" s="263"/>
      <c r="L45" s="29"/>
    </row>
    <row r="46" spans="1:15" s="12" customFormat="1" x14ac:dyDescent="0.25">
      <c r="A46" s="11"/>
      <c r="B46" s="261"/>
      <c r="C46" s="262"/>
      <c r="D46" s="262"/>
      <c r="E46" s="262"/>
      <c r="F46" s="262"/>
      <c r="G46" s="262"/>
      <c r="H46" s="262"/>
      <c r="I46" s="262"/>
      <c r="J46" s="262"/>
      <c r="K46" s="263"/>
      <c r="L46" s="29"/>
    </row>
    <row r="47" spans="1:15" s="12" customFormat="1" x14ac:dyDescent="0.25">
      <c r="A47" s="11"/>
      <c r="B47" s="261"/>
      <c r="C47" s="262"/>
      <c r="D47" s="262"/>
      <c r="E47" s="262"/>
      <c r="F47" s="262"/>
      <c r="G47" s="262"/>
      <c r="H47" s="262"/>
      <c r="I47" s="262"/>
      <c r="J47" s="262"/>
      <c r="K47" s="263"/>
      <c r="L47" s="29"/>
    </row>
    <row r="48" spans="1:15" s="12" customFormat="1" x14ac:dyDescent="0.25">
      <c r="A48" s="11"/>
      <c r="B48" s="261"/>
      <c r="C48" s="262"/>
      <c r="D48" s="262"/>
      <c r="E48" s="262"/>
      <c r="F48" s="262"/>
      <c r="G48" s="262"/>
      <c r="H48" s="262"/>
      <c r="I48" s="262"/>
      <c r="J48" s="262"/>
      <c r="K48" s="263"/>
      <c r="L48" s="29"/>
    </row>
    <row r="49" spans="1:15" s="12" customFormat="1" x14ac:dyDescent="0.25">
      <c r="A49" s="11"/>
      <c r="B49" s="261"/>
      <c r="C49" s="262"/>
      <c r="D49" s="262"/>
      <c r="E49" s="262"/>
      <c r="F49" s="262"/>
      <c r="G49" s="262"/>
      <c r="H49" s="262"/>
      <c r="I49" s="262"/>
      <c r="J49" s="262"/>
      <c r="K49" s="263"/>
      <c r="L49" s="29"/>
    </row>
    <row r="50" spans="1:15" s="29" customFormat="1" x14ac:dyDescent="0.25">
      <c r="A50" s="55"/>
      <c r="B50" s="66"/>
      <c r="C50" s="67"/>
      <c r="D50" s="67"/>
      <c r="E50" s="67"/>
      <c r="F50" s="67"/>
      <c r="G50" s="67"/>
      <c r="H50" s="67"/>
      <c r="I50" s="67"/>
      <c r="J50" s="67"/>
      <c r="K50" s="68"/>
      <c r="N50" s="2"/>
      <c r="O50" s="2"/>
    </row>
    <row r="51" spans="1:15" s="12" customFormat="1" x14ac:dyDescent="0.25">
      <c r="A51" s="11"/>
      <c r="B51" s="254" t="s">
        <v>24</v>
      </c>
      <c r="C51" s="255"/>
      <c r="D51" s="255"/>
      <c r="E51" s="255"/>
      <c r="F51" s="255"/>
      <c r="G51" s="255"/>
      <c r="H51" s="255"/>
      <c r="I51" s="255"/>
      <c r="J51" s="255"/>
      <c r="K51" s="256"/>
      <c r="L51" s="64"/>
    </row>
    <row r="52" spans="1:15" s="29" customFormat="1" x14ac:dyDescent="0.25">
      <c r="A52" s="55"/>
      <c r="B52" s="65"/>
      <c r="C52" s="56"/>
      <c r="D52" s="56"/>
      <c r="E52" s="56"/>
      <c r="F52" s="56"/>
      <c r="G52" s="56"/>
      <c r="H52" s="56"/>
      <c r="I52" s="56"/>
      <c r="J52" s="56"/>
      <c r="K52" s="57"/>
      <c r="N52" s="2"/>
      <c r="O52" s="2"/>
    </row>
    <row r="53" spans="1:15" s="29" customFormat="1" x14ac:dyDescent="0.25">
      <c r="A53" s="55"/>
      <c r="B53" s="172" t="str">
        <f>IF(Intro!$G$22="English",N53,O53)</f>
        <v>Si l'un ou l'autre des taux d'utilisation de la capacité, tel que calculé, est supérieur à 100 %, expliquez.</v>
      </c>
      <c r="C53" s="173"/>
      <c r="D53" s="173"/>
      <c r="E53" s="173"/>
      <c r="F53" s="173"/>
      <c r="G53" s="173"/>
      <c r="H53" s="173"/>
      <c r="I53" s="173"/>
      <c r="J53" s="173"/>
      <c r="K53" s="174"/>
      <c r="N53" s="2" t="s">
        <v>114</v>
      </c>
      <c r="O53" s="2" t="s">
        <v>283</v>
      </c>
    </row>
    <row r="54" spans="1:15" s="29" customFormat="1" x14ac:dyDescent="0.25">
      <c r="A54" s="55"/>
      <c r="B54" s="65"/>
      <c r="C54" s="56"/>
      <c r="D54" s="56"/>
      <c r="E54" s="56"/>
      <c r="F54" s="56"/>
      <c r="G54" s="56"/>
      <c r="H54" s="56"/>
      <c r="I54" s="56"/>
      <c r="J54" s="56"/>
      <c r="K54" s="57"/>
      <c r="N54" s="2"/>
      <c r="O54" s="2"/>
    </row>
    <row r="55" spans="1:15" s="12" customFormat="1" x14ac:dyDescent="0.25">
      <c r="A55" s="11"/>
      <c r="B55" s="261"/>
      <c r="C55" s="262"/>
      <c r="D55" s="262"/>
      <c r="E55" s="262"/>
      <c r="F55" s="262"/>
      <c r="G55" s="262"/>
      <c r="H55" s="262"/>
      <c r="I55" s="262"/>
      <c r="J55" s="262"/>
      <c r="K55" s="263"/>
      <c r="L55" s="29"/>
    </row>
    <row r="56" spans="1:15" s="12" customFormat="1" x14ac:dyDescent="0.25">
      <c r="A56" s="11"/>
      <c r="B56" s="261"/>
      <c r="C56" s="262"/>
      <c r="D56" s="262"/>
      <c r="E56" s="262"/>
      <c r="F56" s="262"/>
      <c r="G56" s="262"/>
      <c r="H56" s="262"/>
      <c r="I56" s="262"/>
      <c r="J56" s="262"/>
      <c r="K56" s="263"/>
      <c r="L56" s="29"/>
    </row>
    <row r="57" spans="1:15" s="12" customFormat="1" x14ac:dyDescent="0.25">
      <c r="A57" s="11"/>
      <c r="B57" s="261"/>
      <c r="C57" s="262"/>
      <c r="D57" s="262"/>
      <c r="E57" s="262"/>
      <c r="F57" s="262"/>
      <c r="G57" s="262"/>
      <c r="H57" s="262"/>
      <c r="I57" s="262"/>
      <c r="J57" s="262"/>
      <c r="K57" s="263"/>
      <c r="L57" s="29"/>
    </row>
    <row r="58" spans="1:15" s="12" customFormat="1" x14ac:dyDescent="0.25">
      <c r="A58" s="11"/>
      <c r="B58" s="261"/>
      <c r="C58" s="262"/>
      <c r="D58" s="262"/>
      <c r="E58" s="262"/>
      <c r="F58" s="262"/>
      <c r="G58" s="262"/>
      <c r="H58" s="262"/>
      <c r="I58" s="262"/>
      <c r="J58" s="262"/>
      <c r="K58" s="263"/>
      <c r="L58" s="29"/>
    </row>
    <row r="59" spans="1:15" s="12" customFormat="1" x14ac:dyDescent="0.25">
      <c r="A59" s="11"/>
      <c r="B59" s="261"/>
      <c r="C59" s="262"/>
      <c r="D59" s="262"/>
      <c r="E59" s="262"/>
      <c r="F59" s="262"/>
      <c r="G59" s="262"/>
      <c r="H59" s="262"/>
      <c r="I59" s="262"/>
      <c r="J59" s="262"/>
      <c r="K59" s="263"/>
      <c r="L59" s="29"/>
    </row>
    <row r="60" spans="1:15" s="12" customFormat="1" x14ac:dyDescent="0.25">
      <c r="A60" s="11"/>
      <c r="B60" s="261"/>
      <c r="C60" s="262"/>
      <c r="D60" s="262"/>
      <c r="E60" s="262"/>
      <c r="F60" s="262"/>
      <c r="G60" s="262"/>
      <c r="H60" s="262"/>
      <c r="I60" s="262"/>
      <c r="J60" s="262"/>
      <c r="K60" s="263"/>
      <c r="L60" s="29"/>
    </row>
    <row r="61" spans="1:15" s="12" customFormat="1" x14ac:dyDescent="0.25">
      <c r="A61" s="11"/>
      <c r="B61" s="261"/>
      <c r="C61" s="262"/>
      <c r="D61" s="262"/>
      <c r="E61" s="262"/>
      <c r="F61" s="262"/>
      <c r="G61" s="262"/>
      <c r="H61" s="262"/>
      <c r="I61" s="262"/>
      <c r="J61" s="262"/>
      <c r="K61" s="263"/>
      <c r="L61" s="29"/>
    </row>
    <row r="62" spans="1:15" s="12" customFormat="1" x14ac:dyDescent="0.25">
      <c r="A62" s="11"/>
      <c r="B62" s="261"/>
      <c r="C62" s="262"/>
      <c r="D62" s="262"/>
      <c r="E62" s="262"/>
      <c r="F62" s="262"/>
      <c r="G62" s="262"/>
      <c r="H62" s="262"/>
      <c r="I62" s="262"/>
      <c r="J62" s="262"/>
      <c r="K62" s="263"/>
      <c r="L62" s="29"/>
    </row>
    <row r="63" spans="1:15" s="29" customFormat="1" x14ac:dyDescent="0.25">
      <c r="A63" s="55"/>
      <c r="B63" s="66"/>
      <c r="C63" s="67"/>
      <c r="D63" s="67"/>
      <c r="E63" s="67"/>
      <c r="F63" s="67"/>
      <c r="G63" s="67"/>
      <c r="H63" s="67"/>
      <c r="I63" s="67"/>
      <c r="J63" s="67"/>
      <c r="K63" s="68"/>
      <c r="N63" s="2"/>
      <c r="O63" s="2"/>
    </row>
    <row r="64" spans="1:15" s="12" customFormat="1" x14ac:dyDescent="0.25">
      <c r="A64" s="11"/>
      <c r="B64" s="254" t="s">
        <v>25</v>
      </c>
      <c r="C64" s="255"/>
      <c r="D64" s="255"/>
      <c r="E64" s="255"/>
      <c r="F64" s="255"/>
      <c r="G64" s="255"/>
      <c r="H64" s="255"/>
      <c r="I64" s="255"/>
      <c r="J64" s="255"/>
      <c r="K64" s="256"/>
      <c r="L64" s="64"/>
    </row>
    <row r="65" spans="1:15" s="29" customFormat="1" x14ac:dyDescent="0.25">
      <c r="A65" s="55"/>
      <c r="B65" s="65"/>
      <c r="C65" s="56"/>
      <c r="D65" s="56"/>
      <c r="E65" s="56"/>
      <c r="F65" s="56"/>
      <c r="G65" s="56"/>
      <c r="H65" s="56"/>
      <c r="I65" s="56"/>
      <c r="J65" s="56"/>
      <c r="K65" s="57"/>
      <c r="N65" s="2"/>
      <c r="O65" s="2"/>
    </row>
    <row r="66" spans="1:15" s="29" customFormat="1" x14ac:dyDescent="0.25">
      <c r="A66" s="55"/>
      <c r="B66" s="172" t="str">
        <f>IF(Intro!$G$22="English",N66,O66)</f>
        <v>Si la capacité pratique de l’usine a changé depuis le 1er janvier 2023, expliquez comment cela a été réalisé.</v>
      </c>
      <c r="C66" s="173"/>
      <c r="D66" s="173"/>
      <c r="E66" s="173"/>
      <c r="F66" s="173"/>
      <c r="G66" s="173"/>
      <c r="H66" s="173"/>
      <c r="I66" s="173"/>
      <c r="J66" s="173"/>
      <c r="K66" s="174"/>
      <c r="N66" s="2" t="str">
        <f>"If practical plant capacity has changed since January 1, "&amp;Variables!$B$6&amp;", explain how this was achieved."</f>
        <v>If practical plant capacity has changed since January 1, 2023, explain how this was achieved.</v>
      </c>
      <c r="O66" s="2" t="str">
        <f>"Si la capacité pratique de l’usine a changé depuis le 1er janvier "&amp;Variables!B6&amp;", expliquez comment cela a été réalisé."</f>
        <v>Si la capacité pratique de l’usine a changé depuis le 1er janvier 2023, expliquez comment cela a été réalisé.</v>
      </c>
    </row>
    <row r="67" spans="1:15" s="29" customFormat="1" x14ac:dyDescent="0.25">
      <c r="A67" s="55"/>
      <c r="B67" s="65"/>
      <c r="C67" s="56"/>
      <c r="D67" s="56"/>
      <c r="E67" s="56"/>
      <c r="F67" s="56"/>
      <c r="G67" s="56"/>
      <c r="H67" s="56"/>
      <c r="I67" s="56"/>
      <c r="J67" s="56"/>
      <c r="K67" s="57"/>
      <c r="N67" s="2"/>
      <c r="O67" s="2"/>
    </row>
    <row r="68" spans="1:15" s="12" customFormat="1" x14ac:dyDescent="0.25">
      <c r="A68" s="11"/>
      <c r="B68" s="261"/>
      <c r="C68" s="262"/>
      <c r="D68" s="262"/>
      <c r="E68" s="262"/>
      <c r="F68" s="262"/>
      <c r="G68" s="262"/>
      <c r="H68" s="262"/>
      <c r="I68" s="262"/>
      <c r="J68" s="262"/>
      <c r="K68" s="263"/>
      <c r="L68" s="29"/>
    </row>
    <row r="69" spans="1:15" s="12" customFormat="1" x14ac:dyDescent="0.25">
      <c r="A69" s="11"/>
      <c r="B69" s="261"/>
      <c r="C69" s="262"/>
      <c r="D69" s="262"/>
      <c r="E69" s="262"/>
      <c r="F69" s="262"/>
      <c r="G69" s="262"/>
      <c r="H69" s="262"/>
      <c r="I69" s="262"/>
      <c r="J69" s="262"/>
      <c r="K69" s="263"/>
      <c r="L69" s="29"/>
    </row>
    <row r="70" spans="1:15" s="12" customFormat="1" x14ac:dyDescent="0.25">
      <c r="A70" s="11"/>
      <c r="B70" s="261"/>
      <c r="C70" s="262"/>
      <c r="D70" s="262"/>
      <c r="E70" s="262"/>
      <c r="F70" s="262"/>
      <c r="G70" s="262"/>
      <c r="H70" s="262"/>
      <c r="I70" s="262"/>
      <c r="J70" s="262"/>
      <c r="K70" s="263"/>
      <c r="L70" s="29"/>
    </row>
    <row r="71" spans="1:15" s="12" customFormat="1" x14ac:dyDescent="0.25">
      <c r="A71" s="11"/>
      <c r="B71" s="261"/>
      <c r="C71" s="262"/>
      <c r="D71" s="262"/>
      <c r="E71" s="262"/>
      <c r="F71" s="262"/>
      <c r="G71" s="262"/>
      <c r="H71" s="262"/>
      <c r="I71" s="262"/>
      <c r="J71" s="262"/>
      <c r="K71" s="263"/>
      <c r="L71" s="29"/>
    </row>
    <row r="72" spans="1:15" s="12" customFormat="1" x14ac:dyDescent="0.25">
      <c r="A72" s="11"/>
      <c r="B72" s="261"/>
      <c r="C72" s="262"/>
      <c r="D72" s="262"/>
      <c r="E72" s="262"/>
      <c r="F72" s="262"/>
      <c r="G72" s="262"/>
      <c r="H72" s="262"/>
      <c r="I72" s="262"/>
      <c r="J72" s="262"/>
      <c r="K72" s="263"/>
      <c r="L72" s="29"/>
    </row>
    <row r="73" spans="1:15" s="12" customFormat="1" x14ac:dyDescent="0.25">
      <c r="A73" s="11"/>
      <c r="B73" s="261"/>
      <c r="C73" s="262"/>
      <c r="D73" s="262"/>
      <c r="E73" s="262"/>
      <c r="F73" s="262"/>
      <c r="G73" s="262"/>
      <c r="H73" s="262"/>
      <c r="I73" s="262"/>
      <c r="J73" s="262"/>
      <c r="K73" s="263"/>
      <c r="L73" s="29"/>
    </row>
    <row r="74" spans="1:15" s="12" customFormat="1" x14ac:dyDescent="0.25">
      <c r="A74" s="11"/>
      <c r="B74" s="261"/>
      <c r="C74" s="262"/>
      <c r="D74" s="262"/>
      <c r="E74" s="262"/>
      <c r="F74" s="262"/>
      <c r="G74" s="262"/>
      <c r="H74" s="262"/>
      <c r="I74" s="262"/>
      <c r="J74" s="262"/>
      <c r="K74" s="263"/>
      <c r="L74" s="29"/>
    </row>
    <row r="75" spans="1:15" s="12" customFormat="1" x14ac:dyDescent="0.25">
      <c r="A75" s="11"/>
      <c r="B75" s="261"/>
      <c r="C75" s="262"/>
      <c r="D75" s="262"/>
      <c r="E75" s="262"/>
      <c r="F75" s="262"/>
      <c r="G75" s="262"/>
      <c r="H75" s="262"/>
      <c r="I75" s="262"/>
      <c r="J75" s="262"/>
      <c r="K75" s="263"/>
      <c r="L75" s="29"/>
    </row>
    <row r="76" spans="1:15" s="29" customFormat="1" x14ac:dyDescent="0.25">
      <c r="A76" s="55"/>
      <c r="B76" s="66"/>
      <c r="C76" s="67"/>
      <c r="D76" s="67"/>
      <c r="E76" s="67"/>
      <c r="F76" s="67"/>
      <c r="G76" s="67"/>
      <c r="H76" s="67"/>
      <c r="I76" s="67"/>
      <c r="J76" s="67"/>
      <c r="K76" s="68"/>
      <c r="N76" s="2"/>
      <c r="O76" s="2"/>
    </row>
    <row r="77" spans="1:15" s="12" customFormat="1" x14ac:dyDescent="0.25">
      <c r="A77" s="11"/>
      <c r="B77" s="254" t="s">
        <v>26</v>
      </c>
      <c r="C77" s="255"/>
      <c r="D77" s="255"/>
      <c r="E77" s="255"/>
      <c r="F77" s="255"/>
      <c r="G77" s="255"/>
      <c r="H77" s="255"/>
      <c r="I77" s="255"/>
      <c r="J77" s="255"/>
      <c r="K77" s="256"/>
      <c r="L77" s="64"/>
    </row>
    <row r="78" spans="1:15" s="29" customFormat="1" x14ac:dyDescent="0.25">
      <c r="A78" s="55"/>
      <c r="B78" s="65"/>
      <c r="C78" s="56"/>
      <c r="D78" s="56"/>
      <c r="E78" s="56"/>
      <c r="F78" s="56"/>
      <c r="G78" s="56"/>
      <c r="H78" s="56"/>
      <c r="I78" s="56"/>
      <c r="J78" s="56"/>
      <c r="K78" s="57"/>
      <c r="N78" s="2"/>
      <c r="O78" s="2"/>
    </row>
    <row r="79" spans="1:15" s="29" customFormat="1" ht="14.25" customHeight="1" x14ac:dyDescent="0.25">
      <c r="A79" s="55"/>
      <c r="B79" s="217" t="str">
        <f>IF(Intro!$G$22="English",N79,O79)</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9" s="218"/>
      <c r="D79" s="218"/>
      <c r="E79" s="218"/>
      <c r="F79" s="218"/>
      <c r="G79" s="218"/>
      <c r="H79" s="218"/>
      <c r="I79" s="218"/>
      <c r="J79" s="218"/>
      <c r="K79" s="219"/>
      <c r="N79" s="2" t="s">
        <v>170</v>
      </c>
      <c r="O79" s="2" t="s">
        <v>115</v>
      </c>
    </row>
    <row r="80" spans="1:15" s="29" customFormat="1" x14ac:dyDescent="0.25">
      <c r="A80" s="55"/>
      <c r="B80" s="217"/>
      <c r="C80" s="218"/>
      <c r="D80" s="218"/>
      <c r="E80" s="218"/>
      <c r="F80" s="218"/>
      <c r="G80" s="218"/>
      <c r="H80" s="218"/>
      <c r="I80" s="218"/>
      <c r="J80" s="218"/>
      <c r="K80" s="219"/>
      <c r="N80" s="2"/>
      <c r="O80" s="2"/>
    </row>
    <row r="81" spans="1:15" s="29" customFormat="1" x14ac:dyDescent="0.25">
      <c r="A81" s="55"/>
      <c r="B81" s="65"/>
      <c r="C81" s="56"/>
      <c r="D81" s="56"/>
      <c r="E81" s="56"/>
      <c r="F81" s="56"/>
      <c r="G81" s="56"/>
      <c r="H81" s="56"/>
      <c r="I81" s="56"/>
      <c r="J81" s="56"/>
      <c r="K81" s="57"/>
      <c r="N81" s="2"/>
      <c r="O81" s="2"/>
    </row>
    <row r="82" spans="1:15" s="12" customFormat="1" x14ac:dyDescent="0.25">
      <c r="A82" s="11"/>
      <c r="B82" s="261"/>
      <c r="C82" s="262"/>
      <c r="D82" s="262"/>
      <c r="E82" s="262"/>
      <c r="F82" s="262"/>
      <c r="G82" s="262"/>
      <c r="H82" s="262"/>
      <c r="I82" s="262"/>
      <c r="J82" s="262"/>
      <c r="K82" s="263"/>
      <c r="L82" s="29"/>
    </row>
    <row r="83" spans="1:15" s="12" customFormat="1" x14ac:dyDescent="0.25">
      <c r="A83" s="11"/>
      <c r="B83" s="261"/>
      <c r="C83" s="262"/>
      <c r="D83" s="262"/>
      <c r="E83" s="262"/>
      <c r="F83" s="262"/>
      <c r="G83" s="262"/>
      <c r="H83" s="262"/>
      <c r="I83" s="262"/>
      <c r="J83" s="262"/>
      <c r="K83" s="263"/>
      <c r="L83" s="29"/>
    </row>
    <row r="84" spans="1:15" s="12" customFormat="1" x14ac:dyDescent="0.25">
      <c r="A84" s="11"/>
      <c r="B84" s="261"/>
      <c r="C84" s="262"/>
      <c r="D84" s="262"/>
      <c r="E84" s="262"/>
      <c r="F84" s="262"/>
      <c r="G84" s="262"/>
      <c r="H84" s="262"/>
      <c r="I84" s="262"/>
      <c r="J84" s="262"/>
      <c r="K84" s="263"/>
      <c r="L84" s="29"/>
    </row>
    <row r="85" spans="1:15" s="12" customFormat="1" x14ac:dyDescent="0.25">
      <c r="A85" s="11"/>
      <c r="B85" s="261"/>
      <c r="C85" s="262"/>
      <c r="D85" s="262"/>
      <c r="E85" s="262"/>
      <c r="F85" s="262"/>
      <c r="G85" s="262"/>
      <c r="H85" s="262"/>
      <c r="I85" s="262"/>
      <c r="J85" s="262"/>
      <c r="K85" s="263"/>
      <c r="L85" s="29"/>
    </row>
    <row r="86" spans="1:15" s="12" customFormat="1" x14ac:dyDescent="0.25">
      <c r="A86" s="11"/>
      <c r="B86" s="261"/>
      <c r="C86" s="262"/>
      <c r="D86" s="262"/>
      <c r="E86" s="262"/>
      <c r="F86" s="262"/>
      <c r="G86" s="262"/>
      <c r="H86" s="262"/>
      <c r="I86" s="262"/>
      <c r="J86" s="262"/>
      <c r="K86" s="263"/>
      <c r="L86" s="29"/>
    </row>
    <row r="87" spans="1:15" s="12" customFormat="1" x14ac:dyDescent="0.25">
      <c r="A87" s="11"/>
      <c r="B87" s="261"/>
      <c r="C87" s="262"/>
      <c r="D87" s="262"/>
      <c r="E87" s="262"/>
      <c r="F87" s="262"/>
      <c r="G87" s="262"/>
      <c r="H87" s="262"/>
      <c r="I87" s="262"/>
      <c r="J87" s="262"/>
      <c r="K87" s="263"/>
      <c r="L87" s="29"/>
    </row>
    <row r="88" spans="1:15" s="12" customFormat="1" x14ac:dyDescent="0.25">
      <c r="A88" s="11"/>
      <c r="B88" s="261"/>
      <c r="C88" s="262"/>
      <c r="D88" s="262"/>
      <c r="E88" s="262"/>
      <c r="F88" s="262"/>
      <c r="G88" s="262"/>
      <c r="H88" s="262"/>
      <c r="I88" s="262"/>
      <c r="J88" s="262"/>
      <c r="K88" s="263"/>
      <c r="L88" s="29"/>
    </row>
    <row r="89" spans="1:15" s="12" customFormat="1" x14ac:dyDescent="0.25">
      <c r="A89" s="11"/>
      <c r="B89" s="261"/>
      <c r="C89" s="262"/>
      <c r="D89" s="262"/>
      <c r="E89" s="262"/>
      <c r="F89" s="262"/>
      <c r="G89" s="262"/>
      <c r="H89" s="262"/>
      <c r="I89" s="262"/>
      <c r="J89" s="262"/>
      <c r="K89" s="263"/>
      <c r="L89" s="29"/>
    </row>
    <row r="90" spans="1:15" s="29" customFormat="1" x14ac:dyDescent="0.25">
      <c r="A90" s="55"/>
      <c r="B90" s="66"/>
      <c r="C90" s="67"/>
      <c r="D90" s="67"/>
      <c r="E90" s="67"/>
      <c r="F90" s="67"/>
      <c r="G90" s="67"/>
      <c r="H90" s="67"/>
      <c r="I90" s="67"/>
      <c r="J90" s="67"/>
      <c r="K90" s="68"/>
      <c r="N90" s="2"/>
      <c r="O90" s="2"/>
    </row>
    <row r="91" spans="1:15" s="12" customFormat="1" x14ac:dyDescent="0.25">
      <c r="A91" s="11"/>
      <c r="B91" s="254" t="s">
        <v>27</v>
      </c>
      <c r="C91" s="255"/>
      <c r="D91" s="255"/>
      <c r="E91" s="255"/>
      <c r="F91" s="255"/>
      <c r="G91" s="255"/>
      <c r="H91" s="255"/>
      <c r="I91" s="255"/>
      <c r="J91" s="255"/>
      <c r="K91" s="256"/>
      <c r="L91" s="64"/>
    </row>
    <row r="92" spans="1:15" s="29" customFormat="1" x14ac:dyDescent="0.25">
      <c r="A92" s="55"/>
      <c r="B92" s="65"/>
      <c r="C92" s="56"/>
      <c r="D92" s="56"/>
      <c r="E92" s="56"/>
      <c r="F92" s="56"/>
      <c r="G92" s="56"/>
      <c r="H92" s="56"/>
      <c r="I92" s="56"/>
      <c r="J92" s="56"/>
      <c r="K92" s="57"/>
      <c r="N92" s="2"/>
      <c r="O92" s="2"/>
    </row>
    <row r="93" spans="1:15" s="29" customFormat="1" ht="14.25" customHeight="1" x14ac:dyDescent="0.25">
      <c r="A93" s="55"/>
      <c r="B93" s="298" t="str">
        <f>IF(Intro!$G$22="English",N93,O93)</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93" s="299"/>
      <c r="D93" s="299"/>
      <c r="E93" s="299"/>
      <c r="F93" s="299"/>
      <c r="G93" s="299"/>
      <c r="H93" s="299"/>
      <c r="I93" s="299"/>
      <c r="J93" s="299"/>
      <c r="K93" s="300"/>
      <c r="N93" s="2" t="s">
        <v>171</v>
      </c>
      <c r="O93" s="2" t="s">
        <v>116</v>
      </c>
    </row>
    <row r="94" spans="1:15" s="29" customFormat="1" x14ac:dyDescent="0.25">
      <c r="A94" s="55"/>
      <c r="B94" s="298"/>
      <c r="C94" s="299"/>
      <c r="D94" s="299"/>
      <c r="E94" s="299"/>
      <c r="F94" s="299"/>
      <c r="G94" s="299"/>
      <c r="H94" s="299"/>
      <c r="I94" s="299"/>
      <c r="J94" s="299"/>
      <c r="K94" s="300"/>
      <c r="N94" s="2"/>
      <c r="O94" s="2"/>
    </row>
    <row r="95" spans="1:15" s="29" customFormat="1" x14ac:dyDescent="0.25">
      <c r="A95" s="55"/>
      <c r="B95" s="298"/>
      <c r="C95" s="299"/>
      <c r="D95" s="299"/>
      <c r="E95" s="299"/>
      <c r="F95" s="299"/>
      <c r="G95" s="299"/>
      <c r="H95" s="299"/>
      <c r="I95" s="299"/>
      <c r="J95" s="299"/>
      <c r="K95" s="300"/>
      <c r="N95" s="2"/>
      <c r="O95" s="2"/>
    </row>
    <row r="96" spans="1:15" s="29" customFormat="1" x14ac:dyDescent="0.25">
      <c r="A96" s="55"/>
      <c r="B96" s="65"/>
      <c r="C96" s="56"/>
      <c r="D96" s="56"/>
      <c r="E96" s="56"/>
      <c r="F96" s="56"/>
      <c r="G96" s="56"/>
      <c r="H96" s="56"/>
      <c r="I96" s="56"/>
      <c r="J96" s="56"/>
      <c r="K96" s="57"/>
      <c r="N96" s="2"/>
      <c r="O96" s="2"/>
    </row>
    <row r="97" spans="1:15" s="12" customFormat="1" x14ac:dyDescent="0.25">
      <c r="A97" s="11"/>
      <c r="B97" s="261"/>
      <c r="C97" s="262"/>
      <c r="D97" s="262"/>
      <c r="E97" s="262"/>
      <c r="F97" s="262"/>
      <c r="G97" s="262"/>
      <c r="H97" s="262"/>
      <c r="I97" s="262"/>
      <c r="J97" s="262"/>
      <c r="K97" s="263"/>
      <c r="L97" s="29"/>
    </row>
    <row r="98" spans="1:15" s="12" customFormat="1" x14ac:dyDescent="0.25">
      <c r="A98" s="11"/>
      <c r="B98" s="261"/>
      <c r="C98" s="262"/>
      <c r="D98" s="262"/>
      <c r="E98" s="262"/>
      <c r="F98" s="262"/>
      <c r="G98" s="262"/>
      <c r="H98" s="262"/>
      <c r="I98" s="262"/>
      <c r="J98" s="262"/>
      <c r="K98" s="263"/>
      <c r="L98" s="29"/>
    </row>
    <row r="99" spans="1:15" s="12" customFormat="1" x14ac:dyDescent="0.25">
      <c r="A99" s="11"/>
      <c r="B99" s="261"/>
      <c r="C99" s="262"/>
      <c r="D99" s="262"/>
      <c r="E99" s="262"/>
      <c r="F99" s="262"/>
      <c r="G99" s="262"/>
      <c r="H99" s="262"/>
      <c r="I99" s="262"/>
      <c r="J99" s="262"/>
      <c r="K99" s="263"/>
      <c r="L99" s="29"/>
    </row>
    <row r="100" spans="1:15" s="12" customFormat="1" x14ac:dyDescent="0.25">
      <c r="A100" s="11"/>
      <c r="B100" s="261"/>
      <c r="C100" s="262"/>
      <c r="D100" s="262"/>
      <c r="E100" s="262"/>
      <c r="F100" s="262"/>
      <c r="G100" s="262"/>
      <c r="H100" s="262"/>
      <c r="I100" s="262"/>
      <c r="J100" s="262"/>
      <c r="K100" s="263"/>
      <c r="L100" s="29"/>
    </row>
    <row r="101" spans="1:15" s="12" customFormat="1" x14ac:dyDescent="0.25">
      <c r="A101" s="11"/>
      <c r="B101" s="261"/>
      <c r="C101" s="262"/>
      <c r="D101" s="262"/>
      <c r="E101" s="262"/>
      <c r="F101" s="262"/>
      <c r="G101" s="262"/>
      <c r="H101" s="262"/>
      <c r="I101" s="262"/>
      <c r="J101" s="262"/>
      <c r="K101" s="263"/>
      <c r="L101" s="29"/>
    </row>
    <row r="102" spans="1:15" s="12" customFormat="1" x14ac:dyDescent="0.25">
      <c r="A102" s="11"/>
      <c r="B102" s="261"/>
      <c r="C102" s="262"/>
      <c r="D102" s="262"/>
      <c r="E102" s="262"/>
      <c r="F102" s="262"/>
      <c r="G102" s="262"/>
      <c r="H102" s="262"/>
      <c r="I102" s="262"/>
      <c r="J102" s="262"/>
      <c r="K102" s="263"/>
      <c r="L102" s="29"/>
    </row>
    <row r="103" spans="1:15" s="12" customFormat="1" x14ac:dyDescent="0.25">
      <c r="A103" s="11"/>
      <c r="B103" s="261"/>
      <c r="C103" s="262"/>
      <c r="D103" s="262"/>
      <c r="E103" s="262"/>
      <c r="F103" s="262"/>
      <c r="G103" s="262"/>
      <c r="H103" s="262"/>
      <c r="I103" s="262"/>
      <c r="J103" s="262"/>
      <c r="K103" s="263"/>
      <c r="L103" s="29"/>
    </row>
    <row r="104" spans="1:15" s="12" customFormat="1" x14ac:dyDescent="0.25">
      <c r="A104" s="11"/>
      <c r="B104" s="261"/>
      <c r="C104" s="262"/>
      <c r="D104" s="262"/>
      <c r="E104" s="262"/>
      <c r="F104" s="262"/>
      <c r="G104" s="262"/>
      <c r="H104" s="262"/>
      <c r="I104" s="262"/>
      <c r="J104" s="262"/>
      <c r="K104" s="263"/>
      <c r="L104" s="29"/>
    </row>
    <row r="105" spans="1:15" s="29" customFormat="1" x14ac:dyDescent="0.25">
      <c r="A105" s="55"/>
      <c r="B105" s="66"/>
      <c r="C105" s="67"/>
      <c r="D105" s="67"/>
      <c r="E105" s="67"/>
      <c r="F105" s="67"/>
      <c r="G105" s="67"/>
      <c r="H105" s="67"/>
      <c r="I105" s="67"/>
      <c r="J105" s="67"/>
      <c r="K105" s="68"/>
      <c r="N105" s="2"/>
      <c r="O105" s="2"/>
    </row>
    <row r="106" spans="1:15" s="12" customFormat="1" x14ac:dyDescent="0.25">
      <c r="A106" s="11"/>
      <c r="B106" s="254" t="s">
        <v>30</v>
      </c>
      <c r="C106" s="255"/>
      <c r="D106" s="255"/>
      <c r="E106" s="255"/>
      <c r="F106" s="255"/>
      <c r="G106" s="255"/>
      <c r="H106" s="255"/>
      <c r="I106" s="255"/>
      <c r="J106" s="255"/>
      <c r="K106" s="256"/>
      <c r="L106" s="64"/>
    </row>
    <row r="107" spans="1:15" s="29" customFormat="1" x14ac:dyDescent="0.25">
      <c r="A107" s="55"/>
      <c r="B107" s="65"/>
      <c r="C107" s="56"/>
      <c r="D107" s="56"/>
      <c r="E107" s="56"/>
      <c r="F107" s="56"/>
      <c r="G107" s="56"/>
      <c r="H107" s="56"/>
      <c r="I107" s="56"/>
      <c r="J107" s="56"/>
      <c r="K107" s="57"/>
      <c r="N107" s="2"/>
      <c r="O107" s="2"/>
    </row>
    <row r="108" spans="1:15" s="29" customFormat="1" ht="14.25" customHeight="1" x14ac:dyDescent="0.25">
      <c r="A108" s="55"/>
      <c r="B108" s="217" t="str">
        <f>IF(Intro!$G$22="English",N108,O108)</f>
        <v>Décrivez les plans de votre entreprise visant à modifier la gamme de produits fabriqués sur le même équipement au cours des deux prochaines années. Fournissez les motifs et les hypothèses sous-tendant ces objectifs et ces stratégies.</v>
      </c>
      <c r="C108" s="218"/>
      <c r="D108" s="218"/>
      <c r="E108" s="218"/>
      <c r="F108" s="218"/>
      <c r="G108" s="218"/>
      <c r="H108" s="218"/>
      <c r="I108" s="218"/>
      <c r="J108" s="218"/>
      <c r="K108" s="219"/>
      <c r="N108" s="2" t="s">
        <v>172</v>
      </c>
      <c r="O108" s="2" t="s">
        <v>117</v>
      </c>
    </row>
    <row r="109" spans="1:15" s="29" customFormat="1" x14ac:dyDescent="0.25">
      <c r="A109" s="55"/>
      <c r="B109" s="217"/>
      <c r="C109" s="218"/>
      <c r="D109" s="218"/>
      <c r="E109" s="218"/>
      <c r="F109" s="218"/>
      <c r="G109" s="218"/>
      <c r="H109" s="218"/>
      <c r="I109" s="218"/>
      <c r="J109" s="218"/>
      <c r="K109" s="219"/>
      <c r="N109" s="2"/>
      <c r="O109" s="2"/>
    </row>
    <row r="110" spans="1:15" s="29" customFormat="1" x14ac:dyDescent="0.25">
      <c r="A110" s="55"/>
      <c r="B110" s="65"/>
      <c r="C110" s="56"/>
      <c r="D110" s="56"/>
      <c r="E110" s="56"/>
      <c r="F110" s="56"/>
      <c r="G110" s="56"/>
      <c r="H110" s="56"/>
      <c r="I110" s="56"/>
      <c r="J110" s="56"/>
      <c r="K110" s="57"/>
      <c r="N110" s="2"/>
      <c r="O110" s="2"/>
    </row>
    <row r="111" spans="1:15" s="12" customFormat="1" x14ac:dyDescent="0.25">
      <c r="A111" s="11"/>
      <c r="B111" s="261"/>
      <c r="C111" s="262"/>
      <c r="D111" s="262"/>
      <c r="E111" s="262"/>
      <c r="F111" s="262"/>
      <c r="G111" s="262"/>
      <c r="H111" s="262"/>
      <c r="I111" s="262"/>
      <c r="J111" s="262"/>
      <c r="K111" s="263"/>
      <c r="L111" s="29"/>
    </row>
    <row r="112" spans="1:15" s="12" customFormat="1" x14ac:dyDescent="0.25">
      <c r="A112" s="11"/>
      <c r="B112" s="261"/>
      <c r="C112" s="262"/>
      <c r="D112" s="262"/>
      <c r="E112" s="262"/>
      <c r="F112" s="262"/>
      <c r="G112" s="262"/>
      <c r="H112" s="262"/>
      <c r="I112" s="262"/>
      <c r="J112" s="262"/>
      <c r="K112" s="263"/>
      <c r="L112" s="29"/>
    </row>
    <row r="113" spans="1:15" s="12" customFormat="1" x14ac:dyDescent="0.25">
      <c r="A113" s="11"/>
      <c r="B113" s="261"/>
      <c r="C113" s="262"/>
      <c r="D113" s="262"/>
      <c r="E113" s="262"/>
      <c r="F113" s="262"/>
      <c r="G113" s="262"/>
      <c r="H113" s="262"/>
      <c r="I113" s="262"/>
      <c r="J113" s="262"/>
      <c r="K113" s="263"/>
      <c r="L113" s="29"/>
    </row>
    <row r="114" spans="1:15" s="12" customFormat="1" x14ac:dyDescent="0.25">
      <c r="A114" s="11"/>
      <c r="B114" s="261"/>
      <c r="C114" s="262"/>
      <c r="D114" s="262"/>
      <c r="E114" s="262"/>
      <c r="F114" s="262"/>
      <c r="G114" s="262"/>
      <c r="H114" s="262"/>
      <c r="I114" s="262"/>
      <c r="J114" s="262"/>
      <c r="K114" s="263"/>
      <c r="L114" s="29"/>
    </row>
    <row r="115" spans="1:15" s="12" customFormat="1" x14ac:dyDescent="0.25">
      <c r="A115" s="11"/>
      <c r="B115" s="261"/>
      <c r="C115" s="262"/>
      <c r="D115" s="262"/>
      <c r="E115" s="262"/>
      <c r="F115" s="262"/>
      <c r="G115" s="262"/>
      <c r="H115" s="262"/>
      <c r="I115" s="262"/>
      <c r="J115" s="262"/>
      <c r="K115" s="263"/>
      <c r="L115" s="29"/>
    </row>
    <row r="116" spans="1:15" s="12" customFormat="1" x14ac:dyDescent="0.25">
      <c r="A116" s="11"/>
      <c r="B116" s="261"/>
      <c r="C116" s="262"/>
      <c r="D116" s="262"/>
      <c r="E116" s="262"/>
      <c r="F116" s="262"/>
      <c r="G116" s="262"/>
      <c r="H116" s="262"/>
      <c r="I116" s="262"/>
      <c r="J116" s="262"/>
      <c r="K116" s="263"/>
      <c r="L116" s="29"/>
    </row>
    <row r="117" spans="1:15" s="12" customFormat="1" x14ac:dyDescent="0.25">
      <c r="A117" s="11"/>
      <c r="B117" s="261"/>
      <c r="C117" s="262"/>
      <c r="D117" s="262"/>
      <c r="E117" s="262"/>
      <c r="F117" s="262"/>
      <c r="G117" s="262"/>
      <c r="H117" s="262"/>
      <c r="I117" s="262"/>
      <c r="J117" s="262"/>
      <c r="K117" s="263"/>
      <c r="L117" s="29"/>
    </row>
    <row r="118" spans="1:15" s="12" customFormat="1" x14ac:dyDescent="0.25">
      <c r="A118" s="11"/>
      <c r="B118" s="261"/>
      <c r="C118" s="262"/>
      <c r="D118" s="262"/>
      <c r="E118" s="262"/>
      <c r="F118" s="262"/>
      <c r="G118" s="262"/>
      <c r="H118" s="262"/>
      <c r="I118" s="262"/>
      <c r="J118" s="262"/>
      <c r="K118" s="263"/>
      <c r="L118" s="29"/>
    </row>
    <row r="119" spans="1:15" s="29" customFormat="1" x14ac:dyDescent="0.25">
      <c r="A119" s="55"/>
      <c r="B119" s="66"/>
      <c r="C119" s="67"/>
      <c r="D119" s="67"/>
      <c r="E119" s="67"/>
      <c r="F119" s="67"/>
      <c r="G119" s="67"/>
      <c r="H119" s="67"/>
      <c r="I119" s="67"/>
      <c r="J119" s="67"/>
      <c r="K119" s="68"/>
      <c r="N119" s="2"/>
      <c r="O119" s="2"/>
    </row>
  </sheetData>
  <sheetProtection algorithmName="SHA-512" hashValue="Vhgpfszl4+SQT85pK13FDD1nefkUUFcWrPzOS8cCn4cCD2ycQgbefX1kkKdG37dY0G1LiLkyPrGN55chYpsHqg==" saltValue="nWwVRFbJ0CauMm6QjfXdbw==" spinCount="100000" sheet="1" objects="1" scenarios="1" selectLockedCells="1"/>
  <mergeCells count="46">
    <mergeCell ref="B29:E29"/>
    <mergeCell ref="B30:E30"/>
    <mergeCell ref="B31:E31"/>
    <mergeCell ref="B22:E22"/>
    <mergeCell ref="B23:E23"/>
    <mergeCell ref="B24:E24"/>
    <mergeCell ref="B25:E25"/>
    <mergeCell ref="B26:E26"/>
    <mergeCell ref="B27:E27"/>
    <mergeCell ref="B28:E28"/>
    <mergeCell ref="B15:K17"/>
    <mergeCell ref="G19:G20"/>
    <mergeCell ref="H19:H20"/>
    <mergeCell ref="I19:I20"/>
    <mergeCell ref="B4:K4"/>
    <mergeCell ref="B13:K13"/>
    <mergeCell ref="B8:K8"/>
    <mergeCell ref="B9:K9"/>
    <mergeCell ref="B10:K10"/>
    <mergeCell ref="B5:K5"/>
    <mergeCell ref="B6:K6"/>
    <mergeCell ref="B12:K12"/>
    <mergeCell ref="B106:K106"/>
    <mergeCell ref="B53:K53"/>
    <mergeCell ref="B93:K95"/>
    <mergeCell ref="B21:E21"/>
    <mergeCell ref="B111:K118"/>
    <mergeCell ref="B79:K80"/>
    <mergeCell ref="B108:K109"/>
    <mergeCell ref="B42:K49"/>
    <mergeCell ref="B55:K62"/>
    <mergeCell ref="B68:K75"/>
    <mergeCell ref="B82:K89"/>
    <mergeCell ref="B97:K104"/>
    <mergeCell ref="B66:K66"/>
    <mergeCell ref="B38:K38"/>
    <mergeCell ref="B34:E34"/>
    <mergeCell ref="B35:E35"/>
    <mergeCell ref="B32:E32"/>
    <mergeCell ref="B51:K51"/>
    <mergeCell ref="B64:K64"/>
    <mergeCell ref="B77:K77"/>
    <mergeCell ref="B91:K91"/>
    <mergeCell ref="B36:E36"/>
    <mergeCell ref="B40:K40"/>
    <mergeCell ref="B33:E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2 B55 B68 B82 B97 B111" xr:uid="{96638FA7-F900-4D8A-AC26-6F99FDC46F9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J36" xr:uid="{F776B4C4-FB9F-4E6D-9659-ADBE0E6C3F52}">
      <formula1>1000</formula1>
    </dataValidation>
  </dataValidations>
  <printOptions horizontalCentered="1"/>
  <pageMargins left="0.25" right="0.25" top="0.75" bottom="0.75" header="0.3" footer="0.3"/>
  <pageSetup scale="69" fitToHeight="0" orientation="portrait" r:id="rId1"/>
  <headerFooter>
    <oddFooter>&amp;L&amp;A</oddFooter>
  </headerFooter>
  <rowBreaks count="1" manualBreakCount="1">
    <brk id="6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272"/>
  <sheetViews>
    <sheetView showGridLines="0" zoomScaleNormal="100" workbookViewId="0">
      <selection activeCell="G105" sqref="G105"/>
    </sheetView>
  </sheetViews>
  <sheetFormatPr defaultColWidth="9.42578125" defaultRowHeight="14.25" x14ac:dyDescent="0.25"/>
  <cols>
    <col min="1" max="1" width="1.5703125" style="11" customWidth="1"/>
    <col min="2" max="11" width="14.5703125" style="1" customWidth="1"/>
    <col min="12" max="12" width="6.42578125" style="2" customWidth="1"/>
    <col min="13" max="13" width="9.42578125" style="2" hidden="1" customWidth="1"/>
    <col min="14" max="15" width="30.5703125" style="2" hidden="1" customWidth="1"/>
    <col min="16" max="16" width="9.42578125" style="2" hidden="1" customWidth="1"/>
    <col min="17" max="16384" width="9.42578125" style="2"/>
  </cols>
  <sheetData>
    <row r="1" spans="1:15" x14ac:dyDescent="0.25">
      <c r="N1" s="12" t="s">
        <v>65</v>
      </c>
      <c r="O1" s="12" t="s">
        <v>77</v>
      </c>
    </row>
    <row r="2" spans="1:15" x14ac:dyDescent="0.25">
      <c r="B2" s="13" t="str">
        <f>'Pro 1'!B2</f>
        <v>PROTÉGÉ</v>
      </c>
      <c r="C2" s="13"/>
      <c r="D2" s="13"/>
      <c r="N2" s="7"/>
      <c r="O2" s="7"/>
    </row>
    <row r="3" spans="1:15" x14ac:dyDescent="0.25">
      <c r="B3" s="4"/>
      <c r="C3" s="4"/>
      <c r="D3" s="4"/>
      <c r="N3" s="7"/>
      <c r="O3" s="7"/>
    </row>
    <row r="4" spans="1:15" s="7" customFormat="1" x14ac:dyDescent="0.25">
      <c r="A4" s="14"/>
      <c r="B4" s="223" t="str">
        <f>Info!B4</f>
        <v>QUESTIONNAIRE À L'INTENTION DES PRODUCTEURS ÉTRANGERS</v>
      </c>
      <c r="C4" s="224"/>
      <c r="D4" s="224"/>
      <c r="E4" s="224"/>
      <c r="F4" s="224"/>
      <c r="G4" s="224"/>
      <c r="H4" s="224"/>
      <c r="I4" s="224"/>
      <c r="J4" s="224"/>
      <c r="K4" s="225"/>
      <c r="L4" s="9"/>
      <c r="M4" s="9"/>
      <c r="N4" s="8"/>
      <c r="O4" s="8"/>
    </row>
    <row r="5" spans="1:15" s="7" customFormat="1" x14ac:dyDescent="0.25">
      <c r="A5" s="14"/>
      <c r="B5" s="226" t="str">
        <f>Info!B5</f>
        <v>NQ-2025-009</v>
      </c>
      <c r="C5" s="227"/>
      <c r="D5" s="227"/>
      <c r="E5" s="227"/>
      <c r="F5" s="227"/>
      <c r="G5" s="227"/>
      <c r="H5" s="227"/>
      <c r="I5" s="227"/>
      <c r="J5" s="227"/>
      <c r="K5" s="228"/>
      <c r="L5" s="9"/>
      <c r="M5" s="9"/>
      <c r="N5" s="8"/>
      <c r="O5" s="8"/>
    </row>
    <row r="6" spans="1:15" s="8" customFormat="1" x14ac:dyDescent="0.25">
      <c r="A6" s="14"/>
      <c r="B6" s="226" t="str">
        <f>Info!B6</f>
        <v>CARROSSERIES DE CAMIONS</v>
      </c>
      <c r="C6" s="227"/>
      <c r="D6" s="227"/>
      <c r="E6" s="227"/>
      <c r="F6" s="227"/>
      <c r="G6" s="227"/>
      <c r="H6" s="227"/>
      <c r="I6" s="227"/>
      <c r="J6" s="227"/>
      <c r="K6" s="228"/>
      <c r="N6" s="15"/>
      <c r="O6" s="15"/>
    </row>
    <row r="7" spans="1:15" s="8" customFormat="1" x14ac:dyDescent="0.25">
      <c r="A7" s="14"/>
      <c r="B7" s="119"/>
      <c r="C7" s="120"/>
      <c r="D7" s="120"/>
      <c r="E7" s="120"/>
      <c r="F7" s="120"/>
      <c r="G7" s="120"/>
      <c r="H7" s="120"/>
      <c r="I7" s="120"/>
      <c r="J7" s="120"/>
      <c r="K7" s="121"/>
      <c r="N7" s="27"/>
    </row>
    <row r="8" spans="1:15" s="8" customFormat="1" x14ac:dyDescent="0.25">
      <c r="A8" s="14"/>
      <c r="B8" s="269" t="str">
        <f>Public!B8</f>
        <v>Les questions suivantes font référence aux marchandises comme définies dans la description du produit de l'onglet Intro.</v>
      </c>
      <c r="C8" s="270"/>
      <c r="D8" s="270"/>
      <c r="E8" s="270"/>
      <c r="F8" s="270"/>
      <c r="G8" s="270"/>
      <c r="H8" s="270"/>
      <c r="I8" s="270"/>
      <c r="J8" s="270"/>
      <c r="K8" s="271"/>
      <c r="N8" s="15"/>
      <c r="O8" s="15"/>
    </row>
    <row r="9" spans="1:15" s="8" customFormat="1" x14ac:dyDescent="0.25">
      <c r="A9" s="14"/>
      <c r="B9" s="269" t="str">
        <f>Public!B9</f>
        <v>Des informations sur le produit et un glossaire de termes sont disponibles dans l'onglet Info.</v>
      </c>
      <c r="C9" s="270"/>
      <c r="D9" s="270"/>
      <c r="E9" s="270"/>
      <c r="F9" s="270"/>
      <c r="G9" s="270"/>
      <c r="H9" s="270"/>
      <c r="I9" s="270"/>
      <c r="J9" s="270"/>
      <c r="K9" s="271"/>
      <c r="N9" s="15"/>
    </row>
    <row r="10" spans="1:15" s="8" customFormat="1" x14ac:dyDescent="0.25">
      <c r="A10" s="14"/>
      <c r="B10" s="269" t="str">
        <f>'Pro 1'!B10</f>
        <v xml:space="preserve">Utilisez l'onglet AddPro si vous avez besoin de plus d'espace.
</v>
      </c>
      <c r="C10" s="270"/>
      <c r="D10" s="270"/>
      <c r="E10" s="270"/>
      <c r="F10" s="270"/>
      <c r="G10" s="270"/>
      <c r="H10" s="270"/>
      <c r="I10" s="270"/>
      <c r="J10" s="270"/>
      <c r="K10" s="271"/>
      <c r="N10" s="15"/>
      <c r="O10" s="15"/>
    </row>
    <row r="11" spans="1:15" s="8" customFormat="1" x14ac:dyDescent="0.25">
      <c r="A11" s="14"/>
      <c r="B11" s="122"/>
      <c r="C11" s="123"/>
      <c r="D11" s="123"/>
      <c r="E11" s="120"/>
      <c r="F11" s="120"/>
      <c r="G11" s="120"/>
      <c r="H11" s="120"/>
      <c r="I11" s="120"/>
      <c r="J11" s="120"/>
      <c r="K11" s="121"/>
      <c r="N11" s="15"/>
      <c r="O11" s="15"/>
    </row>
    <row r="12" spans="1:15" s="8" customFormat="1" x14ac:dyDescent="0.25">
      <c r="A12" s="14"/>
      <c r="B12" s="269" t="str">
        <f>IF(Intro!$G$22="English",N12,O12)</f>
        <v>Pour les questions de cet onglet, notez ce qui suit :</v>
      </c>
      <c r="C12" s="270"/>
      <c r="D12" s="270"/>
      <c r="E12" s="270"/>
      <c r="F12" s="270"/>
      <c r="G12" s="270"/>
      <c r="H12" s="270"/>
      <c r="I12" s="270"/>
      <c r="J12" s="270"/>
      <c r="K12" s="271"/>
      <c r="N12" s="15" t="s">
        <v>118</v>
      </c>
      <c r="O12" s="15" t="s">
        <v>119</v>
      </c>
    </row>
    <row r="13" spans="1:15" s="8" customFormat="1" x14ac:dyDescent="0.25">
      <c r="A13" s="14"/>
      <c r="B13" s="269" t="str">
        <f>IF(Intro!$G$22="English",N13,O13)</f>
        <v>• Indiquez seulement les ventes effectuées à partir de la production de votre entreprise.</v>
      </c>
      <c r="C13" s="270"/>
      <c r="D13" s="270"/>
      <c r="E13" s="270"/>
      <c r="F13" s="270"/>
      <c r="G13" s="270"/>
      <c r="H13" s="270"/>
      <c r="I13" s="270"/>
      <c r="J13" s="270"/>
      <c r="K13" s="271"/>
      <c r="N13" s="15" t="s">
        <v>196</v>
      </c>
      <c r="O13" s="15" t="s">
        <v>200</v>
      </c>
    </row>
    <row r="14" spans="1:15" s="8" customFormat="1" x14ac:dyDescent="0.25">
      <c r="A14" s="14"/>
      <c r="B14" s="269" t="str">
        <f>IF(Intro!$G$22="English",N14,O14)</f>
        <v>• Déclarez toutes les ventes aux entreprises associées canadiennes et étrangères.</v>
      </c>
      <c r="C14" s="270"/>
      <c r="D14" s="270"/>
      <c r="E14" s="270"/>
      <c r="F14" s="270"/>
      <c r="G14" s="270"/>
      <c r="H14" s="270"/>
      <c r="I14" s="270"/>
      <c r="J14" s="270"/>
      <c r="K14" s="271"/>
      <c r="N14" s="15" t="s">
        <v>197</v>
      </c>
      <c r="O14" s="15" t="s">
        <v>201</v>
      </c>
    </row>
    <row r="15" spans="1:15" s="8" customFormat="1" x14ac:dyDescent="0.25">
      <c r="A15" s="14"/>
      <c r="B15" s="269" t="str">
        <f>IF(Intro!$G$22="English",N15,O15)</f>
        <v>• Déclarez toutes les ventes à compter de la date de l’expédition au client ou à son entrepôt.</v>
      </c>
      <c r="C15" s="270"/>
      <c r="D15" s="270"/>
      <c r="E15" s="270"/>
      <c r="F15" s="270"/>
      <c r="G15" s="270"/>
      <c r="H15" s="270"/>
      <c r="I15" s="270"/>
      <c r="J15" s="270"/>
      <c r="K15" s="271"/>
      <c r="N15" s="15" t="s">
        <v>198</v>
      </c>
      <c r="O15" s="15" t="s">
        <v>202</v>
      </c>
    </row>
    <row r="16" spans="1:15" s="8" customFormat="1" x14ac:dyDescent="0.25">
      <c r="A16" s="14"/>
      <c r="B16" s="269" t="str">
        <f>IF(Intro!$G$22="English",N16,O16)</f>
        <v>• Déclarez toutes les valeurs en dollars canadiens.</v>
      </c>
      <c r="C16" s="270"/>
      <c r="D16" s="270"/>
      <c r="E16" s="270"/>
      <c r="F16" s="270"/>
      <c r="G16" s="270"/>
      <c r="H16" s="270"/>
      <c r="I16" s="270"/>
      <c r="J16" s="270"/>
      <c r="K16" s="271"/>
      <c r="N16" s="15" t="s">
        <v>199</v>
      </c>
      <c r="O16" s="15" t="s">
        <v>203</v>
      </c>
    </row>
    <row r="17" spans="1:15" s="8" customFormat="1" x14ac:dyDescent="0.25">
      <c r="A17" s="14"/>
      <c r="B17" s="272" t="str">
        <f>IF(Intro!$G$22="English",N17,O17)</f>
        <v>• Déclarez la valeur des ventes comme la valeur de vente nette rendue (voir définition dans le Glossaire).</v>
      </c>
      <c r="C17" s="273"/>
      <c r="D17" s="273"/>
      <c r="E17" s="273"/>
      <c r="F17" s="273"/>
      <c r="G17" s="273"/>
      <c r="H17" s="273"/>
      <c r="I17" s="273"/>
      <c r="J17" s="273"/>
      <c r="K17" s="274"/>
      <c r="N17" s="15" t="s">
        <v>252</v>
      </c>
      <c r="O17" s="15" t="s">
        <v>284</v>
      </c>
    </row>
    <row r="18" spans="1:15" s="8" customFormat="1" x14ac:dyDescent="0.25">
      <c r="A18" s="14"/>
      <c r="B18" s="16"/>
      <c r="C18" s="16"/>
      <c r="D18" s="16"/>
      <c r="E18" s="17"/>
      <c r="F18" s="17"/>
      <c r="G18" s="17"/>
      <c r="H18" s="17"/>
      <c r="I18" s="17"/>
      <c r="J18" s="17"/>
      <c r="K18" s="17"/>
      <c r="N18" s="15"/>
      <c r="O18" s="15"/>
    </row>
    <row r="19" spans="1:15" x14ac:dyDescent="0.25">
      <c r="B19" s="290" t="str">
        <f>UPPER(IF(Intro!$G$22="English",N19,O19))</f>
        <v>VENTES ET STOCKS</v>
      </c>
      <c r="C19" s="291"/>
      <c r="D19" s="291"/>
      <c r="E19" s="291"/>
      <c r="F19" s="291"/>
      <c r="G19" s="291"/>
      <c r="H19" s="291"/>
      <c r="I19" s="291"/>
      <c r="J19" s="291"/>
      <c r="K19" s="292"/>
      <c r="N19" s="90" t="s">
        <v>253</v>
      </c>
      <c r="O19" s="90" t="s">
        <v>254</v>
      </c>
    </row>
    <row r="20" spans="1:15" x14ac:dyDescent="0.25">
      <c r="B20" s="251" t="s">
        <v>22</v>
      </c>
      <c r="C20" s="252"/>
      <c r="D20" s="252"/>
      <c r="E20" s="252"/>
      <c r="F20" s="252"/>
      <c r="G20" s="252"/>
      <c r="H20" s="252"/>
      <c r="I20" s="252"/>
      <c r="J20" s="252"/>
      <c r="K20" s="253"/>
    </row>
    <row r="21" spans="1:15" x14ac:dyDescent="0.25">
      <c r="B21" s="18"/>
      <c r="C21" s="19"/>
      <c r="D21" s="19"/>
      <c r="E21" s="20"/>
      <c r="F21" s="20"/>
      <c r="G21" s="20"/>
      <c r="H21" s="20"/>
      <c r="I21" s="20"/>
      <c r="J21" s="20"/>
      <c r="K21" s="21"/>
    </row>
    <row r="22" spans="1:15" x14ac:dyDescent="0.25">
      <c r="B22" s="172" t="str">
        <f>IF(Intro!$G$22="English",N22,O22)</f>
        <v>Fournissez les estimations suivantes en pourcentage:</v>
      </c>
      <c r="C22" s="173"/>
      <c r="D22" s="173"/>
      <c r="E22" s="173"/>
      <c r="F22" s="173"/>
      <c r="G22" s="173"/>
      <c r="H22" s="173"/>
      <c r="I22" s="173"/>
      <c r="J22" s="173"/>
      <c r="K22" s="174"/>
      <c r="N22" s="22" t="s">
        <v>59</v>
      </c>
      <c r="O22" s="2" t="s">
        <v>60</v>
      </c>
    </row>
    <row r="23" spans="1:15" x14ac:dyDescent="0.25">
      <c r="B23" s="44"/>
      <c r="C23" s="45"/>
      <c r="D23" s="35"/>
      <c r="E23" s="35"/>
      <c r="F23" s="35"/>
      <c r="G23" s="19"/>
      <c r="H23" s="114">
        <f>Variables!$B$6+2</f>
        <v>2025</v>
      </c>
      <c r="I23" s="58"/>
      <c r="J23" s="58"/>
      <c r="K23" s="59"/>
      <c r="N23" s="22"/>
    </row>
    <row r="24" spans="1:15" x14ac:dyDescent="0.25">
      <c r="B24" s="178" t="str">
        <f>IF(Intro!$G$22="English",N24,O24)</f>
        <v>Part, en pourcentage, du volume des ventes des marchandises de votre entreprise comparativement au volume de ses ventes totales</v>
      </c>
      <c r="C24" s="179"/>
      <c r="D24" s="179"/>
      <c r="E24" s="179"/>
      <c r="F24" s="179"/>
      <c r="G24" s="320" t="s">
        <v>94</v>
      </c>
      <c r="H24" s="339"/>
      <c r="I24" s="58"/>
      <c r="J24" s="58"/>
      <c r="K24" s="59"/>
      <c r="N24" s="2" t="s">
        <v>141</v>
      </c>
      <c r="O24" s="2" t="s">
        <v>36</v>
      </c>
    </row>
    <row r="25" spans="1:15" x14ac:dyDescent="0.25">
      <c r="B25" s="178"/>
      <c r="C25" s="179"/>
      <c r="D25" s="179"/>
      <c r="E25" s="179"/>
      <c r="F25" s="179"/>
      <c r="G25" s="338"/>
      <c r="H25" s="339"/>
      <c r="I25" s="58"/>
      <c r="J25" s="58"/>
      <c r="K25" s="59"/>
    </row>
    <row r="26" spans="1:15" x14ac:dyDescent="0.25">
      <c r="B26" s="178" t="str">
        <f>IF(Intro!$G$22="English",N26,O26)</f>
        <v>Part, en pourcentage, de la valeur des ventes des marchandises de votre entreprise comparativement à la valeur de ses ventes totales</v>
      </c>
      <c r="C26" s="179"/>
      <c r="D26" s="179"/>
      <c r="E26" s="179"/>
      <c r="F26" s="179"/>
      <c r="G26" s="320" t="s">
        <v>94</v>
      </c>
      <c r="H26" s="339"/>
      <c r="I26" s="58"/>
      <c r="J26" s="58"/>
      <c r="K26" s="59"/>
      <c r="N26" s="2" t="s">
        <v>142</v>
      </c>
      <c r="O26" s="2" t="s">
        <v>37</v>
      </c>
    </row>
    <row r="27" spans="1:15" x14ac:dyDescent="0.25">
      <c r="B27" s="203"/>
      <c r="C27" s="204"/>
      <c r="D27" s="204"/>
      <c r="E27" s="204"/>
      <c r="F27" s="204"/>
      <c r="G27" s="320"/>
      <c r="H27" s="339"/>
      <c r="I27" s="58"/>
      <c r="J27" s="58"/>
      <c r="K27" s="59"/>
    </row>
    <row r="28" spans="1:15" x14ac:dyDescent="0.25">
      <c r="B28" s="178" t="str">
        <f>IF(Intro!$G$22="English",N28,O28)</f>
        <v>Part de votre entreprise de la production totale des marchandises dans votre pays de production</v>
      </c>
      <c r="C28" s="179"/>
      <c r="D28" s="179"/>
      <c r="E28" s="179"/>
      <c r="F28" s="179"/>
      <c r="G28" s="320" t="s">
        <v>94</v>
      </c>
      <c r="H28" s="339"/>
      <c r="I28" s="58"/>
      <c r="J28" s="58"/>
      <c r="K28" s="59"/>
      <c r="N28" s="2" t="s">
        <v>145</v>
      </c>
      <c r="O28" s="2" t="s">
        <v>143</v>
      </c>
    </row>
    <row r="29" spans="1:15" x14ac:dyDescent="0.25">
      <c r="B29" s="203"/>
      <c r="C29" s="204"/>
      <c r="D29" s="204"/>
      <c r="E29" s="204"/>
      <c r="F29" s="204"/>
      <c r="G29" s="320"/>
      <c r="H29" s="339"/>
      <c r="I29" s="58"/>
      <c r="J29" s="58"/>
      <c r="K29" s="59"/>
    </row>
    <row r="30" spans="1:15" x14ac:dyDescent="0.25">
      <c r="B30" s="178" t="str">
        <f>IF(Intro!$G$22="English",N30,O30)</f>
        <v>Part de votre entreprise du volume total des exportations des marchandises du pays de production vers le Canada</v>
      </c>
      <c r="C30" s="179"/>
      <c r="D30" s="179"/>
      <c r="E30" s="179"/>
      <c r="F30" s="179"/>
      <c r="G30" s="320" t="s">
        <v>94</v>
      </c>
      <c r="H30" s="339"/>
      <c r="I30" s="58"/>
      <c r="J30" s="58"/>
      <c r="K30" s="59"/>
      <c r="N30" s="2" t="s">
        <v>144</v>
      </c>
      <c r="O30" s="2" t="s">
        <v>38</v>
      </c>
    </row>
    <row r="31" spans="1:15" x14ac:dyDescent="0.25">
      <c r="B31" s="203"/>
      <c r="C31" s="204"/>
      <c r="D31" s="204"/>
      <c r="E31" s="204"/>
      <c r="F31" s="204"/>
      <c r="G31" s="338"/>
      <c r="H31" s="339"/>
      <c r="I31" s="58"/>
      <c r="J31" s="58"/>
      <c r="K31" s="59"/>
    </row>
    <row r="32" spans="1:15" x14ac:dyDescent="0.25">
      <c r="B32" s="60"/>
      <c r="C32" s="61"/>
      <c r="D32" s="61"/>
      <c r="E32" s="61"/>
      <c r="F32" s="61"/>
      <c r="G32" s="61"/>
      <c r="H32" s="61"/>
      <c r="I32" s="61"/>
      <c r="J32" s="61"/>
      <c r="K32" s="62"/>
    </row>
    <row r="33" spans="2:15" x14ac:dyDescent="0.25">
      <c r="B33" s="254" t="s">
        <v>23</v>
      </c>
      <c r="C33" s="255"/>
      <c r="D33" s="255"/>
      <c r="E33" s="255"/>
      <c r="F33" s="255"/>
      <c r="G33" s="255"/>
      <c r="H33" s="255"/>
      <c r="I33" s="255"/>
      <c r="J33" s="255"/>
      <c r="K33" s="256"/>
    </row>
    <row r="34" spans="2:15" x14ac:dyDescent="0.25">
      <c r="B34" s="18"/>
      <c r="C34" s="19"/>
      <c r="D34" s="19"/>
      <c r="E34" s="20"/>
      <c r="F34" s="20"/>
      <c r="G34" s="20"/>
      <c r="H34" s="20"/>
      <c r="I34" s="20"/>
      <c r="J34" s="20"/>
      <c r="K34" s="21"/>
    </row>
    <row r="35" spans="2:15" x14ac:dyDescent="0.25">
      <c r="B35" s="172" t="str">
        <f>IF(Intro!$G$22="English",N35,O35)</f>
        <v>Remplir le tableau suivant pour les ventes et les stocks des marchandises par votre entreprise.</v>
      </c>
      <c r="C35" s="173"/>
      <c r="D35" s="173"/>
      <c r="E35" s="173"/>
      <c r="F35" s="173"/>
      <c r="G35" s="173"/>
      <c r="H35" s="173"/>
      <c r="I35" s="173"/>
      <c r="J35" s="173"/>
      <c r="K35" s="174"/>
      <c r="N35" s="22" t="s">
        <v>120</v>
      </c>
      <c r="O35" s="2" t="s">
        <v>287</v>
      </c>
    </row>
    <row r="36" spans="2:15" x14ac:dyDescent="0.25">
      <c r="B36" s="44"/>
      <c r="C36" s="45"/>
      <c r="D36" s="19"/>
      <c r="E36" s="20"/>
      <c r="F36" s="20"/>
      <c r="G36" s="20"/>
      <c r="H36" s="20"/>
      <c r="I36" s="20"/>
      <c r="J36" s="20"/>
      <c r="K36" s="21"/>
      <c r="N36" s="22"/>
    </row>
    <row r="37" spans="2:15" x14ac:dyDescent="0.25">
      <c r="B37" s="44"/>
      <c r="C37" s="45"/>
      <c r="D37" s="19"/>
      <c r="E37" s="35"/>
      <c r="G37" s="340">
        <f>Variables!$B$6</f>
        <v>2023</v>
      </c>
      <c r="H37" s="340">
        <f>G37+1</f>
        <v>2024</v>
      </c>
      <c r="I37" s="340">
        <f>H37+1</f>
        <v>2025</v>
      </c>
      <c r="J37" s="20"/>
      <c r="K37" s="59"/>
      <c r="N37" s="22"/>
    </row>
    <row r="38" spans="2:15" x14ac:dyDescent="0.25">
      <c r="B38" s="91"/>
      <c r="C38" s="92"/>
      <c r="D38" s="19"/>
      <c r="E38" s="35"/>
      <c r="G38" s="341"/>
      <c r="H38" s="341"/>
      <c r="I38" s="341"/>
      <c r="J38" s="20"/>
      <c r="K38" s="59"/>
      <c r="N38" s="22"/>
    </row>
    <row r="39" spans="2:15" x14ac:dyDescent="0.25">
      <c r="B39" s="178" t="str">
        <f>IF(Intro!$G$22="English",N39,O39)</f>
        <v>Stock d'ouverture</v>
      </c>
      <c r="C39" s="179"/>
      <c r="D39" s="328" t="str">
        <f>IF(Intro!$G$22="English",Variables!$B$23,Variables!$C$23)</f>
        <v>unités</v>
      </c>
      <c r="E39" s="328"/>
      <c r="F39" s="328"/>
      <c r="G39" s="104"/>
      <c r="H39" s="113">
        <f>G121</f>
        <v>0</v>
      </c>
      <c r="I39" s="113">
        <f>H121</f>
        <v>0</v>
      </c>
      <c r="J39" s="20"/>
      <c r="K39" s="59"/>
      <c r="N39" s="2" t="s">
        <v>121</v>
      </c>
      <c r="O39" s="2" t="s">
        <v>122</v>
      </c>
    </row>
    <row r="40" spans="2:15" ht="14.25" customHeight="1" x14ac:dyDescent="0.25">
      <c r="B40" s="342" t="str">
        <f>IF(Intro!$G$22="English",N40,O40)</f>
        <v>Unités réfrigérées</v>
      </c>
      <c r="C40" s="343"/>
      <c r="D40" s="343"/>
      <c r="E40" s="343"/>
      <c r="F40" s="343"/>
      <c r="G40" s="343"/>
      <c r="H40" s="343"/>
      <c r="I40" s="344"/>
      <c r="J40" s="20"/>
      <c r="K40" s="59"/>
      <c r="N40" s="135" t="s">
        <v>344</v>
      </c>
      <c r="O40" s="136" t="s">
        <v>345</v>
      </c>
    </row>
    <row r="41" spans="2:15" ht="15.75" customHeight="1" thickBot="1" x14ac:dyDescent="0.3">
      <c r="B41" s="345" t="str">
        <f>IF(Intro!$G$22="English",N41,O41)</f>
        <v>Kits</v>
      </c>
      <c r="C41" s="346"/>
      <c r="D41" s="346"/>
      <c r="E41" s="346"/>
      <c r="F41" s="346"/>
      <c r="G41" s="346"/>
      <c r="H41" s="346"/>
      <c r="I41" s="347"/>
      <c r="J41" s="20"/>
      <c r="K41" s="59"/>
      <c r="N41" s="135" t="s">
        <v>346</v>
      </c>
      <c r="O41" s="136" t="s">
        <v>346</v>
      </c>
    </row>
    <row r="42" spans="2:15" x14ac:dyDescent="0.25">
      <c r="B42" s="322" t="str">
        <f>IF(Intro!$G$22="English",N42,O42)</f>
        <v>Ventes dans le pays de production</v>
      </c>
      <c r="C42" s="323"/>
      <c r="D42" s="330" t="str">
        <f>IF(Intro!$G$22="English",Variables!$B$23,Variables!$C$23)</f>
        <v>unités</v>
      </c>
      <c r="E42" s="330"/>
      <c r="F42" s="330"/>
      <c r="G42" s="109"/>
      <c r="H42" s="109"/>
      <c r="I42" s="109"/>
      <c r="J42" s="20"/>
      <c r="K42" s="59"/>
      <c r="N42" s="2" t="s">
        <v>188</v>
      </c>
      <c r="O42" s="2" t="s">
        <v>35</v>
      </c>
    </row>
    <row r="43" spans="2:15" x14ac:dyDescent="0.25">
      <c r="B43" s="178"/>
      <c r="C43" s="179"/>
      <c r="D43" s="328" t="str">
        <f>IF(Intro!G$22="English",N43,O43)</f>
        <v>à l'usine (CAD)</v>
      </c>
      <c r="E43" s="328"/>
      <c r="F43" s="328"/>
      <c r="G43" s="104"/>
      <c r="H43" s="104"/>
      <c r="I43" s="104"/>
      <c r="J43" s="20"/>
      <c r="K43" s="59"/>
      <c r="N43" s="2" t="s">
        <v>277</v>
      </c>
      <c r="O43" s="2" t="s">
        <v>278</v>
      </c>
    </row>
    <row r="44" spans="2:15" ht="15" thickBot="1" x14ac:dyDescent="0.3">
      <c r="B44" s="324"/>
      <c r="C44" s="325"/>
      <c r="D44" s="329" t="str">
        <f>"$ / "&amp;IF(Intro!$G$22="English",Variables!$B$24,Variables!$C$24)</f>
        <v>$ / unité</v>
      </c>
      <c r="E44" s="329"/>
      <c r="F44" s="329"/>
      <c r="G44" s="170" t="str">
        <f>IF(G42=0,"-",G43/G42)</f>
        <v>-</v>
      </c>
      <c r="H44" s="170" t="str">
        <f>IF(H42=0,"-",H43/H42)</f>
        <v>-</v>
      </c>
      <c r="I44" s="170" t="str">
        <f>IF(I42=0,"-",I43/I42)</f>
        <v>-</v>
      </c>
      <c r="J44" s="20"/>
      <c r="K44" s="59"/>
    </row>
    <row r="45" spans="2:15" x14ac:dyDescent="0.25">
      <c r="B45" s="322" t="str">
        <f>IF(Intro!$G$22="English",N45,O45)</f>
        <v>Ventes à l'exportation au Canada</v>
      </c>
      <c r="C45" s="323"/>
      <c r="D45" s="330" t="str">
        <f>IF(Intro!$G$22="English",Variables!$B$23,Variables!$C$23)</f>
        <v>unités</v>
      </c>
      <c r="E45" s="330"/>
      <c r="F45" s="330"/>
      <c r="G45" s="109"/>
      <c r="H45" s="109"/>
      <c r="I45" s="109"/>
      <c r="J45" s="20"/>
      <c r="K45" s="59"/>
      <c r="N45" s="2" t="s">
        <v>136</v>
      </c>
      <c r="O45" s="2" t="s">
        <v>137</v>
      </c>
    </row>
    <row r="46" spans="2:15" x14ac:dyDescent="0.25">
      <c r="B46" s="178"/>
      <c r="C46" s="179"/>
      <c r="D46" s="328" t="str">
        <f>IF(Intro!G$22="English",N46,O46)</f>
        <v>FOB pays d'exportation (CAD)</v>
      </c>
      <c r="E46" s="328"/>
      <c r="F46" s="328"/>
      <c r="G46" s="104"/>
      <c r="H46" s="104"/>
      <c r="I46" s="104"/>
      <c r="J46" s="20"/>
      <c r="K46" s="59"/>
      <c r="N46" s="2" t="s">
        <v>279</v>
      </c>
      <c r="O46" s="2" t="s">
        <v>280</v>
      </c>
    </row>
    <row r="47" spans="2:15" ht="15" thickBot="1" x14ac:dyDescent="0.3">
      <c r="B47" s="324"/>
      <c r="C47" s="325"/>
      <c r="D47" s="329" t="str">
        <f>"$ / "&amp;IF(Intro!$G$22="English",Variables!$B$24,Variables!$C$24)</f>
        <v>$ / unité</v>
      </c>
      <c r="E47" s="329"/>
      <c r="F47" s="329"/>
      <c r="G47" s="170" t="str">
        <f>IF(G45=0,"-",G46/G45)</f>
        <v>-</v>
      </c>
      <c r="H47" s="170" t="str">
        <f>IF(H45=0,"-",H46/H45)</f>
        <v>-</v>
      </c>
      <c r="I47" s="170" t="str">
        <f>IF(I45=0,"-",I46/I45)</f>
        <v>-</v>
      </c>
      <c r="J47" s="20"/>
      <c r="K47" s="59"/>
    </row>
    <row r="48" spans="2:15" x14ac:dyDescent="0.25">
      <c r="B48" s="322" t="str">
        <f>IF(Intro!$G$22="English",N48,O48)</f>
        <v>Ventes à l'exportation aux États-Unis d'Amérique</v>
      </c>
      <c r="C48" s="323"/>
      <c r="D48" s="330" t="str">
        <f>IF(Intro!$G$22="English",Variables!$B$23,Variables!$C$23)</f>
        <v>unités</v>
      </c>
      <c r="E48" s="330"/>
      <c r="F48" s="330"/>
      <c r="G48" s="109"/>
      <c r="H48" s="109"/>
      <c r="I48" s="109"/>
      <c r="J48" s="20"/>
      <c r="K48" s="59"/>
      <c r="N48" s="2" t="s">
        <v>265</v>
      </c>
      <c r="O48" s="2" t="s">
        <v>266</v>
      </c>
    </row>
    <row r="49" spans="2:15" x14ac:dyDescent="0.25">
      <c r="B49" s="178"/>
      <c r="C49" s="179"/>
      <c r="D49" s="328" t="str">
        <f>D46</f>
        <v>FOB pays d'exportation (CAD)</v>
      </c>
      <c r="E49" s="328"/>
      <c r="F49" s="328"/>
      <c r="G49" s="104"/>
      <c r="H49" s="104"/>
      <c r="I49" s="104"/>
      <c r="J49" s="20"/>
      <c r="K49" s="59"/>
    </row>
    <row r="50" spans="2:15" ht="15" thickBot="1" x14ac:dyDescent="0.3">
      <c r="B50" s="324"/>
      <c r="C50" s="325"/>
      <c r="D50" s="329" t="str">
        <f>"$ / "&amp;IF(Intro!$G$22="English",Variables!$B$24,Variables!$C$24)</f>
        <v>$ / unité</v>
      </c>
      <c r="E50" s="329"/>
      <c r="F50" s="329"/>
      <c r="G50" s="170" t="str">
        <f>IF(G48=0,"-",G49/G48)</f>
        <v>-</v>
      </c>
      <c r="H50" s="170" t="str">
        <f>IF(H48=0,"-",H49/H48)</f>
        <v>-</v>
      </c>
      <c r="I50" s="170" t="str">
        <f>IF(I48=0,"-",I49/I48)</f>
        <v>-</v>
      </c>
      <c r="J50" s="20"/>
      <c r="K50" s="59"/>
    </row>
    <row r="51" spans="2:15" x14ac:dyDescent="0.25">
      <c r="B51" s="322" t="str">
        <f>IF(Intro!$G$22="English",N51,O51)</f>
        <v>Ventes à l'exportation vers tous les autres pays</v>
      </c>
      <c r="C51" s="323"/>
      <c r="D51" s="330" t="str">
        <f>IF(Intro!$G$22="English",Variables!$B$23,Variables!$C$23)</f>
        <v>unités</v>
      </c>
      <c r="E51" s="330"/>
      <c r="F51" s="330"/>
      <c r="G51" s="109"/>
      <c r="H51" s="109"/>
      <c r="I51" s="109"/>
      <c r="J51" s="20"/>
      <c r="K51" s="59"/>
      <c r="N51" s="2" t="s">
        <v>139</v>
      </c>
      <c r="O51" s="2" t="s">
        <v>138</v>
      </c>
    </row>
    <row r="52" spans="2:15" x14ac:dyDescent="0.25">
      <c r="B52" s="178"/>
      <c r="C52" s="179"/>
      <c r="D52" s="328" t="str">
        <f>D46</f>
        <v>FOB pays d'exportation (CAD)</v>
      </c>
      <c r="E52" s="328"/>
      <c r="F52" s="328"/>
      <c r="G52" s="104"/>
      <c r="H52" s="104"/>
      <c r="I52" s="104"/>
      <c r="J52" s="20"/>
      <c r="K52" s="59"/>
    </row>
    <row r="53" spans="2:15" ht="15" thickBot="1" x14ac:dyDescent="0.3">
      <c r="B53" s="324"/>
      <c r="C53" s="325"/>
      <c r="D53" s="329" t="str">
        <f>"$ / "&amp;IF(Intro!$G$22="English",Variables!$B$24,Variables!$C$24)</f>
        <v>$ / unité</v>
      </c>
      <c r="E53" s="329"/>
      <c r="F53" s="329"/>
      <c r="G53" s="170" t="str">
        <f>IF(G51=0,"-",G52/G51)</f>
        <v>-</v>
      </c>
      <c r="H53" s="170" t="str">
        <f>IF(H51=0,"-",H52/H51)</f>
        <v>-</v>
      </c>
      <c r="I53" s="170" t="str">
        <f>IF(I51=0,"-",I52/I51)</f>
        <v>-</v>
      </c>
      <c r="J53" s="20"/>
      <c r="K53" s="59"/>
    </row>
    <row r="54" spans="2:15" ht="15" customHeight="1" thickBot="1" x14ac:dyDescent="0.3">
      <c r="B54" s="362" t="str">
        <f>IF(Intro!$G$22="English",N54,O54)</f>
        <v>Carrosseries de camions entièrement assemblées</v>
      </c>
      <c r="C54" s="363"/>
      <c r="D54" s="363"/>
      <c r="E54" s="363"/>
      <c r="F54" s="363"/>
      <c r="G54" s="363"/>
      <c r="H54" s="363"/>
      <c r="I54" s="364"/>
      <c r="J54" s="20"/>
      <c r="K54" s="59"/>
      <c r="N54" s="48" t="s">
        <v>347</v>
      </c>
      <c r="O54" s="48" t="s">
        <v>348</v>
      </c>
    </row>
    <row r="55" spans="2:15" x14ac:dyDescent="0.25">
      <c r="B55" s="322" t="str">
        <f>IF(Intro!$G$22="English",N55,O55)</f>
        <v>Ventes dans le pays de production</v>
      </c>
      <c r="C55" s="323"/>
      <c r="D55" s="330" t="str">
        <f>IF(Intro!$G$22="English",Variables!$B$23,Variables!$C$23)</f>
        <v>unités</v>
      </c>
      <c r="E55" s="330"/>
      <c r="F55" s="330"/>
      <c r="G55" s="109"/>
      <c r="H55" s="109"/>
      <c r="I55" s="109"/>
      <c r="J55" s="20"/>
      <c r="K55" s="59"/>
      <c r="N55" s="2" t="s">
        <v>188</v>
      </c>
      <c r="O55" s="2" t="s">
        <v>35</v>
      </c>
    </row>
    <row r="56" spans="2:15" x14ac:dyDescent="0.25">
      <c r="B56" s="178"/>
      <c r="C56" s="179"/>
      <c r="D56" s="328" t="str">
        <f>IF(Intro!G$22="English",N56,O56)</f>
        <v>à l'usine (CAD)</v>
      </c>
      <c r="E56" s="328"/>
      <c r="F56" s="328"/>
      <c r="G56" s="104"/>
      <c r="H56" s="104"/>
      <c r="I56" s="104"/>
      <c r="J56" s="20"/>
      <c r="K56" s="59"/>
      <c r="N56" s="2" t="s">
        <v>277</v>
      </c>
      <c r="O56" s="2" t="s">
        <v>278</v>
      </c>
    </row>
    <row r="57" spans="2:15" ht="15" thickBot="1" x14ac:dyDescent="0.3">
      <c r="B57" s="324"/>
      <c r="C57" s="325"/>
      <c r="D57" s="329" t="str">
        <f>"$ / "&amp;IF(Intro!$G$22="English",Variables!$B$24,Variables!$C$24)</f>
        <v>$ / unité</v>
      </c>
      <c r="E57" s="329"/>
      <c r="F57" s="329"/>
      <c r="G57" s="170" t="str">
        <f>IF(G55=0,"-",G56/G55)</f>
        <v>-</v>
      </c>
      <c r="H57" s="170" t="str">
        <f>IF(H55=0,"-",H56/H55)</f>
        <v>-</v>
      </c>
      <c r="I57" s="170" t="str">
        <f>IF(I55=0,"-",I56/I55)</f>
        <v>-</v>
      </c>
      <c r="J57" s="20"/>
      <c r="K57" s="59"/>
    </row>
    <row r="58" spans="2:15" x14ac:dyDescent="0.25">
      <c r="B58" s="322" t="str">
        <f>IF(Intro!$G$22="English",N58,O58)</f>
        <v>Ventes à l'exportation au Canada</v>
      </c>
      <c r="C58" s="323"/>
      <c r="D58" s="330" t="str">
        <f>IF(Intro!$G$22="English",Variables!$B$23,Variables!$C$23)</f>
        <v>unités</v>
      </c>
      <c r="E58" s="330"/>
      <c r="F58" s="330"/>
      <c r="G58" s="109"/>
      <c r="H58" s="109"/>
      <c r="I58" s="109"/>
      <c r="J58" s="20"/>
      <c r="K58" s="59"/>
      <c r="N58" s="2" t="s">
        <v>136</v>
      </c>
      <c r="O58" s="2" t="s">
        <v>137</v>
      </c>
    </row>
    <row r="59" spans="2:15" x14ac:dyDescent="0.25">
      <c r="B59" s="178"/>
      <c r="C59" s="179"/>
      <c r="D59" s="328" t="str">
        <f>IF(Intro!G$22="English",N59,O59)</f>
        <v>FOB pays d'exportation (CAD)</v>
      </c>
      <c r="E59" s="328"/>
      <c r="F59" s="328"/>
      <c r="G59" s="104"/>
      <c r="H59" s="104"/>
      <c r="I59" s="104"/>
      <c r="J59" s="20"/>
      <c r="K59" s="59"/>
      <c r="N59" s="2" t="s">
        <v>279</v>
      </c>
      <c r="O59" s="2" t="s">
        <v>280</v>
      </c>
    </row>
    <row r="60" spans="2:15" ht="15" thickBot="1" x14ac:dyDescent="0.3">
      <c r="B60" s="324"/>
      <c r="C60" s="325"/>
      <c r="D60" s="329" t="str">
        <f>"$ / "&amp;IF(Intro!$G$22="English",Variables!$B$24,Variables!$C$24)</f>
        <v>$ / unité</v>
      </c>
      <c r="E60" s="329"/>
      <c r="F60" s="329"/>
      <c r="G60" s="170" t="str">
        <f>IF(G58=0,"-",G59/G58)</f>
        <v>-</v>
      </c>
      <c r="H60" s="170" t="str">
        <f>IF(H58=0,"-",H59/H58)</f>
        <v>-</v>
      </c>
      <c r="I60" s="170" t="str">
        <f>IF(I58=0,"-",I59/I58)</f>
        <v>-</v>
      </c>
      <c r="J60" s="20"/>
      <c r="K60" s="59"/>
    </row>
    <row r="61" spans="2:15" x14ac:dyDescent="0.25">
      <c r="B61" s="322" t="str">
        <f>IF(Intro!$G$22="English",N61,O61)</f>
        <v>Ventes à l'exportation aux États-Unis d'Amérique</v>
      </c>
      <c r="C61" s="323"/>
      <c r="D61" s="330" t="str">
        <f>IF(Intro!$G$22="English",Variables!$B$23,Variables!$C$23)</f>
        <v>unités</v>
      </c>
      <c r="E61" s="330"/>
      <c r="F61" s="330"/>
      <c r="G61" s="109"/>
      <c r="H61" s="109"/>
      <c r="I61" s="109"/>
      <c r="J61" s="20"/>
      <c r="K61" s="59"/>
      <c r="N61" s="2" t="s">
        <v>265</v>
      </c>
      <c r="O61" s="2" t="s">
        <v>266</v>
      </c>
    </row>
    <row r="62" spans="2:15" x14ac:dyDescent="0.25">
      <c r="B62" s="178"/>
      <c r="C62" s="179"/>
      <c r="D62" s="328" t="str">
        <f>D59</f>
        <v>FOB pays d'exportation (CAD)</v>
      </c>
      <c r="E62" s="328"/>
      <c r="F62" s="328"/>
      <c r="G62" s="104"/>
      <c r="H62" s="104"/>
      <c r="I62" s="104"/>
      <c r="J62" s="20"/>
      <c r="K62" s="59"/>
    </row>
    <row r="63" spans="2:15" ht="15" thickBot="1" x14ac:dyDescent="0.3">
      <c r="B63" s="324"/>
      <c r="C63" s="325"/>
      <c r="D63" s="329" t="str">
        <f>"$ / "&amp;IF(Intro!$G$22="English",Variables!$B$24,Variables!$C$24)</f>
        <v>$ / unité</v>
      </c>
      <c r="E63" s="329"/>
      <c r="F63" s="329"/>
      <c r="G63" s="170" t="str">
        <f>IF(G61=0,"-",G62/G61)</f>
        <v>-</v>
      </c>
      <c r="H63" s="170" t="str">
        <f>IF(H61=0,"-",H62/H61)</f>
        <v>-</v>
      </c>
      <c r="I63" s="170" t="str">
        <f>IF(I61=0,"-",I62/I61)</f>
        <v>-</v>
      </c>
      <c r="J63" s="20"/>
      <c r="K63" s="59"/>
    </row>
    <row r="64" spans="2:15" x14ac:dyDescent="0.25">
      <c r="B64" s="322" t="str">
        <f>IF(Intro!$G$22="English",N64,O64)</f>
        <v>Ventes à l'exportation vers tous les autres pays</v>
      </c>
      <c r="C64" s="323"/>
      <c r="D64" s="330" t="str">
        <f>IF(Intro!$G$22="English",Variables!$B$23,Variables!$C$23)</f>
        <v>unités</v>
      </c>
      <c r="E64" s="330"/>
      <c r="F64" s="330"/>
      <c r="G64" s="109"/>
      <c r="H64" s="109"/>
      <c r="I64" s="109"/>
      <c r="J64" s="20"/>
      <c r="K64" s="59"/>
      <c r="N64" s="2" t="s">
        <v>139</v>
      </c>
      <c r="O64" s="2" t="s">
        <v>138</v>
      </c>
    </row>
    <row r="65" spans="2:15" x14ac:dyDescent="0.25">
      <c r="B65" s="178"/>
      <c r="C65" s="179"/>
      <c r="D65" s="328" t="str">
        <f>D59</f>
        <v>FOB pays d'exportation (CAD)</v>
      </c>
      <c r="E65" s="328"/>
      <c r="F65" s="328"/>
      <c r="G65" s="104"/>
      <c r="H65" s="104"/>
      <c r="I65" s="104"/>
      <c r="J65" s="20"/>
      <c r="K65" s="59"/>
    </row>
    <row r="66" spans="2:15" ht="15" thickBot="1" x14ac:dyDescent="0.3">
      <c r="B66" s="324"/>
      <c r="C66" s="325"/>
      <c r="D66" s="329" t="str">
        <f>"$ / "&amp;IF(Intro!$G$22="English",Variables!$B$24,Variables!$C$24)</f>
        <v>$ / unité</v>
      </c>
      <c r="E66" s="329"/>
      <c r="F66" s="329"/>
      <c r="G66" s="170" t="str">
        <f>IF(G64=0,"-",G65/G64)</f>
        <v>-</v>
      </c>
      <c r="H66" s="170" t="str">
        <f>IF(H64=0,"-",H65/H64)</f>
        <v>-</v>
      </c>
      <c r="I66" s="170" t="str">
        <f>IF(I64=0,"-",I65/I64)</f>
        <v>-</v>
      </c>
      <c r="J66" s="20"/>
      <c r="K66" s="59"/>
    </row>
    <row r="67" spans="2:15" ht="14.25" customHeight="1" x14ac:dyDescent="0.25">
      <c r="B67" s="365" t="str">
        <f>IF(Intro!$G$22="English",N67,O67)</f>
        <v>Unités fermée de fret sec</v>
      </c>
      <c r="C67" s="366"/>
      <c r="D67" s="366"/>
      <c r="E67" s="366"/>
      <c r="F67" s="366"/>
      <c r="G67" s="366"/>
      <c r="H67" s="366"/>
      <c r="I67" s="367"/>
      <c r="J67" s="20"/>
      <c r="K67" s="59"/>
      <c r="N67" s="135" t="s">
        <v>349</v>
      </c>
      <c r="O67" s="136" t="s">
        <v>350</v>
      </c>
    </row>
    <row r="68" spans="2:15" ht="15" thickBot="1" x14ac:dyDescent="0.3">
      <c r="B68" s="345" t="str">
        <f>IF(Intro!$G$22="English",N68,O68)</f>
        <v>Kits</v>
      </c>
      <c r="C68" s="346"/>
      <c r="D68" s="346"/>
      <c r="E68" s="346"/>
      <c r="F68" s="346"/>
      <c r="G68" s="346"/>
      <c r="H68" s="346"/>
      <c r="I68" s="347"/>
      <c r="J68" s="20"/>
      <c r="K68" s="59"/>
      <c r="N68" s="135" t="s">
        <v>346</v>
      </c>
      <c r="O68" s="136" t="s">
        <v>346</v>
      </c>
    </row>
    <row r="69" spans="2:15" x14ac:dyDescent="0.25">
      <c r="B69" s="322" t="str">
        <f>IF(Intro!$G$22="English",N69,O69)</f>
        <v>Ventes dans le pays de production</v>
      </c>
      <c r="C69" s="323"/>
      <c r="D69" s="330" t="str">
        <f>IF(Intro!$G$22="English",Variables!$B$23,Variables!$C$23)</f>
        <v>unités</v>
      </c>
      <c r="E69" s="330"/>
      <c r="F69" s="330"/>
      <c r="G69" s="109"/>
      <c r="H69" s="109"/>
      <c r="I69" s="109"/>
      <c r="J69" s="20"/>
      <c r="K69" s="59"/>
      <c r="N69" s="2" t="s">
        <v>188</v>
      </c>
      <c r="O69" s="2" t="s">
        <v>35</v>
      </c>
    </row>
    <row r="70" spans="2:15" x14ac:dyDescent="0.25">
      <c r="B70" s="178"/>
      <c r="C70" s="179"/>
      <c r="D70" s="328" t="str">
        <f>IF(Intro!G$22="English",N70,O70)</f>
        <v>à l'usine (CAD)</v>
      </c>
      <c r="E70" s="328"/>
      <c r="F70" s="328"/>
      <c r="G70" s="104"/>
      <c r="H70" s="104"/>
      <c r="I70" s="104"/>
      <c r="J70" s="20"/>
      <c r="K70" s="59"/>
      <c r="N70" s="2" t="s">
        <v>277</v>
      </c>
      <c r="O70" s="2" t="s">
        <v>278</v>
      </c>
    </row>
    <row r="71" spans="2:15" ht="15" thickBot="1" x14ac:dyDescent="0.3">
      <c r="B71" s="324"/>
      <c r="C71" s="325"/>
      <c r="D71" s="329" t="str">
        <f>"$ / "&amp;IF(Intro!$G$22="English",Variables!$B$24,Variables!$C$24)</f>
        <v>$ / unité</v>
      </c>
      <c r="E71" s="329"/>
      <c r="F71" s="329"/>
      <c r="G71" s="170" t="str">
        <f>IF(G69=0,"-",G70/G69)</f>
        <v>-</v>
      </c>
      <c r="H71" s="170" t="str">
        <f>IF(H69=0,"-",H70/H69)</f>
        <v>-</v>
      </c>
      <c r="I71" s="170" t="str">
        <f>IF(I69=0,"-",I70/I69)</f>
        <v>-</v>
      </c>
      <c r="J71" s="20"/>
      <c r="K71" s="59"/>
    </row>
    <row r="72" spans="2:15" x14ac:dyDescent="0.25">
      <c r="B72" s="322" t="str">
        <f>IF(Intro!$G$22="English",N72,O72)</f>
        <v>Ventes à l'exportation au Canada</v>
      </c>
      <c r="C72" s="323"/>
      <c r="D72" s="330" t="str">
        <f>IF(Intro!$G$22="English",Variables!$B$23,Variables!$C$23)</f>
        <v>unités</v>
      </c>
      <c r="E72" s="330"/>
      <c r="F72" s="330"/>
      <c r="G72" s="109"/>
      <c r="H72" s="109"/>
      <c r="I72" s="109"/>
      <c r="J72" s="20"/>
      <c r="K72" s="59"/>
      <c r="N72" s="2" t="s">
        <v>136</v>
      </c>
      <c r="O72" s="2" t="s">
        <v>137</v>
      </c>
    </row>
    <row r="73" spans="2:15" x14ac:dyDescent="0.25">
      <c r="B73" s="178"/>
      <c r="C73" s="179"/>
      <c r="D73" s="328" t="str">
        <f>IF(Intro!G$22="English",N73,O73)</f>
        <v>FOB pays d'exportation (CAD)</v>
      </c>
      <c r="E73" s="328"/>
      <c r="F73" s="328"/>
      <c r="G73" s="104"/>
      <c r="H73" s="104"/>
      <c r="I73" s="104"/>
      <c r="J73" s="20"/>
      <c r="K73" s="59"/>
      <c r="N73" s="2" t="s">
        <v>279</v>
      </c>
      <c r="O73" s="2" t="s">
        <v>280</v>
      </c>
    </row>
    <row r="74" spans="2:15" ht="15" thickBot="1" x14ac:dyDescent="0.3">
      <c r="B74" s="324"/>
      <c r="C74" s="325"/>
      <c r="D74" s="329" t="str">
        <f>"$ / "&amp;IF(Intro!$G$22="English",Variables!$B$24,Variables!$C$24)</f>
        <v>$ / unité</v>
      </c>
      <c r="E74" s="329"/>
      <c r="F74" s="329"/>
      <c r="G74" s="170" t="str">
        <f>IF(G72=0,"-",G73/G72)</f>
        <v>-</v>
      </c>
      <c r="H74" s="170" t="str">
        <f>IF(H72=0,"-",H73/H72)</f>
        <v>-</v>
      </c>
      <c r="I74" s="170" t="str">
        <f>IF(I72=0,"-",I73/I72)</f>
        <v>-</v>
      </c>
      <c r="J74" s="20"/>
      <c r="K74" s="59"/>
    </row>
    <row r="75" spans="2:15" x14ac:dyDescent="0.25">
      <c r="B75" s="322" t="str">
        <f>IF(Intro!$G$22="English",N75,O75)</f>
        <v>Ventes à l'exportation aux États-Unis d'Amérique</v>
      </c>
      <c r="C75" s="323"/>
      <c r="D75" s="330" t="str">
        <f>IF(Intro!$G$22="English",Variables!$B$23,Variables!$C$23)</f>
        <v>unités</v>
      </c>
      <c r="E75" s="330"/>
      <c r="F75" s="330"/>
      <c r="G75" s="109"/>
      <c r="H75" s="109"/>
      <c r="I75" s="109"/>
      <c r="J75" s="20"/>
      <c r="K75" s="59"/>
      <c r="N75" s="2" t="s">
        <v>265</v>
      </c>
      <c r="O75" s="2" t="s">
        <v>266</v>
      </c>
    </row>
    <row r="76" spans="2:15" x14ac:dyDescent="0.25">
      <c r="B76" s="178"/>
      <c r="C76" s="179"/>
      <c r="D76" s="328" t="str">
        <f>D73</f>
        <v>FOB pays d'exportation (CAD)</v>
      </c>
      <c r="E76" s="328"/>
      <c r="F76" s="328"/>
      <c r="G76" s="104"/>
      <c r="H76" s="104"/>
      <c r="I76" s="104"/>
      <c r="J76" s="20"/>
      <c r="K76" s="59"/>
    </row>
    <row r="77" spans="2:15" ht="15" thickBot="1" x14ac:dyDescent="0.3">
      <c r="B77" s="324"/>
      <c r="C77" s="325"/>
      <c r="D77" s="329" t="str">
        <f>"$ / "&amp;IF(Intro!$G$22="English",Variables!$B$24,Variables!$C$24)</f>
        <v>$ / unité</v>
      </c>
      <c r="E77" s="329"/>
      <c r="F77" s="329"/>
      <c r="G77" s="170" t="str">
        <f>IF(G75=0,"-",G76/G75)</f>
        <v>-</v>
      </c>
      <c r="H77" s="170" t="str">
        <f>IF(H75=0,"-",H76/H75)</f>
        <v>-</v>
      </c>
      <c r="I77" s="170" t="str">
        <f>IF(I75=0,"-",I76/I75)</f>
        <v>-</v>
      </c>
      <c r="J77" s="20"/>
      <c r="K77" s="59"/>
    </row>
    <row r="78" spans="2:15" x14ac:dyDescent="0.25">
      <c r="B78" s="322" t="str">
        <f>IF(Intro!$G$22="English",N78,O78)</f>
        <v>Ventes à l'exportation vers tous les autres pays</v>
      </c>
      <c r="C78" s="323"/>
      <c r="D78" s="330" t="str">
        <f>IF(Intro!$G$22="English",Variables!$B$23,Variables!$C$23)</f>
        <v>unités</v>
      </c>
      <c r="E78" s="330"/>
      <c r="F78" s="330"/>
      <c r="G78" s="109"/>
      <c r="H78" s="109"/>
      <c r="I78" s="109"/>
      <c r="J78" s="20"/>
      <c r="K78" s="59"/>
      <c r="N78" s="2" t="s">
        <v>139</v>
      </c>
      <c r="O78" s="2" t="s">
        <v>138</v>
      </c>
    </row>
    <row r="79" spans="2:15" x14ac:dyDescent="0.25">
      <c r="B79" s="178"/>
      <c r="C79" s="179"/>
      <c r="D79" s="328" t="str">
        <f>D73</f>
        <v>FOB pays d'exportation (CAD)</v>
      </c>
      <c r="E79" s="328"/>
      <c r="F79" s="328"/>
      <c r="G79" s="104"/>
      <c r="H79" s="104"/>
      <c r="I79" s="104"/>
      <c r="J79" s="20"/>
      <c r="K79" s="59"/>
    </row>
    <row r="80" spans="2:15" ht="15" thickBot="1" x14ac:dyDescent="0.3">
      <c r="B80" s="324"/>
      <c r="C80" s="325"/>
      <c r="D80" s="329" t="str">
        <f>"$ / "&amp;IF(Intro!$G$22="English",Variables!$B$24,Variables!$C$24)</f>
        <v>$ / unité</v>
      </c>
      <c r="E80" s="329"/>
      <c r="F80" s="329"/>
      <c r="G80" s="170" t="str">
        <f>IF(G78=0,"-",G79/G78)</f>
        <v>-</v>
      </c>
      <c r="H80" s="170" t="str">
        <f>IF(H78=0,"-",H79/H78)</f>
        <v>-</v>
      </c>
      <c r="I80" s="170" t="str">
        <f>IF(I78=0,"-",I79/I78)</f>
        <v>-</v>
      </c>
      <c r="J80" s="20"/>
      <c r="K80" s="59"/>
    </row>
    <row r="81" spans="2:15" ht="15" customHeight="1" thickBot="1" x14ac:dyDescent="0.3">
      <c r="B81" s="362" t="str">
        <f>IF(Intro!$G$22="English",N81,O81)</f>
        <v>Carrosseries de camions entièrement assemblées</v>
      </c>
      <c r="C81" s="363"/>
      <c r="D81" s="363"/>
      <c r="E81" s="363"/>
      <c r="F81" s="363"/>
      <c r="G81" s="363"/>
      <c r="H81" s="363"/>
      <c r="I81" s="364"/>
      <c r="J81" s="20"/>
      <c r="K81" s="59"/>
      <c r="N81" s="48" t="s">
        <v>347</v>
      </c>
      <c r="O81" s="48" t="s">
        <v>348</v>
      </c>
    </row>
    <row r="82" spans="2:15" x14ac:dyDescent="0.25">
      <c r="B82" s="322" t="str">
        <f>IF(Intro!$G$22="English",N82,O82)</f>
        <v>Ventes dans le pays de production</v>
      </c>
      <c r="C82" s="323"/>
      <c r="D82" s="330" t="str">
        <f>IF(Intro!$G$22="English",Variables!$B$23,Variables!$C$23)</f>
        <v>unités</v>
      </c>
      <c r="E82" s="330"/>
      <c r="F82" s="330"/>
      <c r="G82" s="109"/>
      <c r="H82" s="109"/>
      <c r="I82" s="109"/>
      <c r="J82" s="20"/>
      <c r="K82" s="59"/>
      <c r="N82" s="2" t="s">
        <v>188</v>
      </c>
      <c r="O82" s="2" t="s">
        <v>35</v>
      </c>
    </row>
    <row r="83" spans="2:15" x14ac:dyDescent="0.25">
      <c r="B83" s="178"/>
      <c r="C83" s="179"/>
      <c r="D83" s="328" t="str">
        <f>IF(Intro!G$22="English",N83,O83)</f>
        <v>à l'usine (CAD)</v>
      </c>
      <c r="E83" s="328"/>
      <c r="F83" s="328"/>
      <c r="G83" s="104"/>
      <c r="H83" s="104"/>
      <c r="I83" s="104"/>
      <c r="J83" s="20"/>
      <c r="K83" s="59"/>
      <c r="N83" s="2" t="s">
        <v>277</v>
      </c>
      <c r="O83" s="2" t="s">
        <v>278</v>
      </c>
    </row>
    <row r="84" spans="2:15" ht="15" thickBot="1" x14ac:dyDescent="0.3">
      <c r="B84" s="324"/>
      <c r="C84" s="325"/>
      <c r="D84" s="329" t="str">
        <f>"$ / "&amp;IF(Intro!$G$22="English",Variables!$B$24,Variables!$C$24)</f>
        <v>$ / unité</v>
      </c>
      <c r="E84" s="329"/>
      <c r="F84" s="329"/>
      <c r="G84" s="170" t="str">
        <f>IF(G82=0,"-",G83/G82)</f>
        <v>-</v>
      </c>
      <c r="H84" s="170" t="str">
        <f>IF(H82=0,"-",H83/H82)</f>
        <v>-</v>
      </c>
      <c r="I84" s="170" t="str">
        <f>IF(I82=0,"-",I83/I82)</f>
        <v>-</v>
      </c>
      <c r="J84" s="20"/>
      <c r="K84" s="59"/>
    </row>
    <row r="85" spans="2:15" x14ac:dyDescent="0.25">
      <c r="B85" s="322" t="str">
        <f>IF(Intro!$G$22="English",N85,O85)</f>
        <v>Ventes à l'exportation au Canada</v>
      </c>
      <c r="C85" s="323"/>
      <c r="D85" s="330" t="str">
        <f>IF(Intro!$G$22="English",Variables!$B$23,Variables!$C$23)</f>
        <v>unités</v>
      </c>
      <c r="E85" s="330"/>
      <c r="F85" s="330"/>
      <c r="G85" s="109"/>
      <c r="H85" s="109"/>
      <c r="I85" s="109"/>
      <c r="J85" s="20"/>
      <c r="K85" s="59"/>
      <c r="N85" s="2" t="s">
        <v>136</v>
      </c>
      <c r="O85" s="2" t="s">
        <v>137</v>
      </c>
    </row>
    <row r="86" spans="2:15" x14ac:dyDescent="0.25">
      <c r="B86" s="178"/>
      <c r="C86" s="179"/>
      <c r="D86" s="328" t="str">
        <f>IF(Intro!G$22="English",N86,O86)</f>
        <v>FOB pays d'exportation (CAD)</v>
      </c>
      <c r="E86" s="328"/>
      <c r="F86" s="328"/>
      <c r="G86" s="104"/>
      <c r="H86" s="104"/>
      <c r="I86" s="104"/>
      <c r="J86" s="20"/>
      <c r="K86" s="59"/>
      <c r="N86" s="2" t="s">
        <v>279</v>
      </c>
      <c r="O86" s="2" t="s">
        <v>280</v>
      </c>
    </row>
    <row r="87" spans="2:15" ht="15" thickBot="1" x14ac:dyDescent="0.3">
      <c r="B87" s="324"/>
      <c r="C87" s="325"/>
      <c r="D87" s="329" t="str">
        <f>"$ / "&amp;IF(Intro!$G$22="English",Variables!$B$24,Variables!$C$24)</f>
        <v>$ / unité</v>
      </c>
      <c r="E87" s="329"/>
      <c r="F87" s="329"/>
      <c r="G87" s="170" t="str">
        <f>IF(G85=0,"-",G86/G85)</f>
        <v>-</v>
      </c>
      <c r="H87" s="170" t="str">
        <f>IF(H85=0,"-",H86/H85)</f>
        <v>-</v>
      </c>
      <c r="I87" s="170" t="str">
        <f>IF(I85=0,"-",I86/I85)</f>
        <v>-</v>
      </c>
      <c r="J87" s="20"/>
      <c r="K87" s="59"/>
    </row>
    <row r="88" spans="2:15" x14ac:dyDescent="0.25">
      <c r="B88" s="322" t="str">
        <f>IF(Intro!$G$22="English",N88,O88)</f>
        <v>Ventes à l'exportation aux États-Unis d'Amérique</v>
      </c>
      <c r="C88" s="323"/>
      <c r="D88" s="330" t="str">
        <f>IF(Intro!$G$22="English",Variables!$B$23,Variables!$C$23)</f>
        <v>unités</v>
      </c>
      <c r="E88" s="330"/>
      <c r="F88" s="330"/>
      <c r="G88" s="109"/>
      <c r="H88" s="109"/>
      <c r="I88" s="109"/>
      <c r="J88" s="20"/>
      <c r="K88" s="59"/>
      <c r="N88" s="2" t="s">
        <v>265</v>
      </c>
      <c r="O88" s="2" t="s">
        <v>266</v>
      </c>
    </row>
    <row r="89" spans="2:15" x14ac:dyDescent="0.25">
      <c r="B89" s="178"/>
      <c r="C89" s="179"/>
      <c r="D89" s="328" t="str">
        <f>D86</f>
        <v>FOB pays d'exportation (CAD)</v>
      </c>
      <c r="E89" s="328"/>
      <c r="F89" s="328"/>
      <c r="G89" s="104"/>
      <c r="H89" s="104"/>
      <c r="I89" s="104"/>
      <c r="J89" s="20"/>
      <c r="K89" s="59"/>
    </row>
    <row r="90" spans="2:15" ht="15" thickBot="1" x14ac:dyDescent="0.3">
      <c r="B90" s="324"/>
      <c r="C90" s="325"/>
      <c r="D90" s="329" t="str">
        <f>"$ / "&amp;IF(Intro!$G$22="English",Variables!$B$24,Variables!$C$24)</f>
        <v>$ / unité</v>
      </c>
      <c r="E90" s="329"/>
      <c r="F90" s="329"/>
      <c r="G90" s="170" t="str">
        <f>IF(G88=0,"-",G89/G88)</f>
        <v>-</v>
      </c>
      <c r="H90" s="170" t="str">
        <f>IF(H88=0,"-",H89/H88)</f>
        <v>-</v>
      </c>
      <c r="I90" s="170" t="str">
        <f>IF(I88=0,"-",I89/I88)</f>
        <v>-</v>
      </c>
      <c r="J90" s="20"/>
      <c r="K90" s="59"/>
    </row>
    <row r="91" spans="2:15" ht="14.25" customHeight="1" x14ac:dyDescent="0.25">
      <c r="B91" s="348" t="str">
        <f>IF(Intro!$G$22="English",N91,O91)</f>
        <v>Ventes à l'exportation vers tous les autres pays</v>
      </c>
      <c r="C91" s="349"/>
      <c r="D91" s="353" t="str">
        <f>IF(Intro!$G$22="English",Variables!$B$23,Variables!$C$23)</f>
        <v>unités</v>
      </c>
      <c r="E91" s="354"/>
      <c r="F91" s="355"/>
      <c r="G91" s="109"/>
      <c r="H91" s="109"/>
      <c r="I91" s="109"/>
      <c r="J91" s="20"/>
      <c r="K91" s="59"/>
      <c r="N91" s="2" t="s">
        <v>139</v>
      </c>
      <c r="O91" s="2" t="s">
        <v>138</v>
      </c>
    </row>
    <row r="92" spans="2:15" ht="14.25" customHeight="1" x14ac:dyDescent="0.25">
      <c r="B92" s="217"/>
      <c r="C92" s="350"/>
      <c r="D92" s="356" t="str">
        <f>D86</f>
        <v>FOB pays d'exportation (CAD)</v>
      </c>
      <c r="E92" s="357"/>
      <c r="F92" s="358"/>
      <c r="G92" s="104"/>
      <c r="H92" s="104"/>
      <c r="I92" s="104"/>
      <c r="J92" s="20"/>
      <c r="K92" s="59"/>
    </row>
    <row r="93" spans="2:15" ht="15" thickBot="1" x14ac:dyDescent="0.3">
      <c r="B93" s="351"/>
      <c r="C93" s="352"/>
      <c r="D93" s="359" t="str">
        <f>"$ / "&amp;IF(Intro!$G$22="English",Variables!$B$24,Variables!$C$24)</f>
        <v>$ / unité</v>
      </c>
      <c r="E93" s="360"/>
      <c r="F93" s="361"/>
      <c r="G93" s="170" t="str">
        <f>IF(G91=0,"-",G92/G91)</f>
        <v>-</v>
      </c>
      <c r="H93" s="170" t="str">
        <f>IF(H91=0,"-",H92/H91)</f>
        <v>-</v>
      </c>
      <c r="I93" s="170" t="str">
        <f>IF(I91=0,"-",I92/I91)</f>
        <v>-</v>
      </c>
      <c r="J93" s="20"/>
      <c r="K93" s="59"/>
    </row>
    <row r="94" spans="2:15" x14ac:dyDescent="0.25">
      <c r="B94" s="365" t="str">
        <f>IF(Intro!$G$22="English",N94,O94)</f>
        <v>Tout autre</v>
      </c>
      <c r="C94" s="366"/>
      <c r="D94" s="366"/>
      <c r="E94" s="366"/>
      <c r="F94" s="366"/>
      <c r="G94" s="366"/>
      <c r="H94" s="366"/>
      <c r="I94" s="367"/>
      <c r="J94" s="20"/>
      <c r="K94" s="59"/>
      <c r="N94" s="135" t="s">
        <v>351</v>
      </c>
      <c r="O94" s="136" t="s">
        <v>352</v>
      </c>
    </row>
    <row r="95" spans="2:15" ht="15" thickBot="1" x14ac:dyDescent="0.3">
      <c r="B95" s="345" t="str">
        <f>IF(Intro!$G$22="English",N95,O95)</f>
        <v>Kits</v>
      </c>
      <c r="C95" s="346"/>
      <c r="D95" s="346"/>
      <c r="E95" s="346"/>
      <c r="F95" s="346"/>
      <c r="G95" s="346"/>
      <c r="H95" s="346"/>
      <c r="I95" s="347"/>
      <c r="J95" s="20"/>
      <c r="K95" s="59"/>
      <c r="N95" s="135" t="s">
        <v>346</v>
      </c>
      <c r="O95" s="136" t="s">
        <v>346</v>
      </c>
    </row>
    <row r="96" spans="2:15" x14ac:dyDescent="0.25">
      <c r="B96" s="322" t="str">
        <f>IF(Intro!$G$22="English",N96,O96)</f>
        <v>Ventes dans le pays de production</v>
      </c>
      <c r="C96" s="323"/>
      <c r="D96" s="330" t="str">
        <f>IF(Intro!$G$22="English",Variables!$B$23,Variables!$C$23)</f>
        <v>unités</v>
      </c>
      <c r="E96" s="330"/>
      <c r="F96" s="330"/>
      <c r="G96" s="109"/>
      <c r="H96" s="109"/>
      <c r="I96" s="109"/>
      <c r="J96" s="20"/>
      <c r="K96" s="59"/>
      <c r="N96" s="2" t="s">
        <v>188</v>
      </c>
      <c r="O96" s="2" t="s">
        <v>35</v>
      </c>
    </row>
    <row r="97" spans="2:15" x14ac:dyDescent="0.25">
      <c r="B97" s="178"/>
      <c r="C97" s="179"/>
      <c r="D97" s="328" t="str">
        <f>IF(Intro!G$22="English",N97,O97)</f>
        <v>à l'usine (CAD)</v>
      </c>
      <c r="E97" s="328"/>
      <c r="F97" s="328"/>
      <c r="G97" s="104"/>
      <c r="H97" s="104"/>
      <c r="I97" s="104"/>
      <c r="J97" s="20"/>
      <c r="K97" s="59"/>
      <c r="N97" s="2" t="s">
        <v>277</v>
      </c>
      <c r="O97" s="2" t="s">
        <v>278</v>
      </c>
    </row>
    <row r="98" spans="2:15" ht="15" thickBot="1" x14ac:dyDescent="0.3">
      <c r="B98" s="324"/>
      <c r="C98" s="325"/>
      <c r="D98" s="329" t="str">
        <f>"$ / "&amp;IF(Intro!$G$22="English",Variables!$B$24,Variables!$C$24)</f>
        <v>$ / unité</v>
      </c>
      <c r="E98" s="329"/>
      <c r="F98" s="329"/>
      <c r="G98" s="170" t="str">
        <f>IF(G96=0,"-",G97/G96)</f>
        <v>-</v>
      </c>
      <c r="H98" s="170" t="str">
        <f>IF(H96=0,"-",H97/H96)</f>
        <v>-</v>
      </c>
      <c r="I98" s="170" t="str">
        <f>IF(I96=0,"-",I97/I96)</f>
        <v>-</v>
      </c>
      <c r="J98" s="20"/>
      <c r="K98" s="59"/>
    </row>
    <row r="99" spans="2:15" x14ac:dyDescent="0.25">
      <c r="B99" s="322" t="str">
        <f>IF(Intro!$G$22="English",N99,O99)</f>
        <v>Ventes à l'exportation au Canada</v>
      </c>
      <c r="C99" s="323"/>
      <c r="D99" s="330" t="str">
        <f>IF(Intro!$G$22="English",Variables!$B$23,Variables!$C$23)</f>
        <v>unités</v>
      </c>
      <c r="E99" s="330"/>
      <c r="F99" s="330"/>
      <c r="G99" s="109"/>
      <c r="H99" s="109"/>
      <c r="I99" s="109"/>
      <c r="J99" s="20"/>
      <c r="K99" s="59"/>
      <c r="N99" s="2" t="s">
        <v>136</v>
      </c>
      <c r="O99" s="2" t="s">
        <v>137</v>
      </c>
    </row>
    <row r="100" spans="2:15" x14ac:dyDescent="0.25">
      <c r="B100" s="178"/>
      <c r="C100" s="179"/>
      <c r="D100" s="328" t="str">
        <f>IF(Intro!G$22="English",N100,O100)</f>
        <v>FOB pays d'exportation (CAD)</v>
      </c>
      <c r="E100" s="328"/>
      <c r="F100" s="328"/>
      <c r="G100" s="104"/>
      <c r="H100" s="104"/>
      <c r="I100" s="104"/>
      <c r="J100" s="20"/>
      <c r="K100" s="59"/>
      <c r="N100" s="2" t="s">
        <v>279</v>
      </c>
      <c r="O100" s="2" t="s">
        <v>280</v>
      </c>
    </row>
    <row r="101" spans="2:15" ht="15" thickBot="1" x14ac:dyDescent="0.3">
      <c r="B101" s="324"/>
      <c r="C101" s="325"/>
      <c r="D101" s="329" t="str">
        <f>"$ / "&amp;IF(Intro!$G$22="English",Variables!$B$24,Variables!$C$24)</f>
        <v>$ / unité</v>
      </c>
      <c r="E101" s="329"/>
      <c r="F101" s="329"/>
      <c r="G101" s="170" t="str">
        <f>IF(G99=0,"-",G100/G99)</f>
        <v>-</v>
      </c>
      <c r="H101" s="170" t="str">
        <f>IF(H99=0,"-",H100/H99)</f>
        <v>-</v>
      </c>
      <c r="I101" s="170" t="str">
        <f>IF(I99=0,"-",I100/I99)</f>
        <v>-</v>
      </c>
      <c r="J101" s="20"/>
      <c r="K101" s="59"/>
    </row>
    <row r="102" spans="2:15" x14ac:dyDescent="0.25">
      <c r="B102" s="322" t="str">
        <f>IF(Intro!$G$22="English",N102,O102)</f>
        <v>Ventes à l'exportation aux États-Unis d'Amérique</v>
      </c>
      <c r="C102" s="323"/>
      <c r="D102" s="330" t="str">
        <f>IF(Intro!$G$22="English",Variables!$B$23,Variables!$C$23)</f>
        <v>unités</v>
      </c>
      <c r="E102" s="330"/>
      <c r="F102" s="330"/>
      <c r="G102" s="109"/>
      <c r="H102" s="109"/>
      <c r="I102" s="109"/>
      <c r="J102" s="20"/>
      <c r="K102" s="59"/>
      <c r="N102" s="2" t="s">
        <v>265</v>
      </c>
      <c r="O102" s="2" t="s">
        <v>266</v>
      </c>
    </row>
    <row r="103" spans="2:15" x14ac:dyDescent="0.25">
      <c r="B103" s="178"/>
      <c r="C103" s="179"/>
      <c r="D103" s="328" t="str">
        <f>D100</f>
        <v>FOB pays d'exportation (CAD)</v>
      </c>
      <c r="E103" s="328"/>
      <c r="F103" s="328"/>
      <c r="G103" s="104"/>
      <c r="H103" s="104"/>
      <c r="I103" s="104"/>
      <c r="J103" s="20"/>
      <c r="K103" s="59"/>
    </row>
    <row r="104" spans="2:15" ht="15" thickBot="1" x14ac:dyDescent="0.3">
      <c r="B104" s="324"/>
      <c r="C104" s="325"/>
      <c r="D104" s="329" t="str">
        <f>"$ / "&amp;IF(Intro!$G$22="English",Variables!$B$24,Variables!$C$24)</f>
        <v>$ / unité</v>
      </c>
      <c r="E104" s="329"/>
      <c r="F104" s="329"/>
      <c r="G104" s="170" t="str">
        <f>IF(G102=0,"-",G103/G102)</f>
        <v>-</v>
      </c>
      <c r="H104" s="170" t="str">
        <f>IF(H102=0,"-",H103/H102)</f>
        <v>-</v>
      </c>
      <c r="I104" s="170" t="str">
        <f>IF(I102=0,"-",I103/I102)</f>
        <v>-</v>
      </c>
      <c r="J104" s="20"/>
      <c r="K104" s="59"/>
    </row>
    <row r="105" spans="2:15" x14ac:dyDescent="0.25">
      <c r="B105" s="322" t="str">
        <f>IF(Intro!$G$22="English",N105,O105)</f>
        <v>Ventes à l'exportation vers tous les autres pays</v>
      </c>
      <c r="C105" s="323"/>
      <c r="D105" s="330" t="str">
        <f>IF(Intro!$G$22="English",Variables!$B$23,Variables!$C$23)</f>
        <v>unités</v>
      </c>
      <c r="E105" s="330"/>
      <c r="F105" s="330"/>
      <c r="G105" s="109"/>
      <c r="H105" s="109"/>
      <c r="I105" s="109"/>
      <c r="J105" s="20"/>
      <c r="K105" s="59"/>
      <c r="N105" s="2" t="s">
        <v>139</v>
      </c>
      <c r="O105" s="2" t="s">
        <v>138</v>
      </c>
    </row>
    <row r="106" spans="2:15" x14ac:dyDescent="0.25">
      <c r="B106" s="178"/>
      <c r="C106" s="179"/>
      <c r="D106" s="328" t="str">
        <f>D100</f>
        <v>FOB pays d'exportation (CAD)</v>
      </c>
      <c r="E106" s="328"/>
      <c r="F106" s="328"/>
      <c r="G106" s="104"/>
      <c r="H106" s="104"/>
      <c r="I106" s="104"/>
      <c r="J106" s="20"/>
      <c r="K106" s="59"/>
    </row>
    <row r="107" spans="2:15" ht="15" thickBot="1" x14ac:dyDescent="0.3">
      <c r="B107" s="324"/>
      <c r="C107" s="325"/>
      <c r="D107" s="329" t="str">
        <f>"$ / "&amp;IF(Intro!$G$22="English",Variables!$B$24,Variables!$C$24)</f>
        <v>$ / unité</v>
      </c>
      <c r="E107" s="329"/>
      <c r="F107" s="329"/>
      <c r="G107" s="170" t="str">
        <f>IF(G105=0,"-",G106/G105)</f>
        <v>-</v>
      </c>
      <c r="H107" s="170" t="str">
        <f>IF(H105=0,"-",H106/H105)</f>
        <v>-</v>
      </c>
      <c r="I107" s="170" t="str">
        <f>IF(I105=0,"-",I106/I105)</f>
        <v>-</v>
      </c>
      <c r="J107" s="20"/>
      <c r="K107" s="59"/>
    </row>
    <row r="108" spans="2:15" ht="15" customHeight="1" thickBot="1" x14ac:dyDescent="0.3">
      <c r="B108" s="362" t="str">
        <f>IF(Intro!$G$22="English",N108,O108)</f>
        <v>Carrosseries de camions entièrement assemblées</v>
      </c>
      <c r="C108" s="363"/>
      <c r="D108" s="363"/>
      <c r="E108" s="363"/>
      <c r="F108" s="363"/>
      <c r="G108" s="363"/>
      <c r="H108" s="363"/>
      <c r="I108" s="364"/>
      <c r="J108" s="20"/>
      <c r="K108" s="59"/>
      <c r="N108" s="48" t="s">
        <v>347</v>
      </c>
      <c r="O108" s="48" t="s">
        <v>348</v>
      </c>
    </row>
    <row r="109" spans="2:15" x14ac:dyDescent="0.25">
      <c r="B109" s="322" t="str">
        <f>IF(Intro!$G$22="English",N109,O109)</f>
        <v>Ventes dans le pays de production</v>
      </c>
      <c r="C109" s="323"/>
      <c r="D109" s="330" t="str">
        <f>IF(Intro!$G$22="English",Variables!$B$23,Variables!$C$23)</f>
        <v>unités</v>
      </c>
      <c r="E109" s="330"/>
      <c r="F109" s="330"/>
      <c r="G109" s="109"/>
      <c r="H109" s="109"/>
      <c r="I109" s="109"/>
      <c r="J109" s="20"/>
      <c r="K109" s="59"/>
      <c r="N109" s="2" t="s">
        <v>188</v>
      </c>
      <c r="O109" s="2" t="s">
        <v>35</v>
      </c>
    </row>
    <row r="110" spans="2:15" x14ac:dyDescent="0.25">
      <c r="B110" s="178"/>
      <c r="C110" s="179"/>
      <c r="D110" s="328" t="str">
        <f>IF(Intro!G$22="English",N110,O110)</f>
        <v>à l'usine (CAD)</v>
      </c>
      <c r="E110" s="328"/>
      <c r="F110" s="328"/>
      <c r="G110" s="104"/>
      <c r="H110" s="104"/>
      <c r="I110" s="104"/>
      <c r="J110" s="20"/>
      <c r="K110" s="59"/>
      <c r="N110" s="2" t="s">
        <v>277</v>
      </c>
      <c r="O110" s="2" t="s">
        <v>278</v>
      </c>
    </row>
    <row r="111" spans="2:15" ht="15" thickBot="1" x14ac:dyDescent="0.3">
      <c r="B111" s="324"/>
      <c r="C111" s="325"/>
      <c r="D111" s="329" t="str">
        <f>"$ / "&amp;IF(Intro!$G$22="English",Variables!$B$24,Variables!$C$24)</f>
        <v>$ / unité</v>
      </c>
      <c r="E111" s="329"/>
      <c r="F111" s="329"/>
      <c r="G111" s="170" t="str">
        <f>IF(G109=0,"-",G110/G109)</f>
        <v>-</v>
      </c>
      <c r="H111" s="170" t="str">
        <f>IF(H109=0,"-",H110/H109)</f>
        <v>-</v>
      </c>
      <c r="I111" s="170" t="str">
        <f>IF(I109=0,"-",I110/I109)</f>
        <v>-</v>
      </c>
      <c r="J111" s="20"/>
      <c r="K111" s="59"/>
    </row>
    <row r="112" spans="2:15" x14ac:dyDescent="0.25">
      <c r="B112" s="322" t="str">
        <f>IF(Intro!$G$22="English",N112,O112)</f>
        <v>Ventes à l'exportation au Canada</v>
      </c>
      <c r="C112" s="323"/>
      <c r="D112" s="330" t="str">
        <f>IF(Intro!$G$22="English",Variables!$B$23,Variables!$C$23)</f>
        <v>unités</v>
      </c>
      <c r="E112" s="330"/>
      <c r="F112" s="330"/>
      <c r="G112" s="109"/>
      <c r="H112" s="109"/>
      <c r="I112" s="109"/>
      <c r="J112" s="20"/>
      <c r="K112" s="59"/>
      <c r="N112" s="2" t="s">
        <v>136</v>
      </c>
      <c r="O112" s="2" t="s">
        <v>137</v>
      </c>
    </row>
    <row r="113" spans="1:15" x14ac:dyDescent="0.25">
      <c r="B113" s="178"/>
      <c r="C113" s="179"/>
      <c r="D113" s="328" t="str">
        <f>IF(Intro!G$22="English",N113,O113)</f>
        <v>FOB pays d'exportation (CAD)</v>
      </c>
      <c r="E113" s="328"/>
      <c r="F113" s="328"/>
      <c r="G113" s="104"/>
      <c r="H113" s="104"/>
      <c r="I113" s="104"/>
      <c r="J113" s="20"/>
      <c r="K113" s="59"/>
      <c r="N113" s="2" t="s">
        <v>279</v>
      </c>
      <c r="O113" s="2" t="s">
        <v>280</v>
      </c>
    </row>
    <row r="114" spans="1:15" ht="15" thickBot="1" x14ac:dyDescent="0.3">
      <c r="B114" s="324"/>
      <c r="C114" s="325"/>
      <c r="D114" s="329" t="str">
        <f>"$ / "&amp;IF(Intro!$G$22="English",Variables!$B$24,Variables!$C$24)</f>
        <v>$ / unité</v>
      </c>
      <c r="E114" s="329"/>
      <c r="F114" s="329"/>
      <c r="G114" s="170" t="str">
        <f>IF(G112=0,"-",G113/G112)</f>
        <v>-</v>
      </c>
      <c r="H114" s="170" t="str">
        <f>IF(H112=0,"-",H113/H112)</f>
        <v>-</v>
      </c>
      <c r="I114" s="170" t="str">
        <f>IF(I112=0,"-",I113/I112)</f>
        <v>-</v>
      </c>
      <c r="J114" s="20"/>
      <c r="K114" s="59"/>
    </row>
    <row r="115" spans="1:15" x14ac:dyDescent="0.25">
      <c r="B115" s="322" t="str">
        <f>IF(Intro!$G$22="English",N115,O115)</f>
        <v>Ventes à l'exportation aux États-Unis d'Amérique</v>
      </c>
      <c r="C115" s="323"/>
      <c r="D115" s="330" t="str">
        <f>IF(Intro!$G$22="English",Variables!$B$23,Variables!$C$23)</f>
        <v>unités</v>
      </c>
      <c r="E115" s="330"/>
      <c r="F115" s="330"/>
      <c r="G115" s="109"/>
      <c r="H115" s="109"/>
      <c r="I115" s="109"/>
      <c r="J115" s="20"/>
      <c r="K115" s="59"/>
      <c r="N115" s="2" t="s">
        <v>265</v>
      </c>
      <c r="O115" s="2" t="s">
        <v>266</v>
      </c>
    </row>
    <row r="116" spans="1:15" x14ac:dyDescent="0.25">
      <c r="B116" s="178"/>
      <c r="C116" s="179"/>
      <c r="D116" s="328" t="str">
        <f>D113</f>
        <v>FOB pays d'exportation (CAD)</v>
      </c>
      <c r="E116" s="328"/>
      <c r="F116" s="328"/>
      <c r="G116" s="104"/>
      <c r="H116" s="104"/>
      <c r="I116" s="104"/>
      <c r="J116" s="20"/>
      <c r="K116" s="59"/>
    </row>
    <row r="117" spans="1:15" ht="15" thickBot="1" x14ac:dyDescent="0.3">
      <c r="B117" s="324"/>
      <c r="C117" s="325"/>
      <c r="D117" s="329" t="str">
        <f>"$ / "&amp;IF(Intro!$G$22="English",Variables!$B$24,Variables!$C$24)</f>
        <v>$ / unité</v>
      </c>
      <c r="E117" s="329"/>
      <c r="F117" s="329"/>
      <c r="G117" s="170" t="str">
        <f>IF(G115=0,"-",G116/G115)</f>
        <v>-</v>
      </c>
      <c r="H117" s="170" t="str">
        <f>IF(H115=0,"-",H116/H115)</f>
        <v>-</v>
      </c>
      <c r="I117" s="170" t="str">
        <f>IF(I115=0,"-",I116/I115)</f>
        <v>-</v>
      </c>
      <c r="J117" s="20"/>
      <c r="K117" s="59"/>
    </row>
    <row r="118" spans="1:15" x14ac:dyDescent="0.25">
      <c r="B118" s="322" t="str">
        <f>IF(Intro!$G$22="English",N118,O118)</f>
        <v>Ventes à l'exportation vers tous les autres pays</v>
      </c>
      <c r="C118" s="323"/>
      <c r="D118" s="330" t="str">
        <f>IF(Intro!$G$22="English",Variables!$B$23,Variables!$C$23)</f>
        <v>unités</v>
      </c>
      <c r="E118" s="330"/>
      <c r="F118" s="330"/>
      <c r="G118" s="109"/>
      <c r="H118" s="109"/>
      <c r="I118" s="109"/>
      <c r="J118" s="20"/>
      <c r="K118" s="59"/>
      <c r="N118" s="2" t="s">
        <v>139</v>
      </c>
      <c r="O118" s="2" t="s">
        <v>138</v>
      </c>
    </row>
    <row r="119" spans="1:15" x14ac:dyDescent="0.25">
      <c r="B119" s="178"/>
      <c r="C119" s="179"/>
      <c r="D119" s="328" t="str">
        <f>D113</f>
        <v>FOB pays d'exportation (CAD)</v>
      </c>
      <c r="E119" s="328"/>
      <c r="F119" s="328"/>
      <c r="G119" s="104"/>
      <c r="H119" s="104"/>
      <c r="I119" s="104"/>
      <c r="J119" s="20"/>
      <c r="K119" s="59"/>
    </row>
    <row r="120" spans="1:15" ht="15" thickBot="1" x14ac:dyDescent="0.3">
      <c r="B120" s="324"/>
      <c r="C120" s="325"/>
      <c r="D120" s="329" t="str">
        <f>"$ / "&amp;IF(Intro!$G$22="English",Variables!$B$24,Variables!$C$24)</f>
        <v>$ / unité</v>
      </c>
      <c r="E120" s="329"/>
      <c r="F120" s="329"/>
      <c r="G120" s="170" t="str">
        <f>IF(G118=0,"-",G119/G118)</f>
        <v>-</v>
      </c>
      <c r="H120" s="170" t="str">
        <f>IF(H118=0,"-",H119/H118)</f>
        <v>-</v>
      </c>
      <c r="I120" s="170" t="str">
        <f>IF(I118=0,"-",I119/I118)</f>
        <v>-</v>
      </c>
      <c r="J120" s="20"/>
      <c r="K120" s="59"/>
    </row>
    <row r="121" spans="1:15" x14ac:dyDescent="0.25">
      <c r="B121" s="326" t="str">
        <f>IF(Intro!$G$22="English",N121,O121)</f>
        <v>Stock de clôture</v>
      </c>
      <c r="C121" s="327"/>
      <c r="D121" s="331" t="str">
        <f>IF(Intro!$G$22="English",Variables!$B$23,Variables!$C$23)</f>
        <v>unités</v>
      </c>
      <c r="E121" s="331"/>
      <c r="F121" s="331"/>
      <c r="G121" s="108"/>
      <c r="H121" s="108"/>
      <c r="I121" s="108"/>
      <c r="J121" s="20"/>
      <c r="K121" s="59"/>
      <c r="N121" s="2" t="s">
        <v>123</v>
      </c>
      <c r="O121" s="2" t="s">
        <v>293</v>
      </c>
    </row>
    <row r="122" spans="1:15" x14ac:dyDescent="0.25">
      <c r="B122" s="60"/>
      <c r="C122" s="61"/>
      <c r="D122" s="61"/>
      <c r="E122" s="61"/>
      <c r="F122" s="61"/>
      <c r="G122" s="61"/>
      <c r="H122" s="61"/>
      <c r="I122" s="61"/>
      <c r="J122" s="61"/>
      <c r="K122" s="62"/>
    </row>
    <row r="123" spans="1:15" s="12" customFormat="1" x14ac:dyDescent="0.25">
      <c r="A123" s="11"/>
      <c r="B123" s="254" t="s">
        <v>24</v>
      </c>
      <c r="C123" s="255"/>
      <c r="D123" s="255"/>
      <c r="E123" s="255"/>
      <c r="F123" s="255"/>
      <c r="G123" s="255"/>
      <c r="H123" s="255"/>
      <c r="I123" s="255"/>
      <c r="J123" s="255"/>
      <c r="K123" s="256"/>
      <c r="L123" s="64"/>
      <c r="N123" s="2"/>
    </row>
    <row r="124" spans="1:15" x14ac:dyDescent="0.25">
      <c r="B124" s="54"/>
      <c r="C124" s="35"/>
      <c r="D124" s="35"/>
      <c r="E124" s="35"/>
      <c r="F124" s="35"/>
      <c r="G124" s="35"/>
      <c r="H124" s="35"/>
      <c r="I124" s="35"/>
      <c r="J124" s="35"/>
      <c r="K124" s="10"/>
    </row>
    <row r="125" spans="1:15" x14ac:dyDescent="0.25">
      <c r="B125" s="217" t="str">
        <f>IF(Intro!$G$22="English",N125,O125)</f>
        <v>En utilisant les données fournies à la question 1 sur l'onglet Pro 1 avec les données fournies à la question 2 ci-dessus, le questionnaire calcule le stock de clôture comme suit :</v>
      </c>
      <c r="C125" s="218"/>
      <c r="D125" s="218"/>
      <c r="E125" s="218"/>
      <c r="F125" s="218"/>
      <c r="G125" s="218"/>
      <c r="H125" s="218"/>
      <c r="I125" s="218"/>
      <c r="J125" s="218"/>
      <c r="K125" s="219"/>
      <c r="N125" s="2" t="s">
        <v>146</v>
      </c>
      <c r="O125" s="2" t="s">
        <v>294</v>
      </c>
    </row>
    <row r="126" spans="1:15" x14ac:dyDescent="0.25">
      <c r="B126" s="217"/>
      <c r="C126" s="218"/>
      <c r="D126" s="218"/>
      <c r="E126" s="218"/>
      <c r="F126" s="218"/>
      <c r="G126" s="218"/>
      <c r="H126" s="218"/>
      <c r="I126" s="218"/>
      <c r="J126" s="218"/>
      <c r="K126" s="219"/>
    </row>
    <row r="127" spans="1:15" x14ac:dyDescent="0.25">
      <c r="B127" s="54"/>
      <c r="C127" s="35"/>
      <c r="D127" s="35"/>
      <c r="E127" s="35"/>
      <c r="F127" s="35"/>
      <c r="G127" s="35"/>
      <c r="H127" s="35"/>
      <c r="I127" s="35"/>
      <c r="J127" s="35"/>
      <c r="K127" s="10"/>
    </row>
    <row r="128" spans="1:15" x14ac:dyDescent="0.25">
      <c r="B128" s="44"/>
      <c r="C128" s="45"/>
      <c r="D128" s="19"/>
      <c r="E128" s="35"/>
      <c r="F128" s="319">
        <f>Variables!$B$6</f>
        <v>2023</v>
      </c>
      <c r="G128" s="319">
        <f>F128+1</f>
        <v>2024</v>
      </c>
      <c r="H128" s="319">
        <f>G128+1</f>
        <v>2025</v>
      </c>
      <c r="I128" s="58"/>
      <c r="J128" s="58"/>
      <c r="K128" s="59"/>
      <c r="N128" s="22"/>
    </row>
    <row r="129" spans="1:15" x14ac:dyDescent="0.25">
      <c r="B129" s="91"/>
      <c r="C129" s="92"/>
      <c r="D129" s="19"/>
      <c r="E129" s="35"/>
      <c r="F129" s="319"/>
      <c r="G129" s="319"/>
      <c r="H129" s="319"/>
      <c r="I129" s="58"/>
      <c r="J129" s="58"/>
      <c r="K129" s="59"/>
      <c r="N129" s="22"/>
    </row>
    <row r="130" spans="1:15" x14ac:dyDescent="0.25">
      <c r="B130" s="178" t="str">
        <f>B121</f>
        <v>Stock de clôture</v>
      </c>
      <c r="C130" s="179"/>
      <c r="D130" s="179"/>
      <c r="E130" s="105" t="str">
        <f>IF(Intro!$G$22="English",Variables!$B$23,Variables!$C$23)</f>
        <v>unités</v>
      </c>
      <c r="F130" s="113">
        <f>G39+'Pro 1'!G31-G42-G45-G48-G51-G55-G58-G61-G64-G69-G72-G75-G78-G82-G85-G88-G91-G96-G99-G102-G105-G109-G112-G115-G118</f>
        <v>0</v>
      </c>
      <c r="G130" s="133">
        <f>H39+'Pro 1'!H31-H42-H45-H48-H51-H55-H58-H61-H64-H69-H72-H75-H78-H82-H85-H88-H91-H96-H99-H102-H105-H109-H112-H115-H118</f>
        <v>0</v>
      </c>
      <c r="H130" s="133">
        <f>I39+'Pro 1'!I31-I42-I45-I48-I51-I55-I58-I61-I64-I69-I72-I75-I78-I82-I85-I88-I91-I96-I99-I102-I105-I109-I112-I115-I118</f>
        <v>0</v>
      </c>
      <c r="I130" s="58"/>
      <c r="J130" s="58"/>
      <c r="K130" s="59"/>
    </row>
    <row r="131" spans="1:15" x14ac:dyDescent="0.25">
      <c r="B131" s="178" t="str">
        <f>IF(Intro!$G$22="English",N131,O131)</f>
        <v>Différence entre le stock de clôture à la question 2 ci-dessus et le stock de clôture calculé</v>
      </c>
      <c r="C131" s="179"/>
      <c r="D131" s="179"/>
      <c r="E131" s="320" t="str">
        <f>IF(Intro!$G$22="English",Variables!$B$23,Variables!$C$23)</f>
        <v>unités</v>
      </c>
      <c r="F131" s="321">
        <f>G121-F130</f>
        <v>0</v>
      </c>
      <c r="G131" s="321">
        <f>H121-G130</f>
        <v>0</v>
      </c>
      <c r="H131" s="321">
        <f>I121-H130</f>
        <v>0</v>
      </c>
      <c r="I131" s="58"/>
      <c r="J131" s="58"/>
      <c r="K131" s="59"/>
      <c r="N131" s="2" t="s">
        <v>173</v>
      </c>
      <c r="O131" s="2" t="s">
        <v>204</v>
      </c>
    </row>
    <row r="132" spans="1:15" x14ac:dyDescent="0.25">
      <c r="B132" s="178"/>
      <c r="C132" s="179"/>
      <c r="D132" s="179"/>
      <c r="E132" s="320"/>
      <c r="F132" s="321"/>
      <c r="G132" s="321"/>
      <c r="H132" s="321"/>
      <c r="I132" s="58"/>
      <c r="J132" s="58"/>
      <c r="K132" s="59"/>
    </row>
    <row r="133" spans="1:15" x14ac:dyDescent="0.25">
      <c r="B133" s="178"/>
      <c r="C133" s="179"/>
      <c r="D133" s="179"/>
      <c r="E133" s="320"/>
      <c r="F133" s="321"/>
      <c r="G133" s="321"/>
      <c r="H133" s="321"/>
      <c r="I133" s="58"/>
      <c r="J133" s="58"/>
      <c r="K133" s="59"/>
    </row>
    <row r="134" spans="1:15" x14ac:dyDescent="0.25">
      <c r="B134" s="178"/>
      <c r="C134" s="179"/>
      <c r="D134" s="179"/>
      <c r="E134" s="320"/>
      <c r="F134" s="321"/>
      <c r="G134" s="321"/>
      <c r="H134" s="321"/>
      <c r="I134" s="58"/>
      <c r="J134" s="58"/>
      <c r="K134" s="59"/>
    </row>
    <row r="135" spans="1:15" x14ac:dyDescent="0.25">
      <c r="B135" s="54"/>
      <c r="C135" s="35"/>
      <c r="D135" s="35"/>
      <c r="E135" s="35"/>
      <c r="F135" s="35"/>
      <c r="G135" s="35"/>
      <c r="H135" s="35"/>
      <c r="I135" s="35"/>
      <c r="J135" s="35"/>
      <c r="K135" s="10"/>
    </row>
    <row r="136" spans="1:15" x14ac:dyDescent="0.25">
      <c r="B136" s="258" t="str">
        <f>IF(Intro!$G$22="English",N136,O136)</f>
        <v>Si le volume du stock de clôture à la question 2 ci-dessus diffère du stock de clôture calculé, donnez la raison.</v>
      </c>
      <c r="C136" s="259"/>
      <c r="D136" s="259"/>
      <c r="E136" s="259"/>
      <c r="F136" s="259"/>
      <c r="G136" s="259"/>
      <c r="H136" s="259"/>
      <c r="I136" s="259"/>
      <c r="J136" s="259"/>
      <c r="K136" s="260"/>
      <c r="N136" s="28" t="s">
        <v>189</v>
      </c>
      <c r="O136" s="2" t="s">
        <v>205</v>
      </c>
    </row>
    <row r="137" spans="1:15" x14ac:dyDescent="0.25">
      <c r="B137" s="54"/>
      <c r="C137" s="35"/>
      <c r="D137" s="35"/>
      <c r="E137" s="35"/>
      <c r="F137" s="35"/>
      <c r="G137" s="35"/>
      <c r="H137" s="35"/>
      <c r="I137" s="35"/>
      <c r="J137" s="35"/>
      <c r="K137" s="10"/>
    </row>
    <row r="138" spans="1:15" s="12" customFormat="1" x14ac:dyDescent="0.25">
      <c r="A138" s="11"/>
      <c r="B138" s="261"/>
      <c r="C138" s="262"/>
      <c r="D138" s="262"/>
      <c r="E138" s="262"/>
      <c r="F138" s="262"/>
      <c r="G138" s="262"/>
      <c r="H138" s="262"/>
      <c r="I138" s="262"/>
      <c r="J138" s="262"/>
      <c r="K138" s="263"/>
      <c r="L138" s="29"/>
    </row>
    <row r="139" spans="1:15" s="12" customFormat="1" x14ac:dyDescent="0.25">
      <c r="A139" s="11"/>
      <c r="B139" s="261"/>
      <c r="C139" s="262"/>
      <c r="D139" s="262"/>
      <c r="E139" s="262"/>
      <c r="F139" s="262"/>
      <c r="G139" s="262"/>
      <c r="H139" s="262"/>
      <c r="I139" s="262"/>
      <c r="J139" s="262"/>
      <c r="K139" s="263"/>
      <c r="L139" s="29"/>
    </row>
    <row r="140" spans="1:15" s="12" customFormat="1" x14ac:dyDescent="0.25">
      <c r="A140" s="11"/>
      <c r="B140" s="261"/>
      <c r="C140" s="262"/>
      <c r="D140" s="262"/>
      <c r="E140" s="262"/>
      <c r="F140" s="262"/>
      <c r="G140" s="262"/>
      <c r="H140" s="262"/>
      <c r="I140" s="262"/>
      <c r="J140" s="262"/>
      <c r="K140" s="263"/>
      <c r="L140" s="29"/>
    </row>
    <row r="141" spans="1:15" s="12" customFormat="1" x14ac:dyDescent="0.25">
      <c r="A141" s="11"/>
      <c r="B141" s="261"/>
      <c r="C141" s="262"/>
      <c r="D141" s="262"/>
      <c r="E141" s="262"/>
      <c r="F141" s="262"/>
      <c r="G141" s="262"/>
      <c r="H141" s="262"/>
      <c r="I141" s="262"/>
      <c r="J141" s="262"/>
      <c r="K141" s="263"/>
      <c r="L141" s="29"/>
    </row>
    <row r="142" spans="1:15" s="12" customFormat="1" x14ac:dyDescent="0.25">
      <c r="A142" s="11"/>
      <c r="B142" s="261"/>
      <c r="C142" s="262"/>
      <c r="D142" s="262"/>
      <c r="E142" s="262"/>
      <c r="F142" s="262"/>
      <c r="G142" s="262"/>
      <c r="H142" s="262"/>
      <c r="I142" s="262"/>
      <c r="J142" s="262"/>
      <c r="K142" s="263"/>
      <c r="L142" s="29"/>
    </row>
    <row r="143" spans="1:15" s="12" customFormat="1" x14ac:dyDescent="0.25">
      <c r="A143" s="11"/>
      <c r="B143" s="261"/>
      <c r="C143" s="262"/>
      <c r="D143" s="262"/>
      <c r="E143" s="262"/>
      <c r="F143" s="262"/>
      <c r="G143" s="262"/>
      <c r="H143" s="262"/>
      <c r="I143" s="262"/>
      <c r="J143" s="262"/>
      <c r="K143" s="263"/>
      <c r="L143" s="29"/>
    </row>
    <row r="144" spans="1:15" s="12" customFormat="1" x14ac:dyDescent="0.25">
      <c r="A144" s="11"/>
      <c r="B144" s="261"/>
      <c r="C144" s="262"/>
      <c r="D144" s="262"/>
      <c r="E144" s="262"/>
      <c r="F144" s="262"/>
      <c r="G144" s="262"/>
      <c r="H144" s="262"/>
      <c r="I144" s="262"/>
      <c r="J144" s="262"/>
      <c r="K144" s="263"/>
      <c r="L144" s="29"/>
    </row>
    <row r="145" spans="1:15" s="12" customFormat="1" x14ac:dyDescent="0.25">
      <c r="A145" s="11"/>
      <c r="B145" s="261"/>
      <c r="C145" s="262"/>
      <c r="D145" s="262"/>
      <c r="E145" s="262"/>
      <c r="F145" s="262"/>
      <c r="G145" s="262"/>
      <c r="H145" s="262"/>
      <c r="I145" s="262"/>
      <c r="J145" s="262"/>
      <c r="K145" s="263"/>
      <c r="L145" s="29"/>
    </row>
    <row r="146" spans="1:15" x14ac:dyDescent="0.25">
      <c r="B146" s="60"/>
      <c r="C146" s="61"/>
      <c r="D146" s="61"/>
      <c r="E146" s="61"/>
      <c r="F146" s="61"/>
      <c r="G146" s="61"/>
      <c r="H146" s="61"/>
      <c r="I146" s="61"/>
      <c r="J146" s="61"/>
      <c r="K146" s="62"/>
    </row>
    <row r="147" spans="1:15" s="12" customFormat="1" x14ac:dyDescent="0.25">
      <c r="A147" s="11"/>
      <c r="B147" s="254" t="s">
        <v>25</v>
      </c>
      <c r="C147" s="255"/>
      <c r="D147" s="255"/>
      <c r="E147" s="255"/>
      <c r="F147" s="255"/>
      <c r="G147" s="255"/>
      <c r="H147" s="255"/>
      <c r="I147" s="255"/>
      <c r="J147" s="255"/>
      <c r="K147" s="256"/>
      <c r="L147" s="64"/>
    </row>
    <row r="148" spans="1:15" x14ac:dyDescent="0.25">
      <c r="B148" s="54"/>
      <c r="C148" s="35"/>
      <c r="D148" s="35"/>
      <c r="E148" s="35"/>
      <c r="F148" s="35"/>
      <c r="G148" s="35"/>
      <c r="H148" s="35"/>
      <c r="I148" s="35"/>
      <c r="J148" s="35"/>
      <c r="K148" s="10"/>
    </row>
    <row r="149" spans="1:15" ht="14.25" customHeight="1" x14ac:dyDescent="0.25">
      <c r="B149" s="217" t="str">
        <f>IF(Intro!$G$22="English",N149,O149)</f>
        <v>D'après votre réponse à la question 2 ci-dessus, indiquez les marchés d'exportation des marchandises de votre entreprise, autre que le Canada, depuis le 1er janvier 2023.</v>
      </c>
      <c r="C149" s="218"/>
      <c r="D149" s="218"/>
      <c r="E149" s="218"/>
      <c r="F149" s="218"/>
      <c r="G149" s="218"/>
      <c r="H149" s="218"/>
      <c r="I149" s="218"/>
      <c r="J149" s="218"/>
      <c r="K149" s="219"/>
      <c r="N149" s="2"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2023.</v>
      </c>
      <c r="O149" s="2"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2023.</v>
      </c>
    </row>
    <row r="150" spans="1:15" x14ac:dyDescent="0.25">
      <c r="B150" s="217"/>
      <c r="C150" s="218"/>
      <c r="D150" s="218"/>
      <c r="E150" s="218"/>
      <c r="F150" s="218"/>
      <c r="G150" s="218"/>
      <c r="H150" s="218"/>
      <c r="I150" s="218"/>
      <c r="J150" s="218"/>
      <c r="K150" s="219"/>
    </row>
    <row r="151" spans="1:15" x14ac:dyDescent="0.25">
      <c r="B151" s="54"/>
      <c r="C151" s="35"/>
      <c r="D151" s="35"/>
      <c r="E151" s="35"/>
      <c r="F151" s="35"/>
      <c r="G151" s="35"/>
      <c r="H151" s="35"/>
      <c r="I151" s="35"/>
      <c r="J151" s="35"/>
      <c r="K151" s="10"/>
    </row>
    <row r="152" spans="1:15" s="12" customFormat="1" x14ac:dyDescent="0.25">
      <c r="A152" s="11"/>
      <c r="B152" s="261"/>
      <c r="C152" s="262"/>
      <c r="D152" s="262"/>
      <c r="E152" s="262"/>
      <c r="F152" s="262"/>
      <c r="G152" s="262"/>
      <c r="H152" s="262"/>
      <c r="I152" s="262"/>
      <c r="J152" s="262"/>
      <c r="K152" s="263"/>
      <c r="L152" s="29"/>
    </row>
    <row r="153" spans="1:15" s="12" customFormat="1" x14ac:dyDescent="0.25">
      <c r="A153" s="11"/>
      <c r="B153" s="261"/>
      <c r="C153" s="262"/>
      <c r="D153" s="262"/>
      <c r="E153" s="262"/>
      <c r="F153" s="262"/>
      <c r="G153" s="262"/>
      <c r="H153" s="262"/>
      <c r="I153" s="262"/>
      <c r="J153" s="262"/>
      <c r="K153" s="263"/>
      <c r="L153" s="29"/>
    </row>
    <row r="154" spans="1:15" s="12" customFormat="1" x14ac:dyDescent="0.25">
      <c r="A154" s="11"/>
      <c r="B154" s="261"/>
      <c r="C154" s="262"/>
      <c r="D154" s="262"/>
      <c r="E154" s="262"/>
      <c r="F154" s="262"/>
      <c r="G154" s="262"/>
      <c r="H154" s="262"/>
      <c r="I154" s="262"/>
      <c r="J154" s="262"/>
      <c r="K154" s="263"/>
      <c r="L154" s="29"/>
    </row>
    <row r="155" spans="1:15" s="12" customFormat="1" x14ac:dyDescent="0.25">
      <c r="A155" s="11"/>
      <c r="B155" s="261"/>
      <c r="C155" s="262"/>
      <c r="D155" s="262"/>
      <c r="E155" s="262"/>
      <c r="F155" s="262"/>
      <c r="G155" s="262"/>
      <c r="H155" s="262"/>
      <c r="I155" s="262"/>
      <c r="J155" s="262"/>
      <c r="K155" s="263"/>
      <c r="L155" s="29"/>
    </row>
    <row r="156" spans="1:15" s="12" customFormat="1" x14ac:dyDescent="0.25">
      <c r="A156" s="11"/>
      <c r="B156" s="261"/>
      <c r="C156" s="262"/>
      <c r="D156" s="262"/>
      <c r="E156" s="262"/>
      <c r="F156" s="262"/>
      <c r="G156" s="262"/>
      <c r="H156" s="262"/>
      <c r="I156" s="262"/>
      <c r="J156" s="262"/>
      <c r="K156" s="263"/>
      <c r="L156" s="29"/>
    </row>
    <row r="157" spans="1:15" s="12" customFormat="1" x14ac:dyDescent="0.25">
      <c r="A157" s="11"/>
      <c r="B157" s="261"/>
      <c r="C157" s="262"/>
      <c r="D157" s="262"/>
      <c r="E157" s="262"/>
      <c r="F157" s="262"/>
      <c r="G157" s="262"/>
      <c r="H157" s="262"/>
      <c r="I157" s="262"/>
      <c r="J157" s="262"/>
      <c r="K157" s="263"/>
      <c r="L157" s="29"/>
    </row>
    <row r="158" spans="1:15" s="12" customFormat="1" x14ac:dyDescent="0.25">
      <c r="A158" s="11"/>
      <c r="B158" s="261"/>
      <c r="C158" s="262"/>
      <c r="D158" s="262"/>
      <c r="E158" s="262"/>
      <c r="F158" s="262"/>
      <c r="G158" s="262"/>
      <c r="H158" s="262"/>
      <c r="I158" s="262"/>
      <c r="J158" s="262"/>
      <c r="K158" s="263"/>
      <c r="L158" s="29"/>
    </row>
    <row r="159" spans="1:15" s="12" customFormat="1" x14ac:dyDescent="0.25">
      <c r="A159" s="11"/>
      <c r="B159" s="261"/>
      <c r="C159" s="262"/>
      <c r="D159" s="262"/>
      <c r="E159" s="262"/>
      <c r="F159" s="262"/>
      <c r="G159" s="262"/>
      <c r="H159" s="262"/>
      <c r="I159" s="262"/>
      <c r="J159" s="262"/>
      <c r="K159" s="263"/>
      <c r="L159" s="29"/>
    </row>
    <row r="160" spans="1:15" x14ac:dyDescent="0.25">
      <c r="B160" s="60"/>
      <c r="C160" s="61"/>
      <c r="D160" s="61"/>
      <c r="E160" s="61"/>
      <c r="F160" s="61"/>
      <c r="G160" s="61"/>
      <c r="H160" s="61"/>
      <c r="I160" s="61"/>
      <c r="J160" s="61"/>
      <c r="K160" s="62"/>
    </row>
    <row r="161" spans="1:15" s="12" customFormat="1" x14ac:dyDescent="0.25">
      <c r="A161" s="11"/>
      <c r="B161" s="254" t="s">
        <v>26</v>
      </c>
      <c r="C161" s="255"/>
      <c r="D161" s="255"/>
      <c r="E161" s="255"/>
      <c r="F161" s="255"/>
      <c r="G161" s="255"/>
      <c r="H161" s="255"/>
      <c r="I161" s="255"/>
      <c r="J161" s="255"/>
      <c r="K161" s="256"/>
      <c r="L161" s="64"/>
    </row>
    <row r="162" spans="1:15" x14ac:dyDescent="0.25">
      <c r="B162" s="54"/>
      <c r="C162" s="35"/>
      <c r="D162" s="35"/>
      <c r="E162" s="35"/>
      <c r="F162" s="35"/>
      <c r="G162" s="35"/>
      <c r="H162" s="35"/>
      <c r="I162" s="35"/>
      <c r="J162" s="35"/>
      <c r="K162" s="10"/>
    </row>
    <row r="163" spans="1:15" x14ac:dyDescent="0.25">
      <c r="B163" s="172" t="str">
        <f>IF(Intro!$G$22="English",N163,O163)</f>
        <v>Expliquez tous changements sur les activités d'exportation des marchandises de votre entreprise, depuis le 1er janvier 2023.</v>
      </c>
      <c r="C163" s="173"/>
      <c r="D163" s="173"/>
      <c r="E163" s="173"/>
      <c r="F163" s="173"/>
      <c r="G163" s="173"/>
      <c r="H163" s="173"/>
      <c r="I163" s="173"/>
      <c r="J163" s="173"/>
      <c r="K163" s="174"/>
      <c r="N163" s="2" t="str">
        <f>"Explain any changes to your firm's export activity of the goods since January 1, "&amp;Variables!B6&amp;"."</f>
        <v>Explain any changes to your firm's export activity of the goods since January 1, 2023.</v>
      </c>
      <c r="O163" s="2"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64" spans="1:15" x14ac:dyDescent="0.25">
      <c r="B164" s="54"/>
      <c r="C164" s="35"/>
      <c r="D164" s="35"/>
      <c r="E164" s="35"/>
      <c r="F164" s="35"/>
      <c r="G164" s="35"/>
      <c r="H164" s="35"/>
      <c r="I164" s="35"/>
      <c r="J164" s="35"/>
      <c r="K164" s="10"/>
    </row>
    <row r="165" spans="1:15" s="12" customFormat="1" x14ac:dyDescent="0.25">
      <c r="A165" s="11"/>
      <c r="B165" s="261"/>
      <c r="C165" s="262"/>
      <c r="D165" s="262"/>
      <c r="E165" s="262"/>
      <c r="F165" s="262"/>
      <c r="G165" s="262"/>
      <c r="H165" s="262"/>
      <c r="I165" s="262"/>
      <c r="J165" s="262"/>
      <c r="K165" s="263"/>
      <c r="L165" s="29"/>
    </row>
    <row r="166" spans="1:15" s="12" customFormat="1" x14ac:dyDescent="0.25">
      <c r="A166" s="11"/>
      <c r="B166" s="261"/>
      <c r="C166" s="262"/>
      <c r="D166" s="262"/>
      <c r="E166" s="262"/>
      <c r="F166" s="262"/>
      <c r="G166" s="262"/>
      <c r="H166" s="262"/>
      <c r="I166" s="262"/>
      <c r="J166" s="262"/>
      <c r="K166" s="263"/>
      <c r="L166" s="29"/>
    </row>
    <row r="167" spans="1:15" s="12" customFormat="1" x14ac:dyDescent="0.25">
      <c r="A167" s="11"/>
      <c r="B167" s="261"/>
      <c r="C167" s="262"/>
      <c r="D167" s="262"/>
      <c r="E167" s="262"/>
      <c r="F167" s="262"/>
      <c r="G167" s="262"/>
      <c r="H167" s="262"/>
      <c r="I167" s="262"/>
      <c r="J167" s="262"/>
      <c r="K167" s="263"/>
      <c r="L167" s="29"/>
    </row>
    <row r="168" spans="1:15" s="12" customFormat="1" x14ac:dyDescent="0.25">
      <c r="A168" s="11"/>
      <c r="B168" s="261"/>
      <c r="C168" s="262"/>
      <c r="D168" s="262"/>
      <c r="E168" s="262"/>
      <c r="F168" s="262"/>
      <c r="G168" s="262"/>
      <c r="H168" s="262"/>
      <c r="I168" s="262"/>
      <c r="J168" s="262"/>
      <c r="K168" s="263"/>
      <c r="L168" s="29"/>
    </row>
    <row r="169" spans="1:15" s="12" customFormat="1" x14ac:dyDescent="0.25">
      <c r="A169" s="11"/>
      <c r="B169" s="261"/>
      <c r="C169" s="262"/>
      <c r="D169" s="262"/>
      <c r="E169" s="262"/>
      <c r="F169" s="262"/>
      <c r="G169" s="262"/>
      <c r="H169" s="262"/>
      <c r="I169" s="262"/>
      <c r="J169" s="262"/>
      <c r="K169" s="263"/>
      <c r="L169" s="29"/>
    </row>
    <row r="170" spans="1:15" s="12" customFormat="1" x14ac:dyDescent="0.25">
      <c r="A170" s="11"/>
      <c r="B170" s="261"/>
      <c r="C170" s="262"/>
      <c r="D170" s="262"/>
      <c r="E170" s="262"/>
      <c r="F170" s="262"/>
      <c r="G170" s="262"/>
      <c r="H170" s="262"/>
      <c r="I170" s="262"/>
      <c r="J170" s="262"/>
      <c r="K170" s="263"/>
      <c r="L170" s="29"/>
    </row>
    <row r="171" spans="1:15" s="12" customFormat="1" x14ac:dyDescent="0.25">
      <c r="A171" s="11"/>
      <c r="B171" s="261"/>
      <c r="C171" s="262"/>
      <c r="D171" s="262"/>
      <c r="E171" s="262"/>
      <c r="F171" s="262"/>
      <c r="G171" s="262"/>
      <c r="H171" s="262"/>
      <c r="I171" s="262"/>
      <c r="J171" s="262"/>
      <c r="K171" s="263"/>
      <c r="L171" s="29"/>
    </row>
    <row r="172" spans="1:15" s="12" customFormat="1" x14ac:dyDescent="0.25">
      <c r="A172" s="11"/>
      <c r="B172" s="261"/>
      <c r="C172" s="262"/>
      <c r="D172" s="262"/>
      <c r="E172" s="262"/>
      <c r="F172" s="262"/>
      <c r="G172" s="262"/>
      <c r="H172" s="262"/>
      <c r="I172" s="262"/>
      <c r="J172" s="262"/>
      <c r="K172" s="263"/>
      <c r="L172" s="29"/>
    </row>
    <row r="173" spans="1:15" x14ac:dyDescent="0.25">
      <c r="B173" s="60"/>
      <c r="C173" s="61"/>
      <c r="D173" s="61"/>
      <c r="E173" s="61"/>
      <c r="F173" s="61"/>
      <c r="G173" s="61"/>
      <c r="H173" s="61"/>
      <c r="I173" s="61"/>
      <c r="J173" s="61"/>
      <c r="K173" s="62"/>
    </row>
    <row r="174" spans="1:15" s="12" customFormat="1" x14ac:dyDescent="0.25">
      <c r="A174" s="11"/>
      <c r="B174" s="254" t="s">
        <v>27</v>
      </c>
      <c r="C174" s="255"/>
      <c r="D174" s="255"/>
      <c r="E174" s="255"/>
      <c r="F174" s="255"/>
      <c r="G174" s="255"/>
      <c r="H174" s="255"/>
      <c r="I174" s="255"/>
      <c r="J174" s="255"/>
      <c r="K174" s="256"/>
      <c r="L174" s="64"/>
      <c r="N174" s="2"/>
    </row>
    <row r="175" spans="1:15" x14ac:dyDescent="0.25">
      <c r="B175" s="54"/>
      <c r="C175" s="35"/>
      <c r="D175" s="35"/>
      <c r="E175" s="35"/>
      <c r="F175" s="35"/>
      <c r="G175" s="35"/>
      <c r="H175" s="35"/>
      <c r="I175" s="35"/>
      <c r="J175" s="35"/>
      <c r="K175" s="10"/>
    </row>
    <row r="176" spans="1:15" x14ac:dyDescent="0.25">
      <c r="B176" s="258" t="str">
        <f>IF(Intro!$G$22="English",N176,O176)</f>
        <v>Indiquez les volumes du stock des marchandises finies produites pour le marché canadien.</v>
      </c>
      <c r="C176" s="259"/>
      <c r="D176" s="259" t="e">
        <f>IF(#REF!="English",O176,P176)</f>
        <v>#REF!</v>
      </c>
      <c r="E176" s="259" t="e">
        <f>IF(#REF!="English",P176,Q176)</f>
        <v>#REF!</v>
      </c>
      <c r="F176" s="259" t="e">
        <f>IF(#REF!="English",Q176,R176)</f>
        <v>#REF!</v>
      </c>
      <c r="G176" s="259" t="e">
        <f>IF(#REF!="English",R176,S176)</f>
        <v>#REF!</v>
      </c>
      <c r="H176" s="259" t="e">
        <f>IF(#REF!="English",S176,T176)</f>
        <v>#REF!</v>
      </c>
      <c r="I176" s="259" t="e">
        <f>IF(#REF!="English",T176,U176)</f>
        <v>#REF!</v>
      </c>
      <c r="J176" s="259" t="e">
        <f>IF(#REF!="English",U176,V176)</f>
        <v>#REF!</v>
      </c>
      <c r="K176" s="260" t="e">
        <f>IF(#REF!="English",W176,X176)</f>
        <v>#REF!</v>
      </c>
      <c r="N176" s="2" t="s">
        <v>267</v>
      </c>
      <c r="O176" s="2" t="s">
        <v>268</v>
      </c>
    </row>
    <row r="177" spans="1:15" x14ac:dyDescent="0.25">
      <c r="B177" s="54"/>
      <c r="C177" s="35"/>
      <c r="D177" s="35"/>
      <c r="E177" s="35"/>
      <c r="F177" s="35"/>
      <c r="G177" s="35"/>
      <c r="H177" s="35"/>
      <c r="I177" s="35"/>
      <c r="J177" s="35"/>
      <c r="K177" s="10"/>
    </row>
    <row r="178" spans="1:15" x14ac:dyDescent="0.25">
      <c r="B178" s="44"/>
      <c r="C178" s="45"/>
      <c r="D178" s="19"/>
      <c r="E178" s="35"/>
      <c r="F178" s="319">
        <f>Variables!$B$6</f>
        <v>2023</v>
      </c>
      <c r="G178" s="319">
        <f>F178+1</f>
        <v>2024</v>
      </c>
      <c r="H178" s="319">
        <f>G178+1</f>
        <v>2025</v>
      </c>
      <c r="I178" s="35"/>
      <c r="J178" s="35"/>
      <c r="K178" s="59"/>
      <c r="N178" s="22"/>
    </row>
    <row r="179" spans="1:15" x14ac:dyDescent="0.25">
      <c r="B179" s="77"/>
      <c r="C179" s="78"/>
      <c r="D179" s="19"/>
      <c r="E179" s="35"/>
      <c r="F179" s="319"/>
      <c r="G179" s="319"/>
      <c r="H179" s="319"/>
      <c r="I179" s="35"/>
      <c r="J179" s="35"/>
      <c r="K179" s="59"/>
      <c r="N179" s="22"/>
    </row>
    <row r="180" spans="1:15" ht="14.25" customHeight="1" x14ac:dyDescent="0.25">
      <c r="B180" s="332" t="str">
        <f>IF(Intro!$G$22="English",N180,O180)</f>
        <v>Stock de clôture pour le marché canadien</v>
      </c>
      <c r="C180" s="333"/>
      <c r="D180" s="333"/>
      <c r="E180" s="334" t="str">
        <f>IF(Intro!$G$22="English",Variables!$B$23,Variables!$C$23)</f>
        <v>unités</v>
      </c>
      <c r="F180" s="336"/>
      <c r="G180" s="336"/>
      <c r="H180" s="336"/>
      <c r="I180" s="35"/>
      <c r="J180" s="35"/>
      <c r="K180" s="59"/>
      <c r="N180" s="2" t="s">
        <v>140</v>
      </c>
      <c r="O180" s="2" t="s">
        <v>206</v>
      </c>
    </row>
    <row r="181" spans="1:15" x14ac:dyDescent="0.25">
      <c r="B181" s="326"/>
      <c r="C181" s="327"/>
      <c r="D181" s="327"/>
      <c r="E181" s="335"/>
      <c r="F181" s="337"/>
      <c r="G181" s="337"/>
      <c r="H181" s="337"/>
      <c r="I181" s="35"/>
      <c r="J181" s="35"/>
      <c r="K181" s="59"/>
    </row>
    <row r="182" spans="1:15" x14ac:dyDescent="0.25">
      <c r="B182" s="60"/>
      <c r="C182" s="61"/>
      <c r="D182" s="61"/>
      <c r="E182" s="61"/>
      <c r="F182" s="61"/>
      <c r="G182" s="61"/>
      <c r="H182" s="61"/>
      <c r="I182" s="61"/>
      <c r="J182" s="61"/>
      <c r="K182" s="62"/>
    </row>
    <row r="183" spans="1:15" s="12" customFormat="1" x14ac:dyDescent="0.25">
      <c r="A183" s="11"/>
      <c r="B183" s="254" t="s">
        <v>30</v>
      </c>
      <c r="C183" s="255"/>
      <c r="D183" s="255"/>
      <c r="E183" s="255"/>
      <c r="F183" s="255"/>
      <c r="G183" s="255"/>
      <c r="H183" s="255"/>
      <c r="I183" s="255"/>
      <c r="J183" s="255"/>
      <c r="K183" s="256"/>
      <c r="L183" s="64"/>
    </row>
    <row r="184" spans="1:15" s="29" customFormat="1" x14ac:dyDescent="0.25">
      <c r="A184" s="55"/>
      <c r="B184" s="65"/>
      <c r="C184" s="56"/>
      <c r="D184" s="56"/>
      <c r="E184" s="56"/>
      <c r="F184" s="56"/>
      <c r="G184" s="56"/>
      <c r="H184" s="56"/>
      <c r="I184" s="56"/>
      <c r="J184" s="56"/>
      <c r="K184" s="57"/>
    </row>
    <row r="185" spans="1:15" s="29" customFormat="1" ht="29.45" customHeight="1" x14ac:dyDescent="0.25">
      <c r="A185" s="55"/>
      <c r="B185" s="172" t="str">
        <f>IF(Intro!$G$22="English",N185,O185)</f>
        <v>Donnez le nom et l'adresse des 10 plus importants importateurs canadiens, en terme de valeurs, à qui votre entreprise a vendu des marchandises depuis le 1er janvier 2023.</v>
      </c>
      <c r="C185" s="173"/>
      <c r="D185" s="173"/>
      <c r="E185" s="173"/>
      <c r="F185" s="173"/>
      <c r="G185" s="173"/>
      <c r="H185" s="173"/>
      <c r="I185" s="173"/>
      <c r="J185" s="173"/>
      <c r="K185" s="174"/>
      <c r="N185" s="2"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O185" s="115"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86" spans="1:15" s="29" customFormat="1" x14ac:dyDescent="0.25">
      <c r="A186" s="55"/>
      <c r="B186" s="65"/>
      <c r="C186" s="56"/>
      <c r="D186" s="56"/>
      <c r="E186" s="56"/>
      <c r="F186" s="56"/>
      <c r="G186" s="56"/>
      <c r="H186" s="56"/>
      <c r="I186" s="56"/>
      <c r="J186" s="56"/>
      <c r="K186" s="57"/>
      <c r="N186" s="2" t="s">
        <v>48</v>
      </c>
      <c r="O186" s="2" t="s">
        <v>50</v>
      </c>
    </row>
    <row r="187" spans="1:15" x14ac:dyDescent="0.25">
      <c r="B187" s="97"/>
      <c r="C187" s="310" t="str">
        <f>IF(Intro!$G$22="English",N186,O186)</f>
        <v xml:space="preserve">Dénomination sociale de l'entreprise </v>
      </c>
      <c r="D187" s="310"/>
      <c r="E187" s="310"/>
      <c r="F187" s="310"/>
      <c r="G187" s="310" t="str">
        <f>IF(Intro!$G$22="English",N187,O187)</f>
        <v>Adresse de l'entreprise</v>
      </c>
      <c r="H187" s="310"/>
      <c r="I187" s="310"/>
      <c r="J187" s="310"/>
      <c r="K187" s="57"/>
      <c r="N187" s="2" t="s">
        <v>9</v>
      </c>
      <c r="O187" s="2" t="s">
        <v>10</v>
      </c>
    </row>
    <row r="188" spans="1:15" x14ac:dyDescent="0.25">
      <c r="B188" s="311">
        <v>1</v>
      </c>
      <c r="C188" s="313"/>
      <c r="D188" s="314"/>
      <c r="E188" s="314"/>
      <c r="F188" s="315"/>
      <c r="G188" s="313"/>
      <c r="H188" s="314"/>
      <c r="I188" s="314"/>
      <c r="J188" s="314"/>
      <c r="K188" s="57"/>
    </row>
    <row r="189" spans="1:15" x14ac:dyDescent="0.25">
      <c r="B189" s="312"/>
      <c r="C189" s="316"/>
      <c r="D189" s="317"/>
      <c r="E189" s="317"/>
      <c r="F189" s="318"/>
      <c r="G189" s="316"/>
      <c r="H189" s="317"/>
      <c r="I189" s="317"/>
      <c r="J189" s="317"/>
      <c r="K189" s="57"/>
    </row>
    <row r="190" spans="1:15" x14ac:dyDescent="0.25">
      <c r="B190" s="311">
        <v>2</v>
      </c>
      <c r="C190" s="313"/>
      <c r="D190" s="314"/>
      <c r="E190" s="314"/>
      <c r="F190" s="315"/>
      <c r="G190" s="313"/>
      <c r="H190" s="314"/>
      <c r="I190" s="314"/>
      <c r="J190" s="314"/>
      <c r="K190" s="57"/>
    </row>
    <row r="191" spans="1:15" x14ac:dyDescent="0.25">
      <c r="B191" s="312"/>
      <c r="C191" s="316"/>
      <c r="D191" s="317"/>
      <c r="E191" s="317"/>
      <c r="F191" s="318"/>
      <c r="G191" s="316"/>
      <c r="H191" s="317"/>
      <c r="I191" s="317"/>
      <c r="J191" s="317"/>
      <c r="K191" s="57"/>
    </row>
    <row r="192" spans="1:15" x14ac:dyDescent="0.25">
      <c r="B192" s="311">
        <v>3</v>
      </c>
      <c r="C192" s="313"/>
      <c r="D192" s="314"/>
      <c r="E192" s="314"/>
      <c r="F192" s="315"/>
      <c r="G192" s="313"/>
      <c r="H192" s="314"/>
      <c r="I192" s="314"/>
      <c r="J192" s="314"/>
      <c r="K192" s="57"/>
    </row>
    <row r="193" spans="1:11" x14ac:dyDescent="0.25">
      <c r="B193" s="312"/>
      <c r="C193" s="316"/>
      <c r="D193" s="317"/>
      <c r="E193" s="317"/>
      <c r="F193" s="318"/>
      <c r="G193" s="316"/>
      <c r="H193" s="317"/>
      <c r="I193" s="317"/>
      <c r="J193" s="317"/>
      <c r="K193" s="57"/>
    </row>
    <row r="194" spans="1:11" x14ac:dyDescent="0.25">
      <c r="B194" s="311">
        <v>4</v>
      </c>
      <c r="C194" s="313"/>
      <c r="D194" s="314"/>
      <c r="E194" s="314"/>
      <c r="F194" s="315"/>
      <c r="G194" s="313"/>
      <c r="H194" s="314"/>
      <c r="I194" s="314"/>
      <c r="J194" s="314"/>
      <c r="K194" s="57"/>
    </row>
    <row r="195" spans="1:11" x14ac:dyDescent="0.25">
      <c r="B195" s="312"/>
      <c r="C195" s="316"/>
      <c r="D195" s="317"/>
      <c r="E195" s="317"/>
      <c r="F195" s="318"/>
      <c r="G195" s="316"/>
      <c r="H195" s="317"/>
      <c r="I195" s="317"/>
      <c r="J195" s="317"/>
      <c r="K195" s="57"/>
    </row>
    <row r="196" spans="1:11" x14ac:dyDescent="0.25">
      <c r="B196" s="311">
        <v>5</v>
      </c>
      <c r="C196" s="313"/>
      <c r="D196" s="314"/>
      <c r="E196" s="314"/>
      <c r="F196" s="315"/>
      <c r="G196" s="313"/>
      <c r="H196" s="314"/>
      <c r="I196" s="314"/>
      <c r="J196" s="314"/>
      <c r="K196" s="57"/>
    </row>
    <row r="197" spans="1:11" x14ac:dyDescent="0.25">
      <c r="B197" s="312"/>
      <c r="C197" s="316"/>
      <c r="D197" s="317"/>
      <c r="E197" s="317"/>
      <c r="F197" s="318"/>
      <c r="G197" s="316"/>
      <c r="H197" s="317"/>
      <c r="I197" s="317"/>
      <c r="J197" s="317"/>
      <c r="K197" s="57"/>
    </row>
    <row r="198" spans="1:11" x14ac:dyDescent="0.25">
      <c r="B198" s="311">
        <v>6</v>
      </c>
      <c r="C198" s="313"/>
      <c r="D198" s="314"/>
      <c r="E198" s="314"/>
      <c r="F198" s="315"/>
      <c r="G198" s="313"/>
      <c r="H198" s="314"/>
      <c r="I198" s="314"/>
      <c r="J198" s="314"/>
      <c r="K198" s="57"/>
    </row>
    <row r="199" spans="1:11" x14ac:dyDescent="0.25">
      <c r="A199" s="131"/>
      <c r="B199" s="312"/>
      <c r="C199" s="316"/>
      <c r="D199" s="317"/>
      <c r="E199" s="317"/>
      <c r="F199" s="318"/>
      <c r="G199" s="316"/>
      <c r="H199" s="317"/>
      <c r="I199" s="317"/>
      <c r="J199" s="317"/>
      <c r="K199" s="57"/>
    </row>
    <row r="200" spans="1:11" x14ac:dyDescent="0.25">
      <c r="B200" s="311">
        <v>7</v>
      </c>
      <c r="C200" s="313"/>
      <c r="D200" s="314"/>
      <c r="E200" s="314"/>
      <c r="F200" s="315"/>
      <c r="G200" s="313"/>
      <c r="H200" s="314"/>
      <c r="I200" s="314"/>
      <c r="J200" s="314"/>
      <c r="K200" s="57"/>
    </row>
    <row r="201" spans="1:11" x14ac:dyDescent="0.25">
      <c r="B201" s="312"/>
      <c r="C201" s="316"/>
      <c r="D201" s="317"/>
      <c r="E201" s="317"/>
      <c r="F201" s="318"/>
      <c r="G201" s="316"/>
      <c r="H201" s="317"/>
      <c r="I201" s="317"/>
      <c r="J201" s="317"/>
      <c r="K201" s="57"/>
    </row>
    <row r="202" spans="1:11" x14ac:dyDescent="0.25">
      <c r="B202" s="311">
        <v>8</v>
      </c>
      <c r="C202" s="313"/>
      <c r="D202" s="314"/>
      <c r="E202" s="314"/>
      <c r="F202" s="315"/>
      <c r="G202" s="313"/>
      <c r="H202" s="314"/>
      <c r="I202" s="314"/>
      <c r="J202" s="314"/>
      <c r="K202" s="57"/>
    </row>
    <row r="203" spans="1:11" x14ac:dyDescent="0.25">
      <c r="B203" s="312"/>
      <c r="C203" s="316"/>
      <c r="D203" s="317"/>
      <c r="E203" s="317"/>
      <c r="F203" s="318"/>
      <c r="G203" s="316"/>
      <c r="H203" s="317"/>
      <c r="I203" s="317"/>
      <c r="J203" s="317"/>
      <c r="K203" s="57"/>
    </row>
    <row r="204" spans="1:11" x14ac:dyDescent="0.25">
      <c r="B204" s="311">
        <v>9</v>
      </c>
      <c r="C204" s="313"/>
      <c r="D204" s="314"/>
      <c r="E204" s="314"/>
      <c r="F204" s="315"/>
      <c r="G204" s="313"/>
      <c r="H204" s="314"/>
      <c r="I204" s="314"/>
      <c r="J204" s="314"/>
      <c r="K204" s="57"/>
    </row>
    <row r="205" spans="1:11" x14ac:dyDescent="0.25">
      <c r="B205" s="312"/>
      <c r="C205" s="316"/>
      <c r="D205" s="317"/>
      <c r="E205" s="317"/>
      <c r="F205" s="318"/>
      <c r="G205" s="316"/>
      <c r="H205" s="317"/>
      <c r="I205" s="317"/>
      <c r="J205" s="317"/>
      <c r="K205" s="57"/>
    </row>
    <row r="206" spans="1:11" x14ac:dyDescent="0.25">
      <c r="B206" s="311">
        <v>10</v>
      </c>
      <c r="C206" s="313"/>
      <c r="D206" s="314"/>
      <c r="E206" s="314"/>
      <c r="F206" s="315"/>
      <c r="G206" s="313"/>
      <c r="H206" s="314"/>
      <c r="I206" s="314"/>
      <c r="J206" s="314"/>
      <c r="K206" s="57"/>
    </row>
    <row r="207" spans="1:11" x14ac:dyDescent="0.25">
      <c r="B207" s="312"/>
      <c r="C207" s="316"/>
      <c r="D207" s="317"/>
      <c r="E207" s="317"/>
      <c r="F207" s="318"/>
      <c r="G207" s="316"/>
      <c r="H207" s="317"/>
      <c r="I207" s="317"/>
      <c r="J207" s="317"/>
      <c r="K207" s="57"/>
    </row>
    <row r="208" spans="1:11" s="29" customFormat="1" x14ac:dyDescent="0.25">
      <c r="A208" s="55"/>
      <c r="B208" s="66"/>
      <c r="C208" s="67"/>
      <c r="D208" s="67"/>
      <c r="E208" s="67"/>
      <c r="F208" s="67"/>
      <c r="G208" s="67"/>
      <c r="H208" s="67"/>
      <c r="I208" s="67"/>
      <c r="J208" s="67"/>
      <c r="K208" s="68"/>
    </row>
    <row r="209" spans="1:15" s="12" customFormat="1" x14ac:dyDescent="0.25">
      <c r="A209" s="11"/>
      <c r="B209" s="254" t="s">
        <v>31</v>
      </c>
      <c r="C209" s="255"/>
      <c r="D209" s="255"/>
      <c r="E209" s="255"/>
      <c r="F209" s="255"/>
      <c r="G209" s="255"/>
      <c r="H209" s="255"/>
      <c r="I209" s="255"/>
      <c r="J209" s="255"/>
      <c r="K209" s="256"/>
      <c r="L209" s="64"/>
    </row>
    <row r="210" spans="1:15" x14ac:dyDescent="0.25">
      <c r="B210" s="54"/>
      <c r="C210" s="35"/>
      <c r="D210" s="35"/>
      <c r="E210" s="35"/>
      <c r="F210" s="35"/>
      <c r="G210" s="35"/>
      <c r="H210" s="35"/>
      <c r="I210" s="35"/>
      <c r="J210" s="35"/>
      <c r="K210" s="10"/>
    </row>
    <row r="211" spans="1:15" x14ac:dyDescent="0.25">
      <c r="B211" s="172" t="str">
        <f>IF(Intro!$G$22="English",N211,O211)</f>
        <v>Expliquez combien de fois votre entreprise a mené à bien un processus de certification pour un acheteur canadien depuis le 1er janvier 2023. Si votre firme a échoué un processus de certification, indiquez les raisons.</v>
      </c>
      <c r="C211" s="173"/>
      <c r="D211" s="173"/>
      <c r="E211" s="173"/>
      <c r="F211" s="173"/>
      <c r="G211" s="173"/>
      <c r="H211" s="173"/>
      <c r="I211" s="173"/>
      <c r="J211" s="173"/>
      <c r="K211" s="174"/>
      <c r="N211" s="2"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O211" s="2"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212" spans="1:15" x14ac:dyDescent="0.25">
      <c r="B212" s="172"/>
      <c r="C212" s="173"/>
      <c r="D212" s="173"/>
      <c r="E212" s="173"/>
      <c r="F212" s="173"/>
      <c r="G212" s="173"/>
      <c r="H212" s="173"/>
      <c r="I212" s="173"/>
      <c r="J212" s="173"/>
      <c r="K212" s="174"/>
    </row>
    <row r="213" spans="1:15" x14ac:dyDescent="0.25">
      <c r="B213" s="54"/>
      <c r="C213" s="35"/>
      <c r="D213" s="35"/>
      <c r="E213" s="35"/>
      <c r="F213" s="35"/>
      <c r="G213" s="35"/>
      <c r="H213" s="35"/>
      <c r="I213" s="35"/>
      <c r="J213" s="35"/>
      <c r="K213" s="10"/>
    </row>
    <row r="214" spans="1:15" s="12" customFormat="1" x14ac:dyDescent="0.25">
      <c r="A214" s="11"/>
      <c r="B214" s="261"/>
      <c r="C214" s="262"/>
      <c r="D214" s="262"/>
      <c r="E214" s="262"/>
      <c r="F214" s="262"/>
      <c r="G214" s="262"/>
      <c r="H214" s="262"/>
      <c r="I214" s="262"/>
      <c r="J214" s="262"/>
      <c r="K214" s="263"/>
      <c r="L214" s="29"/>
    </row>
    <row r="215" spans="1:15" s="12" customFormat="1" x14ac:dyDescent="0.25">
      <c r="A215" s="11"/>
      <c r="B215" s="261"/>
      <c r="C215" s="262"/>
      <c r="D215" s="262"/>
      <c r="E215" s="262"/>
      <c r="F215" s="262"/>
      <c r="G215" s="262"/>
      <c r="H215" s="262"/>
      <c r="I215" s="262"/>
      <c r="J215" s="262"/>
      <c r="K215" s="263"/>
      <c r="L215" s="29"/>
    </row>
    <row r="216" spans="1:15" s="12" customFormat="1" x14ac:dyDescent="0.25">
      <c r="A216" s="11"/>
      <c r="B216" s="261"/>
      <c r="C216" s="262"/>
      <c r="D216" s="262"/>
      <c r="E216" s="262"/>
      <c r="F216" s="262"/>
      <c r="G216" s="262"/>
      <c r="H216" s="262"/>
      <c r="I216" s="262"/>
      <c r="J216" s="262"/>
      <c r="K216" s="263"/>
      <c r="L216" s="29"/>
    </row>
    <row r="217" spans="1:15" s="12" customFormat="1" x14ac:dyDescent="0.25">
      <c r="A217" s="11"/>
      <c r="B217" s="261"/>
      <c r="C217" s="262"/>
      <c r="D217" s="262"/>
      <c r="E217" s="262"/>
      <c r="F217" s="262"/>
      <c r="G217" s="262"/>
      <c r="H217" s="262"/>
      <c r="I217" s="262"/>
      <c r="J217" s="262"/>
      <c r="K217" s="263"/>
      <c r="L217" s="29"/>
    </row>
    <row r="218" spans="1:15" s="12" customFormat="1" x14ac:dyDescent="0.25">
      <c r="A218" s="11"/>
      <c r="B218" s="261"/>
      <c r="C218" s="262"/>
      <c r="D218" s="262"/>
      <c r="E218" s="262"/>
      <c r="F218" s="262"/>
      <c r="G218" s="262"/>
      <c r="H218" s="262"/>
      <c r="I218" s="262"/>
      <c r="J218" s="262"/>
      <c r="K218" s="263"/>
      <c r="L218" s="29"/>
    </row>
    <row r="219" spans="1:15" s="12" customFormat="1" x14ac:dyDescent="0.25">
      <c r="A219" s="11"/>
      <c r="B219" s="261"/>
      <c r="C219" s="262"/>
      <c r="D219" s="262"/>
      <c r="E219" s="262"/>
      <c r="F219" s="262"/>
      <c r="G219" s="262"/>
      <c r="H219" s="262"/>
      <c r="I219" s="262"/>
      <c r="J219" s="262"/>
      <c r="K219" s="263"/>
      <c r="L219" s="29"/>
    </row>
    <row r="220" spans="1:15" s="12" customFormat="1" x14ac:dyDescent="0.25">
      <c r="A220" s="11"/>
      <c r="B220" s="261"/>
      <c r="C220" s="262"/>
      <c r="D220" s="262"/>
      <c r="E220" s="262"/>
      <c r="F220" s="262"/>
      <c r="G220" s="262"/>
      <c r="H220" s="262"/>
      <c r="I220" s="262"/>
      <c r="J220" s="262"/>
      <c r="K220" s="263"/>
      <c r="L220" s="29"/>
    </row>
    <row r="221" spans="1:15" s="12" customFormat="1" x14ac:dyDescent="0.25">
      <c r="A221" s="11"/>
      <c r="B221" s="261"/>
      <c r="C221" s="262"/>
      <c r="D221" s="262"/>
      <c r="E221" s="262"/>
      <c r="F221" s="262"/>
      <c r="G221" s="262"/>
      <c r="H221" s="262"/>
      <c r="I221" s="262"/>
      <c r="J221" s="262"/>
      <c r="K221" s="263"/>
      <c r="L221" s="29"/>
    </row>
    <row r="222" spans="1:15" x14ac:dyDescent="0.25">
      <c r="B222" s="60"/>
      <c r="C222" s="61"/>
      <c r="D222" s="61"/>
      <c r="E222" s="61"/>
      <c r="F222" s="61"/>
      <c r="G222" s="61"/>
      <c r="H222" s="61"/>
      <c r="I222" s="61"/>
      <c r="J222" s="61"/>
      <c r="K222" s="62"/>
    </row>
    <row r="223" spans="1:15" s="8" customFormat="1" x14ac:dyDescent="0.25">
      <c r="A223" s="14"/>
      <c r="B223" s="36"/>
      <c r="C223" s="37"/>
      <c r="D223" s="37"/>
      <c r="E223" s="38"/>
      <c r="F223" s="38"/>
      <c r="G223" s="38"/>
      <c r="H223" s="38"/>
      <c r="I223" s="38"/>
      <c r="J223" s="38"/>
      <c r="K223" s="39"/>
      <c r="N223" s="15"/>
      <c r="O223" s="15"/>
    </row>
    <row r="224" spans="1:15" s="12" customFormat="1" x14ac:dyDescent="0.25">
      <c r="A224" s="11"/>
      <c r="B224" s="254" t="s">
        <v>32</v>
      </c>
      <c r="C224" s="255"/>
      <c r="D224" s="255"/>
      <c r="E224" s="255"/>
      <c r="F224" s="255"/>
      <c r="G224" s="255"/>
      <c r="H224" s="255"/>
      <c r="I224" s="255"/>
      <c r="J224" s="255"/>
      <c r="K224" s="256"/>
      <c r="L224" s="64"/>
    </row>
    <row r="225" spans="1:15" x14ac:dyDescent="0.25">
      <c r="B225" s="54"/>
      <c r="C225" s="35"/>
      <c r="D225" s="35"/>
      <c r="E225" s="35"/>
      <c r="F225" s="35"/>
      <c r="G225" s="35"/>
      <c r="H225" s="35"/>
      <c r="I225" s="35"/>
      <c r="J225" s="35"/>
      <c r="K225" s="10"/>
    </row>
    <row r="226" spans="1:15" x14ac:dyDescent="0.25">
      <c r="B226" s="217" t="str">
        <f>IF(Intro!$G$22="English",N226,O226)</f>
        <v>Décrivez les plans de votre entreprise pour gérer les niveaux de stocks au cours des deux prochaines années. Fournissez les motifs et les hypothèses sous-tendant ces objectifs et ces stratégies.</v>
      </c>
      <c r="C226" s="218"/>
      <c r="D226" s="218"/>
      <c r="E226" s="218"/>
      <c r="F226" s="218"/>
      <c r="G226" s="218"/>
      <c r="H226" s="218"/>
      <c r="I226" s="218"/>
      <c r="J226" s="218"/>
      <c r="K226" s="219"/>
      <c r="N226" s="2" t="s">
        <v>190</v>
      </c>
      <c r="O226" s="2" t="s">
        <v>124</v>
      </c>
    </row>
    <row r="227" spans="1:15" x14ac:dyDescent="0.25">
      <c r="B227" s="217"/>
      <c r="C227" s="218"/>
      <c r="D227" s="218"/>
      <c r="E227" s="218"/>
      <c r="F227" s="218"/>
      <c r="G227" s="218"/>
      <c r="H227" s="218"/>
      <c r="I227" s="218"/>
      <c r="J227" s="218"/>
      <c r="K227" s="219"/>
    </row>
    <row r="228" spans="1:15" x14ac:dyDescent="0.25">
      <c r="B228" s="54"/>
      <c r="C228" s="35"/>
      <c r="D228" s="35"/>
      <c r="E228" s="35"/>
      <c r="F228" s="35"/>
      <c r="G228" s="35"/>
      <c r="H228" s="35"/>
      <c r="I228" s="35"/>
      <c r="J228" s="35"/>
      <c r="K228" s="10"/>
    </row>
    <row r="229" spans="1:15" s="12" customFormat="1" x14ac:dyDescent="0.25">
      <c r="A229" s="11"/>
      <c r="B229" s="261"/>
      <c r="C229" s="262"/>
      <c r="D229" s="262"/>
      <c r="E229" s="262"/>
      <c r="F229" s="262"/>
      <c r="G229" s="262"/>
      <c r="H229" s="262"/>
      <c r="I229" s="262"/>
      <c r="J229" s="262"/>
      <c r="K229" s="263"/>
      <c r="L229" s="29"/>
    </row>
    <row r="230" spans="1:15" s="12" customFormat="1" x14ac:dyDescent="0.25">
      <c r="A230" s="11"/>
      <c r="B230" s="261"/>
      <c r="C230" s="262"/>
      <c r="D230" s="262"/>
      <c r="E230" s="262"/>
      <c r="F230" s="262"/>
      <c r="G230" s="262"/>
      <c r="H230" s="262"/>
      <c r="I230" s="262"/>
      <c r="J230" s="262"/>
      <c r="K230" s="263"/>
      <c r="L230" s="29"/>
    </row>
    <row r="231" spans="1:15" s="12" customFormat="1" x14ac:dyDescent="0.25">
      <c r="A231" s="11"/>
      <c r="B231" s="261"/>
      <c r="C231" s="262"/>
      <c r="D231" s="262"/>
      <c r="E231" s="262"/>
      <c r="F231" s="262"/>
      <c r="G231" s="262"/>
      <c r="H231" s="262"/>
      <c r="I231" s="262"/>
      <c r="J231" s="262"/>
      <c r="K231" s="263"/>
      <c r="L231" s="29"/>
    </row>
    <row r="232" spans="1:15" s="12" customFormat="1" x14ac:dyDescent="0.25">
      <c r="A232" s="11"/>
      <c r="B232" s="261"/>
      <c r="C232" s="262"/>
      <c r="D232" s="262"/>
      <c r="E232" s="262"/>
      <c r="F232" s="262"/>
      <c r="G232" s="262"/>
      <c r="H232" s="262"/>
      <c r="I232" s="262"/>
      <c r="J232" s="262"/>
      <c r="K232" s="263"/>
      <c r="L232" s="29"/>
    </row>
    <row r="233" spans="1:15" s="12" customFormat="1" x14ac:dyDescent="0.25">
      <c r="A233" s="11"/>
      <c r="B233" s="261"/>
      <c r="C233" s="262"/>
      <c r="D233" s="262"/>
      <c r="E233" s="262"/>
      <c r="F233" s="262"/>
      <c r="G233" s="262"/>
      <c r="H233" s="262"/>
      <c r="I233" s="262"/>
      <c r="J233" s="262"/>
      <c r="K233" s="263"/>
      <c r="L233" s="29"/>
    </row>
    <row r="234" spans="1:15" s="12" customFormat="1" x14ac:dyDescent="0.25">
      <c r="A234" s="11"/>
      <c r="B234" s="261"/>
      <c r="C234" s="262"/>
      <c r="D234" s="262"/>
      <c r="E234" s="262"/>
      <c r="F234" s="262"/>
      <c r="G234" s="262"/>
      <c r="H234" s="262"/>
      <c r="I234" s="262"/>
      <c r="J234" s="262"/>
      <c r="K234" s="263"/>
      <c r="L234" s="29"/>
    </row>
    <row r="235" spans="1:15" s="12" customFormat="1" x14ac:dyDescent="0.25">
      <c r="A235" s="11"/>
      <c r="B235" s="261"/>
      <c r="C235" s="262"/>
      <c r="D235" s="262"/>
      <c r="E235" s="262"/>
      <c r="F235" s="262"/>
      <c r="G235" s="262"/>
      <c r="H235" s="262"/>
      <c r="I235" s="262"/>
      <c r="J235" s="262"/>
      <c r="K235" s="263"/>
      <c r="L235" s="29"/>
    </row>
    <row r="236" spans="1:15" s="12" customFormat="1" x14ac:dyDescent="0.25">
      <c r="A236" s="11"/>
      <c r="B236" s="261"/>
      <c r="C236" s="262"/>
      <c r="D236" s="262"/>
      <c r="E236" s="262"/>
      <c r="F236" s="262"/>
      <c r="G236" s="262"/>
      <c r="H236" s="262"/>
      <c r="I236" s="262"/>
      <c r="J236" s="262"/>
      <c r="K236" s="263"/>
      <c r="L236" s="29"/>
    </row>
    <row r="237" spans="1:15" x14ac:dyDescent="0.25">
      <c r="B237" s="60"/>
      <c r="C237" s="61"/>
      <c r="D237" s="61"/>
      <c r="E237" s="61"/>
      <c r="F237" s="61"/>
      <c r="G237" s="61"/>
      <c r="H237" s="61"/>
      <c r="I237" s="61"/>
      <c r="J237" s="61"/>
      <c r="K237" s="62"/>
    </row>
    <row r="238" spans="1:15" s="12" customFormat="1" x14ac:dyDescent="0.25">
      <c r="A238" s="11"/>
      <c r="B238" s="254" t="s">
        <v>33</v>
      </c>
      <c r="C238" s="255"/>
      <c r="D238" s="255"/>
      <c r="E238" s="255"/>
      <c r="F238" s="255"/>
      <c r="G238" s="255"/>
      <c r="H238" s="255"/>
      <c r="I238" s="255"/>
      <c r="J238" s="255"/>
      <c r="K238" s="256"/>
      <c r="L238" s="64"/>
    </row>
    <row r="239" spans="1:15" x14ac:dyDescent="0.25">
      <c r="B239" s="54"/>
      <c r="C239" s="35"/>
      <c r="D239" s="35"/>
      <c r="E239" s="35"/>
      <c r="F239" s="35"/>
      <c r="G239" s="35"/>
      <c r="H239" s="35"/>
      <c r="I239" s="35"/>
      <c r="J239" s="35"/>
      <c r="K239" s="10"/>
    </row>
    <row r="240" spans="1:15" x14ac:dyDescent="0.25">
      <c r="B240" s="172" t="str">
        <f>IF(Intro!$G$22="English",N240,O240)</f>
        <v>Fournissez les stratégies et les objectifs de votre entreprise pour les deux prochaines années en ce qui concerne les prix des marchandises. Fournir la justification et les hypothèses qui sous-tendent ces stratégies et objectifs.</v>
      </c>
      <c r="C240" s="173"/>
      <c r="D240" s="173"/>
      <c r="E240" s="173"/>
      <c r="F240" s="173"/>
      <c r="G240" s="173"/>
      <c r="H240" s="173"/>
      <c r="I240" s="173"/>
      <c r="J240" s="173"/>
      <c r="K240" s="174"/>
      <c r="N240" s="2" t="s">
        <v>134</v>
      </c>
      <c r="O240" s="2" t="s">
        <v>125</v>
      </c>
    </row>
    <row r="241" spans="1:15" x14ac:dyDescent="0.25">
      <c r="B241" s="172"/>
      <c r="C241" s="173"/>
      <c r="D241" s="173"/>
      <c r="E241" s="173"/>
      <c r="F241" s="173"/>
      <c r="G241" s="173"/>
      <c r="H241" s="173"/>
      <c r="I241" s="173"/>
      <c r="J241" s="173"/>
      <c r="K241" s="174"/>
    </row>
    <row r="242" spans="1:15" x14ac:dyDescent="0.25">
      <c r="B242" s="54"/>
      <c r="C242" s="35"/>
      <c r="D242" s="35"/>
      <c r="E242" s="35"/>
      <c r="F242" s="35"/>
      <c r="G242" s="35"/>
      <c r="H242" s="35"/>
      <c r="I242" s="35"/>
      <c r="J242" s="35"/>
      <c r="K242" s="10"/>
    </row>
    <row r="243" spans="1:15" s="12" customFormat="1" x14ac:dyDescent="0.25">
      <c r="A243" s="11"/>
      <c r="B243" s="261"/>
      <c r="C243" s="262"/>
      <c r="D243" s="262"/>
      <c r="E243" s="262"/>
      <c r="F243" s="262"/>
      <c r="G243" s="262"/>
      <c r="H243" s="262"/>
      <c r="I243" s="262"/>
      <c r="J243" s="262"/>
      <c r="K243" s="263"/>
      <c r="L243" s="29"/>
    </row>
    <row r="244" spans="1:15" s="12" customFormat="1" x14ac:dyDescent="0.25">
      <c r="A244" s="11"/>
      <c r="B244" s="261"/>
      <c r="C244" s="262"/>
      <c r="D244" s="262"/>
      <c r="E244" s="262"/>
      <c r="F244" s="262"/>
      <c r="G244" s="262"/>
      <c r="H244" s="262"/>
      <c r="I244" s="262"/>
      <c r="J244" s="262"/>
      <c r="K244" s="263"/>
      <c r="L244" s="29"/>
    </row>
    <row r="245" spans="1:15" s="12" customFormat="1" x14ac:dyDescent="0.25">
      <c r="A245" s="11"/>
      <c r="B245" s="261"/>
      <c r="C245" s="262"/>
      <c r="D245" s="262"/>
      <c r="E245" s="262"/>
      <c r="F245" s="262"/>
      <c r="G245" s="262"/>
      <c r="H245" s="262"/>
      <c r="I245" s="262"/>
      <c r="J245" s="262"/>
      <c r="K245" s="263"/>
      <c r="L245" s="29"/>
    </row>
    <row r="246" spans="1:15" s="12" customFormat="1" x14ac:dyDescent="0.25">
      <c r="A246" s="11"/>
      <c r="B246" s="261"/>
      <c r="C246" s="262"/>
      <c r="D246" s="262"/>
      <c r="E246" s="262"/>
      <c r="F246" s="262"/>
      <c r="G246" s="262"/>
      <c r="H246" s="262"/>
      <c r="I246" s="262"/>
      <c r="J246" s="262"/>
      <c r="K246" s="263"/>
      <c r="L246" s="29"/>
    </row>
    <row r="247" spans="1:15" s="12" customFormat="1" x14ac:dyDescent="0.25">
      <c r="A247" s="11"/>
      <c r="B247" s="261"/>
      <c r="C247" s="262"/>
      <c r="D247" s="262"/>
      <c r="E247" s="262"/>
      <c r="F247" s="262"/>
      <c r="G247" s="262"/>
      <c r="H247" s="262"/>
      <c r="I247" s="262"/>
      <c r="J247" s="262"/>
      <c r="K247" s="263"/>
      <c r="L247" s="29"/>
    </row>
    <row r="248" spans="1:15" s="12" customFormat="1" x14ac:dyDescent="0.25">
      <c r="A248" s="11"/>
      <c r="B248" s="261"/>
      <c r="C248" s="262"/>
      <c r="D248" s="262"/>
      <c r="E248" s="262"/>
      <c r="F248" s="262"/>
      <c r="G248" s="262"/>
      <c r="H248" s="262"/>
      <c r="I248" s="262"/>
      <c r="J248" s="262"/>
      <c r="K248" s="263"/>
      <c r="L248" s="29"/>
    </row>
    <row r="249" spans="1:15" s="12" customFormat="1" x14ac:dyDescent="0.25">
      <c r="A249" s="11"/>
      <c r="B249" s="261"/>
      <c r="C249" s="262"/>
      <c r="D249" s="262"/>
      <c r="E249" s="262"/>
      <c r="F249" s="262"/>
      <c r="G249" s="262"/>
      <c r="H249" s="262"/>
      <c r="I249" s="262"/>
      <c r="J249" s="262"/>
      <c r="K249" s="263"/>
      <c r="L249" s="29"/>
    </row>
    <row r="250" spans="1:15" s="12" customFormat="1" x14ac:dyDescent="0.25">
      <c r="A250" s="11"/>
      <c r="B250" s="261"/>
      <c r="C250" s="262"/>
      <c r="D250" s="262"/>
      <c r="E250" s="262"/>
      <c r="F250" s="262"/>
      <c r="G250" s="262"/>
      <c r="H250" s="262"/>
      <c r="I250" s="262"/>
      <c r="J250" s="262"/>
      <c r="K250" s="263"/>
      <c r="L250" s="29"/>
    </row>
    <row r="251" spans="1:15" x14ac:dyDescent="0.25">
      <c r="B251" s="60"/>
      <c r="C251" s="61"/>
      <c r="D251" s="61"/>
      <c r="E251" s="61"/>
      <c r="F251" s="61"/>
      <c r="G251" s="61"/>
      <c r="H251" s="61"/>
      <c r="I251" s="61"/>
      <c r="J251" s="61"/>
      <c r="K251" s="62"/>
    </row>
    <row r="252" spans="1:15" s="12" customFormat="1" x14ac:dyDescent="0.25">
      <c r="A252" s="11"/>
      <c r="B252" s="254" t="s">
        <v>34</v>
      </c>
      <c r="C252" s="255"/>
      <c r="D252" s="255"/>
      <c r="E252" s="255"/>
      <c r="F252" s="255"/>
      <c r="G252" s="255"/>
      <c r="H252" s="255"/>
      <c r="I252" s="255"/>
      <c r="J252" s="255"/>
      <c r="K252" s="256"/>
      <c r="L252" s="64"/>
    </row>
    <row r="253" spans="1:15" x14ac:dyDescent="0.25">
      <c r="B253" s="54"/>
      <c r="C253" s="35"/>
      <c r="D253" s="35"/>
      <c r="E253" s="35"/>
      <c r="F253" s="35"/>
      <c r="G253" s="35"/>
      <c r="H253" s="35"/>
      <c r="I253" s="35"/>
      <c r="J253" s="35"/>
      <c r="K253" s="10"/>
    </row>
    <row r="254" spans="1:15" x14ac:dyDescent="0.25">
      <c r="B254" s="172" t="str">
        <f>IF(Intro!$G$22="English",N254,O254)</f>
        <v>Fournissez les stratégies et les objectifs de votre entreprise pour les deux prochaines années en ce qui concerne les ventes à l'exportation des marchandises. Fournir la justification et les hypothèses qui sous-tendent ces stratégies et objectifs.</v>
      </c>
      <c r="C254" s="173"/>
      <c r="D254" s="173"/>
      <c r="E254" s="173"/>
      <c r="F254" s="173"/>
      <c r="G254" s="173"/>
      <c r="H254" s="173"/>
      <c r="I254" s="173"/>
      <c r="J254" s="173"/>
      <c r="K254" s="174"/>
      <c r="N254" s="2" t="s">
        <v>126</v>
      </c>
      <c r="O254" s="2" t="s">
        <v>127</v>
      </c>
    </row>
    <row r="255" spans="1:15" x14ac:dyDescent="0.25">
      <c r="B255" s="172"/>
      <c r="C255" s="173"/>
      <c r="D255" s="173"/>
      <c r="E255" s="173"/>
      <c r="F255" s="173"/>
      <c r="G255" s="173"/>
      <c r="H255" s="173"/>
      <c r="I255" s="173"/>
      <c r="J255" s="173"/>
      <c r="K255" s="174"/>
    </row>
    <row r="256" spans="1:15" x14ac:dyDescent="0.25">
      <c r="B256" s="54"/>
      <c r="C256" s="35"/>
      <c r="D256" s="35"/>
      <c r="E256" s="35"/>
      <c r="F256" s="35"/>
      <c r="G256" s="35"/>
      <c r="H256" s="35"/>
      <c r="I256" s="35"/>
      <c r="J256" s="35"/>
      <c r="K256" s="10"/>
    </row>
    <row r="257" spans="1:13" s="12" customFormat="1" x14ac:dyDescent="0.25">
      <c r="A257" s="11"/>
      <c r="B257" s="261"/>
      <c r="C257" s="262"/>
      <c r="D257" s="262"/>
      <c r="E257" s="262"/>
      <c r="F257" s="262"/>
      <c r="G257" s="262"/>
      <c r="H257" s="262"/>
      <c r="I257" s="262"/>
      <c r="J257" s="262"/>
      <c r="K257" s="263"/>
      <c r="L257" s="29"/>
    </row>
    <row r="258" spans="1:13" s="12" customFormat="1" x14ac:dyDescent="0.25">
      <c r="A258" s="11"/>
      <c r="B258" s="261"/>
      <c r="C258" s="262"/>
      <c r="D258" s="262"/>
      <c r="E258" s="262"/>
      <c r="F258" s="262"/>
      <c r="G258" s="262"/>
      <c r="H258" s="262"/>
      <c r="I258" s="262"/>
      <c r="J258" s="262"/>
      <c r="K258" s="263"/>
      <c r="L258" s="29"/>
    </row>
    <row r="259" spans="1:13" s="12" customFormat="1" x14ac:dyDescent="0.25">
      <c r="A259" s="11"/>
      <c r="B259" s="261"/>
      <c r="C259" s="262"/>
      <c r="D259" s="262"/>
      <c r="E259" s="262"/>
      <c r="F259" s="262"/>
      <c r="G259" s="262"/>
      <c r="H259" s="262"/>
      <c r="I259" s="262"/>
      <c r="J259" s="262"/>
      <c r="K259" s="263"/>
      <c r="L259" s="29"/>
    </row>
    <row r="260" spans="1:13" s="12" customFormat="1" x14ac:dyDescent="0.25">
      <c r="A260" s="11"/>
      <c r="B260" s="261"/>
      <c r="C260" s="262"/>
      <c r="D260" s="262"/>
      <c r="E260" s="262"/>
      <c r="F260" s="262"/>
      <c r="G260" s="262"/>
      <c r="H260" s="262"/>
      <c r="I260" s="262"/>
      <c r="J260" s="262"/>
      <c r="K260" s="263"/>
      <c r="L260" s="29"/>
    </row>
    <row r="261" spans="1:13" s="12" customFormat="1" x14ac:dyDescent="0.25">
      <c r="A261" s="11"/>
      <c r="B261" s="261"/>
      <c r="C261" s="262"/>
      <c r="D261" s="262"/>
      <c r="E261" s="262"/>
      <c r="F261" s="262"/>
      <c r="G261" s="262"/>
      <c r="H261" s="262"/>
      <c r="I261" s="262"/>
      <c r="J261" s="262"/>
      <c r="K261" s="263"/>
      <c r="L261" s="29"/>
    </row>
    <row r="262" spans="1:13" s="12" customFormat="1" x14ac:dyDescent="0.25">
      <c r="A262" s="11"/>
      <c r="B262" s="261"/>
      <c r="C262" s="262"/>
      <c r="D262" s="262"/>
      <c r="E262" s="262"/>
      <c r="F262" s="262"/>
      <c r="G262" s="262"/>
      <c r="H262" s="262"/>
      <c r="I262" s="262"/>
      <c r="J262" s="262"/>
      <c r="K262" s="263"/>
      <c r="L262" s="29"/>
    </row>
    <row r="263" spans="1:13" s="12" customFormat="1" x14ac:dyDescent="0.25">
      <c r="A263" s="11"/>
      <c r="B263" s="261"/>
      <c r="C263" s="262"/>
      <c r="D263" s="262"/>
      <c r="E263" s="262"/>
      <c r="F263" s="262"/>
      <c r="G263" s="262"/>
      <c r="H263" s="262"/>
      <c r="I263" s="262"/>
      <c r="J263" s="262"/>
      <c r="K263" s="263"/>
      <c r="L263" s="29"/>
    </row>
    <row r="264" spans="1:13" s="12" customFormat="1" x14ac:dyDescent="0.25">
      <c r="A264" s="11"/>
      <c r="B264" s="261"/>
      <c r="C264" s="262"/>
      <c r="D264" s="262"/>
      <c r="E264" s="262"/>
      <c r="F264" s="262"/>
      <c r="G264" s="262"/>
      <c r="H264" s="262"/>
      <c r="I264" s="262"/>
      <c r="J264" s="262"/>
      <c r="K264" s="263"/>
      <c r="L264" s="29"/>
    </row>
    <row r="265" spans="1:13" x14ac:dyDescent="0.25">
      <c r="B265" s="60"/>
      <c r="C265" s="61"/>
      <c r="D265" s="61"/>
      <c r="E265" s="61"/>
      <c r="F265" s="61"/>
      <c r="G265" s="61"/>
      <c r="H265" s="61"/>
      <c r="I265" s="61"/>
      <c r="J265" s="61"/>
      <c r="K265" s="62"/>
    </row>
    <row r="266" spans="1:13" s="31" customFormat="1" x14ac:dyDescent="0.25">
      <c r="A266" s="63"/>
      <c r="B266" s="14"/>
      <c r="C266" s="14"/>
      <c r="M266" s="30"/>
    </row>
    <row r="267" spans="1:13" s="31" customFormat="1" x14ac:dyDescent="0.25">
      <c r="A267" s="63"/>
      <c r="B267" s="14"/>
      <c r="C267" s="14"/>
      <c r="M267" s="30"/>
    </row>
    <row r="268" spans="1:13" s="31" customFormat="1" x14ac:dyDescent="0.25">
      <c r="A268" s="63"/>
      <c r="B268" s="14"/>
      <c r="C268" s="14"/>
      <c r="M268" s="30"/>
    </row>
    <row r="269" spans="1:13" s="31" customFormat="1" x14ac:dyDescent="0.25">
      <c r="A269" s="63"/>
      <c r="B269" s="14"/>
      <c r="C269" s="14"/>
      <c r="M269" s="30"/>
    </row>
    <row r="270" spans="1:13" s="31" customFormat="1" x14ac:dyDescent="0.25">
      <c r="A270" s="63"/>
      <c r="B270" s="14"/>
      <c r="C270" s="14"/>
      <c r="M270" s="30"/>
    </row>
    <row r="271" spans="1:13" s="31" customFormat="1" x14ac:dyDescent="0.25">
      <c r="A271" s="63"/>
      <c r="B271" s="14"/>
      <c r="C271" s="14"/>
      <c r="M271" s="30"/>
    </row>
    <row r="272" spans="1:13" s="31" customFormat="1" x14ac:dyDescent="0.25">
      <c r="A272" s="63"/>
      <c r="B272" s="14"/>
      <c r="C272" s="14"/>
      <c r="M272" s="30"/>
    </row>
  </sheetData>
  <sheetProtection algorithmName="SHA-512" hashValue="qpvsJqpkhQSEuI3t0KFTSa6FlYqVxSdyQPL91bv6jcFPnJn6A0XgGRRy34/p2pTfXrszuh7+xbpwLmcvkxeCrQ==" saltValue="3Ggb7AyRPrBWu0Yob5UghQ==" spinCount="100000" sheet="1" objects="1" scenarios="1" selectLockedCells="1"/>
  <mergeCells count="216">
    <mergeCell ref="B54:I54"/>
    <mergeCell ref="B67:I67"/>
    <mergeCell ref="B68:I68"/>
    <mergeCell ref="B81:I81"/>
    <mergeCell ref="B95:I95"/>
    <mergeCell ref="B94:I94"/>
    <mergeCell ref="B118:C120"/>
    <mergeCell ref="D118:F118"/>
    <mergeCell ref="D119:F119"/>
    <mergeCell ref="D120:F120"/>
    <mergeCell ref="B109:C111"/>
    <mergeCell ref="D109:F109"/>
    <mergeCell ref="D110:F110"/>
    <mergeCell ref="D111:F111"/>
    <mergeCell ref="B112:C114"/>
    <mergeCell ref="D112:F112"/>
    <mergeCell ref="D113:F113"/>
    <mergeCell ref="D114:F114"/>
    <mergeCell ref="B108:I108"/>
    <mergeCell ref="B102:C104"/>
    <mergeCell ref="D102:F102"/>
    <mergeCell ref="D103:F103"/>
    <mergeCell ref="D104:F104"/>
    <mergeCell ref="B105:C107"/>
    <mergeCell ref="D105:F105"/>
    <mergeCell ref="D106:F106"/>
    <mergeCell ref="D107:F107"/>
    <mergeCell ref="B115:C117"/>
    <mergeCell ref="D115:F115"/>
    <mergeCell ref="D116:F116"/>
    <mergeCell ref="D117:F117"/>
    <mergeCell ref="B96:C98"/>
    <mergeCell ref="D96:F96"/>
    <mergeCell ref="D97:F97"/>
    <mergeCell ref="D98:F98"/>
    <mergeCell ref="B99:C101"/>
    <mergeCell ref="D99:F99"/>
    <mergeCell ref="D100:F100"/>
    <mergeCell ref="D101:F101"/>
    <mergeCell ref="B85:C87"/>
    <mergeCell ref="D85:F85"/>
    <mergeCell ref="D86:F86"/>
    <mergeCell ref="D87:F87"/>
    <mergeCell ref="B88:C90"/>
    <mergeCell ref="D88:F88"/>
    <mergeCell ref="D89:F89"/>
    <mergeCell ref="D90:F90"/>
    <mergeCell ref="B91:C93"/>
    <mergeCell ref="D91:F91"/>
    <mergeCell ref="D92:F92"/>
    <mergeCell ref="D93:F93"/>
    <mergeCell ref="I37:I38"/>
    <mergeCell ref="D53:F53"/>
    <mergeCell ref="B78:C80"/>
    <mergeCell ref="D78:F78"/>
    <mergeCell ref="D79:F79"/>
    <mergeCell ref="D80:F80"/>
    <mergeCell ref="B82:C84"/>
    <mergeCell ref="D82:F82"/>
    <mergeCell ref="D83:F83"/>
    <mergeCell ref="D84:F84"/>
    <mergeCell ref="B69:C71"/>
    <mergeCell ref="D69:F69"/>
    <mergeCell ref="D70:F70"/>
    <mergeCell ref="D71:F71"/>
    <mergeCell ref="B72:C74"/>
    <mergeCell ref="D72:F72"/>
    <mergeCell ref="D73:F73"/>
    <mergeCell ref="D74:F74"/>
    <mergeCell ref="B75:C77"/>
    <mergeCell ref="D75:F75"/>
    <mergeCell ref="D76:F76"/>
    <mergeCell ref="D77:F77"/>
    <mergeCell ref="B40:I40"/>
    <mergeCell ref="B41:I41"/>
    <mergeCell ref="B4:K4"/>
    <mergeCell ref="B5:K5"/>
    <mergeCell ref="B20:K20"/>
    <mergeCell ref="B14:K14"/>
    <mergeCell ref="B8:K8"/>
    <mergeCell ref="B9:K9"/>
    <mergeCell ref="B10:K10"/>
    <mergeCell ref="B12:K12"/>
    <mergeCell ref="B13:K13"/>
    <mergeCell ref="B15:K15"/>
    <mergeCell ref="B16:K16"/>
    <mergeCell ref="B17:K17"/>
    <mergeCell ref="B6:K6"/>
    <mergeCell ref="B19:K19"/>
    <mergeCell ref="B165:K172"/>
    <mergeCell ref="B138:K145"/>
    <mergeCell ref="B180:D181"/>
    <mergeCell ref="E180:E181"/>
    <mergeCell ref="F180:F181"/>
    <mergeCell ref="G180:G181"/>
    <mergeCell ref="H180:H181"/>
    <mergeCell ref="B22:K22"/>
    <mergeCell ref="B24:F25"/>
    <mergeCell ref="B26:F27"/>
    <mergeCell ref="B28:F29"/>
    <mergeCell ref="B30:F31"/>
    <mergeCell ref="G30:G31"/>
    <mergeCell ref="G24:G25"/>
    <mergeCell ref="H24:H25"/>
    <mergeCell ref="H26:H27"/>
    <mergeCell ref="G26:G27"/>
    <mergeCell ref="G28:G29"/>
    <mergeCell ref="D50:F50"/>
    <mergeCell ref="B149:K150"/>
    <mergeCell ref="H28:H29"/>
    <mergeCell ref="H30:H31"/>
    <mergeCell ref="G37:G38"/>
    <mergeCell ref="H37:H38"/>
    <mergeCell ref="D121:F121"/>
    <mergeCell ref="B33:K33"/>
    <mergeCell ref="D42:F42"/>
    <mergeCell ref="D43:F43"/>
    <mergeCell ref="D48:F48"/>
    <mergeCell ref="D49:F49"/>
    <mergeCell ref="B35:K35"/>
    <mergeCell ref="B48:C50"/>
    <mergeCell ref="B55:C57"/>
    <mergeCell ref="D55:F55"/>
    <mergeCell ref="D56:F56"/>
    <mergeCell ref="D57:F57"/>
    <mergeCell ref="B58:C60"/>
    <mergeCell ref="D58:F58"/>
    <mergeCell ref="D59:F59"/>
    <mergeCell ref="D60:F60"/>
    <mergeCell ref="B61:C63"/>
    <mergeCell ref="D61:F61"/>
    <mergeCell ref="D62:F62"/>
    <mergeCell ref="D63:F63"/>
    <mergeCell ref="B64:C66"/>
    <mergeCell ref="D64:F64"/>
    <mergeCell ref="D65:F65"/>
    <mergeCell ref="D66:F66"/>
    <mergeCell ref="B176:K176"/>
    <mergeCell ref="B136:K136"/>
    <mergeCell ref="G178:G179"/>
    <mergeCell ref="H178:H179"/>
    <mergeCell ref="B39:C39"/>
    <mergeCell ref="B42:C44"/>
    <mergeCell ref="B45:C47"/>
    <mergeCell ref="B51:C53"/>
    <mergeCell ref="B121:C121"/>
    <mergeCell ref="D52:F52"/>
    <mergeCell ref="B147:K147"/>
    <mergeCell ref="B161:K161"/>
    <mergeCell ref="B123:K123"/>
    <mergeCell ref="B163:K163"/>
    <mergeCell ref="B130:D130"/>
    <mergeCell ref="D44:F44"/>
    <mergeCell ref="D45:F45"/>
    <mergeCell ref="D46:F46"/>
    <mergeCell ref="D47:F47"/>
    <mergeCell ref="D51:F51"/>
    <mergeCell ref="D39:F39"/>
    <mergeCell ref="B174:K174"/>
    <mergeCell ref="B152:K159"/>
    <mergeCell ref="F178:F179"/>
    <mergeCell ref="B209:K209"/>
    <mergeCell ref="B252:K252"/>
    <mergeCell ref="B254:K255"/>
    <mergeCell ref="B188:B189"/>
    <mergeCell ref="C188:F189"/>
    <mergeCell ref="G188:J189"/>
    <mergeCell ref="B190:B191"/>
    <mergeCell ref="C190:F191"/>
    <mergeCell ref="G190:J191"/>
    <mergeCell ref="B243:K250"/>
    <mergeCell ref="B185:K185"/>
    <mergeCell ref="B183:K183"/>
    <mergeCell ref="G196:J197"/>
    <mergeCell ref="B198:B199"/>
    <mergeCell ref="B200:B201"/>
    <mergeCell ref="C200:F201"/>
    <mergeCell ref="G200:J201"/>
    <mergeCell ref="B202:B203"/>
    <mergeCell ref="C202:F203"/>
    <mergeCell ref="G202:J203"/>
    <mergeCell ref="C196:F197"/>
    <mergeCell ref="C187:F187"/>
    <mergeCell ref="B125:K126"/>
    <mergeCell ref="F128:F129"/>
    <mergeCell ref="G128:G129"/>
    <mergeCell ref="H128:H129"/>
    <mergeCell ref="B131:D134"/>
    <mergeCell ref="E131:E134"/>
    <mergeCell ref="F131:F134"/>
    <mergeCell ref="G131:G134"/>
    <mergeCell ref="H131:H134"/>
    <mergeCell ref="B257:K264"/>
    <mergeCell ref="B224:K224"/>
    <mergeCell ref="G187:J187"/>
    <mergeCell ref="B238:K238"/>
    <mergeCell ref="B211:K212"/>
    <mergeCell ref="B226:K227"/>
    <mergeCell ref="B240:K241"/>
    <mergeCell ref="B204:B205"/>
    <mergeCell ref="C204:F205"/>
    <mergeCell ref="G204:J205"/>
    <mergeCell ref="B206:B207"/>
    <mergeCell ref="C206:F207"/>
    <mergeCell ref="G206:J207"/>
    <mergeCell ref="C198:F199"/>
    <mergeCell ref="G198:J199"/>
    <mergeCell ref="B192:B193"/>
    <mergeCell ref="C192:F193"/>
    <mergeCell ref="G192:J193"/>
    <mergeCell ref="B194:B195"/>
    <mergeCell ref="C194:F195"/>
    <mergeCell ref="G194:J195"/>
    <mergeCell ref="B214:K221"/>
    <mergeCell ref="B229:K236"/>
    <mergeCell ref="B196:B19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7 B152 B165 B138 B214 B229 B243 C188 G187:G188 C190 G190 C192 G192 C194 G194 C196 G196 C198 G198 C200 G200 C202 G202 C204 G204 C206 G206"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F180:J180 H24 H26 H28 G39:J39 G42:J53 G55:J66 G69:J80 G82:J93 G96:J107 G109:J121" xr:uid="{F945AE69-1B12-429F-BEE1-5BFE6452C624}">
      <formula1>1000</formula1>
    </dataValidation>
  </dataValidations>
  <printOptions horizontalCentered="1"/>
  <pageMargins left="0.25" right="0.25" top="0.75" bottom="0.75" header="0.3" footer="0.3"/>
  <pageSetup scale="69" fitToHeight="0" orientation="portrait" r:id="rId1"/>
  <headerFooter>
    <oddFooter>&amp;L&amp;A</oddFooter>
  </headerFooter>
  <rowBreaks count="5" manualBreakCount="5">
    <brk id="31" min="1" max="10" man="1"/>
    <brk id="93" min="1" max="10" man="1"/>
    <brk id="122" min="1" max="11" man="1"/>
    <brk id="173" min="1" max="11" man="1"/>
    <brk id="22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11" customWidth="1"/>
    <col min="2" max="2" width="12.140625" style="1" customWidth="1"/>
    <col min="3" max="3" width="5.7109375" style="1" customWidth="1"/>
    <col min="4" max="4" width="18.5703125" style="1" customWidth="1"/>
    <col min="5" max="12" width="15.42578125" style="1" customWidth="1"/>
    <col min="13" max="13" width="6.42578125" style="2"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ht="14.25" customHeight="1" x14ac:dyDescent="0.25">
      <c r="O1" s="12" t="s">
        <v>65</v>
      </c>
      <c r="P1" s="12" t="s">
        <v>77</v>
      </c>
    </row>
    <row r="2" spans="1:16" x14ac:dyDescent="0.25">
      <c r="B2" s="13" t="str">
        <f>'Pro 1'!B2</f>
        <v>PROTÉGÉ</v>
      </c>
      <c r="C2" s="13"/>
      <c r="D2" s="13"/>
      <c r="O2" s="7"/>
      <c r="P2" s="7"/>
    </row>
    <row r="3" spans="1:16" x14ac:dyDescent="0.25">
      <c r="B3" s="4"/>
      <c r="C3" s="4"/>
      <c r="D3" s="4"/>
      <c r="O3" s="7"/>
      <c r="P3" s="7"/>
    </row>
    <row r="4" spans="1:16" s="7" customFormat="1" x14ac:dyDescent="0.25">
      <c r="A4" s="14"/>
      <c r="B4" s="223" t="str">
        <f>Info!B4</f>
        <v>QUESTIONNAIRE À L'INTENTION DES PRODUCTEURS ÉTRANGERS</v>
      </c>
      <c r="C4" s="224"/>
      <c r="D4" s="224"/>
      <c r="E4" s="224"/>
      <c r="F4" s="224"/>
      <c r="G4" s="224"/>
      <c r="H4" s="224"/>
      <c r="I4" s="224"/>
      <c r="J4" s="224"/>
      <c r="K4" s="224"/>
      <c r="L4" s="225"/>
      <c r="M4" s="9"/>
      <c r="N4" s="9"/>
      <c r="O4" s="8"/>
      <c r="P4" s="8"/>
    </row>
    <row r="5" spans="1:16" s="7" customFormat="1" x14ac:dyDescent="0.25">
      <c r="A5" s="14"/>
      <c r="B5" s="226" t="str">
        <f>Info!B5</f>
        <v>NQ-2025-009</v>
      </c>
      <c r="C5" s="227"/>
      <c r="D5" s="227"/>
      <c r="E5" s="227"/>
      <c r="F5" s="227"/>
      <c r="G5" s="227"/>
      <c r="H5" s="227"/>
      <c r="I5" s="227"/>
      <c r="J5" s="227"/>
      <c r="K5" s="227"/>
      <c r="L5" s="228"/>
      <c r="M5" s="9"/>
      <c r="N5" s="9"/>
      <c r="O5" s="8"/>
      <c r="P5" s="8"/>
    </row>
    <row r="6" spans="1:16" s="8" customFormat="1" ht="14.1" customHeight="1" x14ac:dyDescent="0.25">
      <c r="A6" s="14"/>
      <c r="B6" s="229" t="str">
        <f>Info!B6</f>
        <v>CARROSSERIES DE CAMIONS</v>
      </c>
      <c r="C6" s="230"/>
      <c r="D6" s="230"/>
      <c r="E6" s="230"/>
      <c r="F6" s="230"/>
      <c r="G6" s="230"/>
      <c r="H6" s="230"/>
      <c r="I6" s="230"/>
      <c r="J6" s="230"/>
      <c r="K6" s="230"/>
      <c r="L6" s="231"/>
      <c r="O6" s="15"/>
      <c r="P6" s="15"/>
    </row>
    <row r="7" spans="1:16" s="8" customFormat="1" x14ac:dyDescent="0.25">
      <c r="A7" s="14"/>
      <c r="B7" s="16"/>
      <c r="C7" s="16"/>
      <c r="D7" s="16"/>
      <c r="E7" s="17"/>
      <c r="F7" s="17"/>
      <c r="G7" s="17"/>
      <c r="H7" s="17"/>
      <c r="I7" s="17"/>
      <c r="J7" s="17"/>
      <c r="K7" s="17"/>
      <c r="L7" s="17"/>
      <c r="O7" s="15"/>
      <c r="P7" s="15"/>
    </row>
    <row r="8" spans="1:16" x14ac:dyDescent="0.25">
      <c r="B8" s="290" t="str">
        <f>IF(Intro!$G$22="English",O8,P8)</f>
        <v>COMMENTAIRES PROTÉGÉS</v>
      </c>
      <c r="C8" s="291"/>
      <c r="D8" s="291"/>
      <c r="E8" s="291"/>
      <c r="F8" s="291"/>
      <c r="G8" s="291"/>
      <c r="H8" s="291"/>
      <c r="I8" s="291"/>
      <c r="J8" s="291"/>
      <c r="K8" s="291"/>
      <c r="L8" s="292"/>
      <c r="O8" s="2" t="s">
        <v>61</v>
      </c>
      <c r="P8" s="2" t="s">
        <v>174</v>
      </c>
    </row>
    <row r="9" spans="1:16" x14ac:dyDescent="0.25">
      <c r="B9" s="18"/>
      <c r="C9" s="19"/>
      <c r="D9" s="19"/>
      <c r="E9" s="20"/>
      <c r="F9" s="20"/>
      <c r="G9" s="20"/>
      <c r="H9" s="20"/>
      <c r="I9" s="20"/>
      <c r="J9" s="20"/>
      <c r="K9" s="20"/>
      <c r="L9" s="21"/>
    </row>
    <row r="10" spans="1:16" x14ac:dyDescent="0.25">
      <c r="B10" s="172" t="str">
        <f>AddPub!B10</f>
        <v>Si votre entreprise désire ajouter des commentaires concernant vos réponses, vous les inscrivez ici. Indiquez à quelle question se rapportent vos commentaires.</v>
      </c>
      <c r="C10" s="173"/>
      <c r="D10" s="173"/>
      <c r="E10" s="173"/>
      <c r="F10" s="173"/>
      <c r="G10" s="173"/>
      <c r="H10" s="173"/>
      <c r="I10" s="173"/>
      <c r="J10" s="173"/>
      <c r="K10" s="173"/>
      <c r="L10" s="174"/>
      <c r="O10" s="22"/>
      <c r="P10" s="22"/>
    </row>
    <row r="11" spans="1:16" x14ac:dyDescent="0.25">
      <c r="B11" s="44"/>
      <c r="C11" s="19"/>
      <c r="D11" s="19"/>
      <c r="E11" s="20"/>
      <c r="F11" s="20"/>
      <c r="G11" s="20"/>
      <c r="H11" s="20"/>
      <c r="I11" s="20"/>
      <c r="J11" s="20"/>
      <c r="K11" s="20"/>
      <c r="L11" s="21"/>
      <c r="O11" s="22"/>
    </row>
    <row r="12" spans="1:16" x14ac:dyDescent="0.25">
      <c r="B12" s="91"/>
      <c r="C12" s="19"/>
      <c r="D12" s="99" t="str">
        <f>AddPub!D12</f>
        <v>Onglet et question</v>
      </c>
      <c r="E12" s="288" t="str">
        <f>AddPub!E12</f>
        <v>Commentaires</v>
      </c>
      <c r="F12" s="288"/>
      <c r="G12" s="288"/>
      <c r="H12" s="288"/>
      <c r="I12" s="288"/>
      <c r="J12" s="288"/>
      <c r="K12" s="288"/>
      <c r="L12" s="289"/>
      <c r="O12" s="22"/>
    </row>
    <row r="13" spans="1:16" x14ac:dyDescent="0.25">
      <c r="A13" s="63"/>
      <c r="B13" s="278" t="str">
        <f>AddPub!B13</f>
        <v>Commentaire 1</v>
      </c>
      <c r="C13" s="279"/>
      <c r="D13" s="282"/>
      <c r="E13" s="284"/>
      <c r="F13" s="284"/>
      <c r="G13" s="284"/>
      <c r="H13" s="284"/>
      <c r="I13" s="284"/>
      <c r="J13" s="284"/>
      <c r="K13" s="284"/>
      <c r="L13" s="285"/>
      <c r="O13" s="22"/>
    </row>
    <row r="14" spans="1:16" x14ac:dyDescent="0.25">
      <c r="A14" s="63"/>
      <c r="B14" s="278"/>
      <c r="C14" s="279"/>
      <c r="D14" s="282"/>
      <c r="E14" s="284"/>
      <c r="F14" s="284"/>
      <c r="G14" s="284"/>
      <c r="H14" s="284"/>
      <c r="I14" s="284"/>
      <c r="J14" s="284"/>
      <c r="K14" s="284"/>
      <c r="L14" s="285"/>
      <c r="O14" s="22"/>
    </row>
    <row r="15" spans="1:16" x14ac:dyDescent="0.25">
      <c r="A15" s="63"/>
      <c r="B15" s="278"/>
      <c r="C15" s="279"/>
      <c r="D15" s="282"/>
      <c r="E15" s="284"/>
      <c r="F15" s="284"/>
      <c r="G15" s="284"/>
      <c r="H15" s="284"/>
      <c r="I15" s="284"/>
      <c r="J15" s="284"/>
      <c r="K15" s="284"/>
      <c r="L15" s="285"/>
      <c r="O15" s="22"/>
    </row>
    <row r="16" spans="1:16" x14ac:dyDescent="0.25">
      <c r="A16" s="63"/>
      <c r="B16" s="278"/>
      <c r="C16" s="279"/>
      <c r="D16" s="282"/>
      <c r="E16" s="284"/>
      <c r="F16" s="284"/>
      <c r="G16" s="284"/>
      <c r="H16" s="284"/>
      <c r="I16" s="284"/>
      <c r="J16" s="284"/>
      <c r="K16" s="284"/>
      <c r="L16" s="285"/>
      <c r="O16" s="22"/>
    </row>
    <row r="17" spans="1:15" x14ac:dyDescent="0.25">
      <c r="A17" s="63"/>
      <c r="B17" s="278"/>
      <c r="C17" s="279"/>
      <c r="D17" s="282"/>
      <c r="E17" s="284"/>
      <c r="F17" s="284"/>
      <c r="G17" s="284"/>
      <c r="H17" s="284"/>
      <c r="I17" s="284"/>
      <c r="J17" s="284"/>
      <c r="K17" s="284"/>
      <c r="L17" s="285"/>
      <c r="O17" s="22"/>
    </row>
    <row r="18" spans="1:15" x14ac:dyDescent="0.25">
      <c r="A18" s="63"/>
      <c r="B18" s="278"/>
      <c r="C18" s="279"/>
      <c r="D18" s="282"/>
      <c r="E18" s="284"/>
      <c r="F18" s="284"/>
      <c r="G18" s="284"/>
      <c r="H18" s="284"/>
      <c r="I18" s="284"/>
      <c r="J18" s="284"/>
      <c r="K18" s="284"/>
      <c r="L18" s="285"/>
      <c r="O18" s="22"/>
    </row>
    <row r="19" spans="1:15" x14ac:dyDescent="0.25">
      <c r="A19" s="63"/>
      <c r="B19" s="278"/>
      <c r="C19" s="279"/>
      <c r="D19" s="282"/>
      <c r="E19" s="284"/>
      <c r="F19" s="284"/>
      <c r="G19" s="284"/>
      <c r="H19" s="284"/>
      <c r="I19" s="284"/>
      <c r="J19" s="284"/>
      <c r="K19" s="284"/>
      <c r="L19" s="285"/>
      <c r="O19" s="22"/>
    </row>
    <row r="20" spans="1:15" x14ac:dyDescent="0.25">
      <c r="A20" s="63"/>
      <c r="B20" s="278"/>
      <c r="C20" s="279"/>
      <c r="D20" s="282"/>
      <c r="E20" s="284"/>
      <c r="F20" s="284"/>
      <c r="G20" s="284"/>
      <c r="H20" s="284"/>
      <c r="I20" s="284"/>
      <c r="J20" s="284"/>
      <c r="K20" s="284"/>
      <c r="L20" s="285"/>
      <c r="O20" s="22"/>
    </row>
    <row r="21" spans="1:15" x14ac:dyDescent="0.25">
      <c r="A21" s="63"/>
      <c r="B21" s="278"/>
      <c r="C21" s="279"/>
      <c r="D21" s="282"/>
      <c r="E21" s="284"/>
      <c r="F21" s="284"/>
      <c r="G21" s="284"/>
      <c r="H21" s="284"/>
      <c r="I21" s="284"/>
      <c r="J21" s="284"/>
      <c r="K21" s="284"/>
      <c r="L21" s="285"/>
      <c r="O21" s="22"/>
    </row>
    <row r="22" spans="1:15" x14ac:dyDescent="0.25">
      <c r="A22" s="63"/>
      <c r="B22" s="278"/>
      <c r="C22" s="279"/>
      <c r="D22" s="282"/>
      <c r="E22" s="284"/>
      <c r="F22" s="284"/>
      <c r="G22" s="284"/>
      <c r="H22" s="284"/>
      <c r="I22" s="284"/>
      <c r="J22" s="284"/>
      <c r="K22" s="284"/>
      <c r="L22" s="285"/>
      <c r="O22" s="22"/>
    </row>
    <row r="23" spans="1:15" ht="14.25" customHeight="1" x14ac:dyDescent="0.25">
      <c r="A23" s="63"/>
      <c r="B23" s="278" t="str">
        <f>AddPub!B23</f>
        <v>Commentaire 2</v>
      </c>
      <c r="C23" s="279"/>
      <c r="D23" s="282"/>
      <c r="E23" s="284"/>
      <c r="F23" s="284"/>
      <c r="G23" s="284"/>
      <c r="H23" s="284"/>
      <c r="I23" s="284"/>
      <c r="J23" s="284"/>
      <c r="K23" s="284"/>
      <c r="L23" s="285"/>
      <c r="O23" s="22"/>
    </row>
    <row r="24" spans="1:15" x14ac:dyDescent="0.25">
      <c r="A24" s="63"/>
      <c r="B24" s="278"/>
      <c r="C24" s="279"/>
      <c r="D24" s="282"/>
      <c r="E24" s="284"/>
      <c r="F24" s="284"/>
      <c r="G24" s="284"/>
      <c r="H24" s="284"/>
      <c r="I24" s="284"/>
      <c r="J24" s="284"/>
      <c r="K24" s="284"/>
      <c r="L24" s="285"/>
    </row>
    <row r="25" spans="1:15" x14ac:dyDescent="0.25">
      <c r="A25" s="63"/>
      <c r="B25" s="278"/>
      <c r="C25" s="279"/>
      <c r="D25" s="282"/>
      <c r="E25" s="284"/>
      <c r="F25" s="284"/>
      <c r="G25" s="284"/>
      <c r="H25" s="284"/>
      <c r="I25" s="284"/>
      <c r="J25" s="284"/>
      <c r="K25" s="284"/>
      <c r="L25" s="285"/>
    </row>
    <row r="26" spans="1:15" x14ac:dyDescent="0.25">
      <c r="A26" s="63"/>
      <c r="B26" s="278"/>
      <c r="C26" s="279"/>
      <c r="D26" s="282"/>
      <c r="E26" s="284"/>
      <c r="F26" s="284"/>
      <c r="G26" s="284"/>
      <c r="H26" s="284"/>
      <c r="I26" s="284"/>
      <c r="J26" s="284"/>
      <c r="K26" s="284"/>
      <c r="L26" s="285"/>
      <c r="O26" s="22"/>
    </row>
    <row r="27" spans="1:15" x14ac:dyDescent="0.25">
      <c r="A27" s="63"/>
      <c r="B27" s="278"/>
      <c r="C27" s="279"/>
      <c r="D27" s="282"/>
      <c r="E27" s="284"/>
      <c r="F27" s="284"/>
      <c r="G27" s="284"/>
      <c r="H27" s="284"/>
      <c r="I27" s="284"/>
      <c r="J27" s="284"/>
      <c r="K27" s="284"/>
      <c r="L27" s="285"/>
      <c r="O27" s="22"/>
    </row>
    <row r="28" spans="1:15" x14ac:dyDescent="0.25">
      <c r="A28" s="63"/>
      <c r="B28" s="278"/>
      <c r="C28" s="279"/>
      <c r="D28" s="282"/>
      <c r="E28" s="284"/>
      <c r="F28" s="284"/>
      <c r="G28" s="284"/>
      <c r="H28" s="284"/>
      <c r="I28" s="284"/>
      <c r="J28" s="284"/>
      <c r="K28" s="284"/>
      <c r="L28" s="285"/>
    </row>
    <row r="29" spans="1:15" x14ac:dyDescent="0.25">
      <c r="A29" s="63"/>
      <c r="B29" s="278"/>
      <c r="C29" s="279"/>
      <c r="D29" s="282"/>
      <c r="E29" s="284"/>
      <c r="F29" s="284"/>
      <c r="G29" s="284"/>
      <c r="H29" s="284"/>
      <c r="I29" s="284"/>
      <c r="J29" s="284"/>
      <c r="K29" s="284"/>
      <c r="L29" s="285"/>
      <c r="O29" s="22"/>
    </row>
    <row r="30" spans="1:15" x14ac:dyDescent="0.25">
      <c r="A30" s="63"/>
      <c r="B30" s="278"/>
      <c r="C30" s="279"/>
      <c r="D30" s="282"/>
      <c r="E30" s="284"/>
      <c r="F30" s="284"/>
      <c r="G30" s="284"/>
      <c r="H30" s="284"/>
      <c r="I30" s="284"/>
      <c r="J30" s="284"/>
      <c r="K30" s="284"/>
      <c r="L30" s="285"/>
      <c r="O30" s="22"/>
    </row>
    <row r="31" spans="1:15" x14ac:dyDescent="0.25">
      <c r="A31" s="63"/>
      <c r="B31" s="278"/>
      <c r="C31" s="279"/>
      <c r="D31" s="282"/>
      <c r="E31" s="284"/>
      <c r="F31" s="284"/>
      <c r="G31" s="284"/>
      <c r="H31" s="284"/>
      <c r="I31" s="284"/>
      <c r="J31" s="284"/>
      <c r="K31" s="284"/>
      <c r="L31" s="285"/>
      <c r="O31" s="22"/>
    </row>
    <row r="32" spans="1:15" x14ac:dyDescent="0.25">
      <c r="A32" s="63"/>
      <c r="B32" s="278"/>
      <c r="C32" s="279"/>
      <c r="D32" s="282"/>
      <c r="E32" s="284"/>
      <c r="F32" s="284"/>
      <c r="G32" s="284"/>
      <c r="H32" s="284"/>
      <c r="I32" s="284"/>
      <c r="J32" s="284"/>
      <c r="K32" s="284"/>
      <c r="L32" s="285"/>
      <c r="O32" s="22"/>
    </row>
    <row r="33" spans="1:15" ht="14.25" customHeight="1" x14ac:dyDescent="0.25">
      <c r="A33" s="63"/>
      <c r="B33" s="278" t="str">
        <f>AddPub!B33</f>
        <v>Commentaire 3</v>
      </c>
      <c r="C33" s="279"/>
      <c r="D33" s="282"/>
      <c r="E33" s="284"/>
      <c r="F33" s="284"/>
      <c r="G33" s="284"/>
      <c r="H33" s="284"/>
      <c r="I33" s="284"/>
      <c r="J33" s="284"/>
      <c r="K33" s="284"/>
      <c r="L33" s="285"/>
      <c r="O33" s="22"/>
    </row>
    <row r="34" spans="1:15" x14ac:dyDescent="0.25">
      <c r="A34" s="63"/>
      <c r="B34" s="278"/>
      <c r="C34" s="279"/>
      <c r="D34" s="282"/>
      <c r="E34" s="284"/>
      <c r="F34" s="284"/>
      <c r="G34" s="284"/>
      <c r="H34" s="284"/>
      <c r="I34" s="284"/>
      <c r="J34" s="284"/>
      <c r="K34" s="284"/>
      <c r="L34" s="285"/>
    </row>
    <row r="35" spans="1:15" x14ac:dyDescent="0.25">
      <c r="A35" s="63"/>
      <c r="B35" s="278"/>
      <c r="C35" s="279"/>
      <c r="D35" s="282"/>
      <c r="E35" s="284"/>
      <c r="F35" s="284"/>
      <c r="G35" s="284"/>
      <c r="H35" s="284"/>
      <c r="I35" s="284"/>
      <c r="J35" s="284"/>
      <c r="K35" s="284"/>
      <c r="L35" s="285"/>
    </row>
    <row r="36" spans="1:15" x14ac:dyDescent="0.25">
      <c r="A36" s="63"/>
      <c r="B36" s="278"/>
      <c r="C36" s="279"/>
      <c r="D36" s="282"/>
      <c r="E36" s="284"/>
      <c r="F36" s="284"/>
      <c r="G36" s="284"/>
      <c r="H36" s="284"/>
      <c r="I36" s="284"/>
      <c r="J36" s="284"/>
      <c r="K36" s="284"/>
      <c r="L36" s="285"/>
      <c r="O36" s="22"/>
    </row>
    <row r="37" spans="1:15" x14ac:dyDescent="0.25">
      <c r="A37" s="63"/>
      <c r="B37" s="278"/>
      <c r="C37" s="279"/>
      <c r="D37" s="282"/>
      <c r="E37" s="284"/>
      <c r="F37" s="284"/>
      <c r="G37" s="284"/>
      <c r="H37" s="284"/>
      <c r="I37" s="284"/>
      <c r="J37" s="284"/>
      <c r="K37" s="284"/>
      <c r="L37" s="285"/>
      <c r="O37" s="22"/>
    </row>
    <row r="38" spans="1:15" x14ac:dyDescent="0.25">
      <c r="A38" s="63"/>
      <c r="B38" s="278"/>
      <c r="C38" s="279"/>
      <c r="D38" s="282"/>
      <c r="E38" s="284"/>
      <c r="F38" s="284"/>
      <c r="G38" s="284"/>
      <c r="H38" s="284"/>
      <c r="I38" s="284"/>
      <c r="J38" s="284"/>
      <c r="K38" s="284"/>
      <c r="L38" s="285"/>
      <c r="O38" s="22"/>
    </row>
    <row r="39" spans="1:15" x14ac:dyDescent="0.25">
      <c r="A39" s="63"/>
      <c r="B39" s="278"/>
      <c r="C39" s="279"/>
      <c r="D39" s="282"/>
      <c r="E39" s="284"/>
      <c r="F39" s="284"/>
      <c r="G39" s="284"/>
      <c r="H39" s="284"/>
      <c r="I39" s="284"/>
      <c r="J39" s="284"/>
      <c r="K39" s="284"/>
      <c r="L39" s="285"/>
      <c r="O39" s="22"/>
    </row>
    <row r="40" spans="1:15" x14ac:dyDescent="0.25">
      <c r="A40" s="63"/>
      <c r="B40" s="278"/>
      <c r="C40" s="279"/>
      <c r="D40" s="282"/>
      <c r="E40" s="284"/>
      <c r="F40" s="284"/>
      <c r="G40" s="284"/>
      <c r="H40" s="284"/>
      <c r="I40" s="284"/>
      <c r="J40" s="284"/>
      <c r="K40" s="284"/>
      <c r="L40" s="285"/>
      <c r="O40" s="22"/>
    </row>
    <row r="41" spans="1:15" x14ac:dyDescent="0.25">
      <c r="A41" s="63"/>
      <c r="B41" s="278"/>
      <c r="C41" s="279"/>
      <c r="D41" s="282"/>
      <c r="E41" s="284"/>
      <c r="F41" s="284"/>
      <c r="G41" s="284"/>
      <c r="H41" s="284"/>
      <c r="I41" s="284"/>
      <c r="J41" s="284"/>
      <c r="K41" s="284"/>
      <c r="L41" s="285"/>
      <c r="O41" s="22"/>
    </row>
    <row r="42" spans="1:15" x14ac:dyDescent="0.25">
      <c r="A42" s="63"/>
      <c r="B42" s="278"/>
      <c r="C42" s="279"/>
      <c r="D42" s="282"/>
      <c r="E42" s="284"/>
      <c r="F42" s="284"/>
      <c r="G42" s="284"/>
      <c r="H42" s="284"/>
      <c r="I42" s="284"/>
      <c r="J42" s="284"/>
      <c r="K42" s="284"/>
      <c r="L42" s="285"/>
      <c r="O42" s="22"/>
    </row>
    <row r="43" spans="1:15" ht="14.25" customHeight="1" x14ac:dyDescent="0.25">
      <c r="A43" s="63"/>
      <c r="B43" s="278" t="str">
        <f>AddPub!B43</f>
        <v>Commentaire 4</v>
      </c>
      <c r="C43" s="279"/>
      <c r="D43" s="282"/>
      <c r="E43" s="284"/>
      <c r="F43" s="284"/>
      <c r="G43" s="284"/>
      <c r="H43" s="284"/>
      <c r="I43" s="284"/>
      <c r="J43" s="284"/>
      <c r="K43" s="284"/>
      <c r="L43" s="285"/>
      <c r="O43" s="22"/>
    </row>
    <row r="44" spans="1:15" x14ac:dyDescent="0.25">
      <c r="A44" s="63"/>
      <c r="B44" s="278"/>
      <c r="C44" s="279"/>
      <c r="D44" s="282"/>
      <c r="E44" s="284"/>
      <c r="F44" s="284"/>
      <c r="G44" s="284"/>
      <c r="H44" s="284"/>
      <c r="I44" s="284"/>
      <c r="J44" s="284"/>
      <c r="K44" s="284"/>
      <c r="L44" s="285"/>
      <c r="O44" s="22"/>
    </row>
    <row r="45" spans="1:15" x14ac:dyDescent="0.25">
      <c r="A45" s="63"/>
      <c r="B45" s="278"/>
      <c r="C45" s="279"/>
      <c r="D45" s="282"/>
      <c r="E45" s="284"/>
      <c r="F45" s="284"/>
      <c r="G45" s="284"/>
      <c r="H45" s="284"/>
      <c r="I45" s="284"/>
      <c r="J45" s="284"/>
      <c r="K45" s="284"/>
      <c r="L45" s="285"/>
      <c r="O45" s="22"/>
    </row>
    <row r="46" spans="1:15" x14ac:dyDescent="0.25">
      <c r="A46" s="63"/>
      <c r="B46" s="278"/>
      <c r="C46" s="279"/>
      <c r="D46" s="282"/>
      <c r="E46" s="284"/>
      <c r="F46" s="284"/>
      <c r="G46" s="284"/>
      <c r="H46" s="284"/>
      <c r="I46" s="284"/>
      <c r="J46" s="284"/>
      <c r="K46" s="284"/>
      <c r="L46" s="285"/>
      <c r="O46" s="22"/>
    </row>
    <row r="47" spans="1:15" x14ac:dyDescent="0.25">
      <c r="A47" s="63"/>
      <c r="B47" s="278"/>
      <c r="C47" s="279"/>
      <c r="D47" s="282"/>
      <c r="E47" s="284"/>
      <c r="F47" s="284"/>
      <c r="G47" s="284"/>
      <c r="H47" s="284"/>
      <c r="I47" s="284"/>
      <c r="J47" s="284"/>
      <c r="K47" s="284"/>
      <c r="L47" s="285"/>
      <c r="O47" s="22"/>
    </row>
    <row r="48" spans="1:15" x14ac:dyDescent="0.25">
      <c r="A48" s="63"/>
      <c r="B48" s="278"/>
      <c r="C48" s="279"/>
      <c r="D48" s="282"/>
      <c r="E48" s="284"/>
      <c r="F48" s="284"/>
      <c r="G48" s="284"/>
      <c r="H48" s="284"/>
      <c r="I48" s="284"/>
      <c r="J48" s="284"/>
      <c r="K48" s="284"/>
      <c r="L48" s="285"/>
      <c r="O48" s="22"/>
    </row>
    <row r="49" spans="1:15" x14ac:dyDescent="0.25">
      <c r="A49" s="63"/>
      <c r="B49" s="278"/>
      <c r="C49" s="279"/>
      <c r="D49" s="282"/>
      <c r="E49" s="284"/>
      <c r="F49" s="284"/>
      <c r="G49" s="284"/>
      <c r="H49" s="284"/>
      <c r="I49" s="284"/>
      <c r="J49" s="284"/>
      <c r="K49" s="284"/>
      <c r="L49" s="285"/>
      <c r="O49" s="22"/>
    </row>
    <row r="50" spans="1:15" x14ac:dyDescent="0.25">
      <c r="A50" s="63"/>
      <c r="B50" s="278"/>
      <c r="C50" s="279"/>
      <c r="D50" s="282"/>
      <c r="E50" s="284"/>
      <c r="F50" s="284"/>
      <c r="G50" s="284"/>
      <c r="H50" s="284"/>
      <c r="I50" s="284"/>
      <c r="J50" s="284"/>
      <c r="K50" s="284"/>
      <c r="L50" s="285"/>
      <c r="O50" s="22"/>
    </row>
    <row r="51" spans="1:15" x14ac:dyDescent="0.25">
      <c r="A51" s="63"/>
      <c r="B51" s="278"/>
      <c r="C51" s="279"/>
      <c r="D51" s="282"/>
      <c r="E51" s="284"/>
      <c r="F51" s="284"/>
      <c r="G51" s="284"/>
      <c r="H51" s="284"/>
      <c r="I51" s="284"/>
      <c r="J51" s="284"/>
      <c r="K51" s="284"/>
      <c r="L51" s="285"/>
      <c r="O51" s="22"/>
    </row>
    <row r="52" spans="1:15" x14ac:dyDescent="0.25">
      <c r="A52" s="63"/>
      <c r="B52" s="278"/>
      <c r="C52" s="279"/>
      <c r="D52" s="282"/>
      <c r="E52" s="284"/>
      <c r="F52" s="284"/>
      <c r="G52" s="284"/>
      <c r="H52" s="284"/>
      <c r="I52" s="284"/>
      <c r="J52" s="284"/>
      <c r="K52" s="284"/>
      <c r="L52" s="285"/>
      <c r="O52" s="22"/>
    </row>
    <row r="53" spans="1:15" ht="14.25" customHeight="1" x14ac:dyDescent="0.25">
      <c r="A53" s="63"/>
      <c r="B53" s="278" t="str">
        <f>AddPub!B53</f>
        <v>Commentaire 5</v>
      </c>
      <c r="C53" s="279"/>
      <c r="D53" s="282"/>
      <c r="E53" s="284"/>
      <c r="F53" s="284"/>
      <c r="G53" s="284"/>
      <c r="H53" s="284"/>
      <c r="I53" s="284"/>
      <c r="J53" s="284"/>
      <c r="K53" s="284"/>
      <c r="L53" s="285"/>
      <c r="O53" s="22"/>
    </row>
    <row r="54" spans="1:15" x14ac:dyDescent="0.25">
      <c r="A54" s="63"/>
      <c r="B54" s="278"/>
      <c r="C54" s="279"/>
      <c r="D54" s="282"/>
      <c r="E54" s="284"/>
      <c r="F54" s="284"/>
      <c r="G54" s="284"/>
      <c r="H54" s="284"/>
      <c r="I54" s="284"/>
      <c r="J54" s="284"/>
      <c r="K54" s="284"/>
      <c r="L54" s="285"/>
      <c r="O54" s="22"/>
    </row>
    <row r="55" spans="1:15" x14ac:dyDescent="0.25">
      <c r="A55" s="63"/>
      <c r="B55" s="278"/>
      <c r="C55" s="279"/>
      <c r="D55" s="282"/>
      <c r="E55" s="284"/>
      <c r="F55" s="284"/>
      <c r="G55" s="284"/>
      <c r="H55" s="284"/>
      <c r="I55" s="284"/>
      <c r="J55" s="284"/>
      <c r="K55" s="284"/>
      <c r="L55" s="285"/>
      <c r="O55" s="22"/>
    </row>
    <row r="56" spans="1:15" x14ac:dyDescent="0.25">
      <c r="A56" s="63"/>
      <c r="B56" s="278"/>
      <c r="C56" s="279"/>
      <c r="D56" s="282"/>
      <c r="E56" s="284"/>
      <c r="F56" s="284"/>
      <c r="G56" s="284"/>
      <c r="H56" s="284"/>
      <c r="I56" s="284"/>
      <c r="J56" s="284"/>
      <c r="K56" s="284"/>
      <c r="L56" s="285"/>
      <c r="O56" s="22"/>
    </row>
    <row r="57" spans="1:15" x14ac:dyDescent="0.25">
      <c r="A57" s="63"/>
      <c r="B57" s="278"/>
      <c r="C57" s="279"/>
      <c r="D57" s="282"/>
      <c r="E57" s="284"/>
      <c r="F57" s="284"/>
      <c r="G57" s="284"/>
      <c r="H57" s="284"/>
      <c r="I57" s="284"/>
      <c r="J57" s="284"/>
      <c r="K57" s="284"/>
      <c r="L57" s="285"/>
      <c r="O57" s="22"/>
    </row>
    <row r="58" spans="1:15" x14ac:dyDescent="0.25">
      <c r="A58" s="63"/>
      <c r="B58" s="278"/>
      <c r="C58" s="279"/>
      <c r="D58" s="282"/>
      <c r="E58" s="284"/>
      <c r="F58" s="284"/>
      <c r="G58" s="284"/>
      <c r="H58" s="284"/>
      <c r="I58" s="284"/>
      <c r="J58" s="284"/>
      <c r="K58" s="284"/>
      <c r="L58" s="285"/>
      <c r="O58" s="22"/>
    </row>
    <row r="59" spans="1:15" x14ac:dyDescent="0.25">
      <c r="A59" s="63"/>
      <c r="B59" s="278"/>
      <c r="C59" s="279"/>
      <c r="D59" s="282"/>
      <c r="E59" s="284"/>
      <c r="F59" s="284"/>
      <c r="G59" s="284"/>
      <c r="H59" s="284"/>
      <c r="I59" s="284"/>
      <c r="J59" s="284"/>
      <c r="K59" s="284"/>
      <c r="L59" s="285"/>
      <c r="O59" s="22"/>
    </row>
    <row r="60" spans="1:15" x14ac:dyDescent="0.25">
      <c r="A60" s="63"/>
      <c r="B60" s="278"/>
      <c r="C60" s="279"/>
      <c r="D60" s="282"/>
      <c r="E60" s="284"/>
      <c r="F60" s="284"/>
      <c r="G60" s="284"/>
      <c r="H60" s="284"/>
      <c r="I60" s="284"/>
      <c r="J60" s="284"/>
      <c r="K60" s="284"/>
      <c r="L60" s="285"/>
      <c r="O60" s="22"/>
    </row>
    <row r="61" spans="1:15" x14ac:dyDescent="0.25">
      <c r="A61" s="63"/>
      <c r="B61" s="278"/>
      <c r="C61" s="279"/>
      <c r="D61" s="282"/>
      <c r="E61" s="284"/>
      <c r="F61" s="284"/>
      <c r="G61" s="284"/>
      <c r="H61" s="284"/>
      <c r="I61" s="284"/>
      <c r="J61" s="284"/>
      <c r="K61" s="284"/>
      <c r="L61" s="285"/>
      <c r="O61" s="22"/>
    </row>
    <row r="62" spans="1:15" x14ac:dyDescent="0.25">
      <c r="A62" s="63"/>
      <c r="B62" s="280"/>
      <c r="C62" s="281"/>
      <c r="D62" s="283"/>
      <c r="E62" s="286"/>
      <c r="F62" s="286"/>
      <c r="G62" s="286"/>
      <c r="H62" s="286"/>
      <c r="I62" s="286"/>
      <c r="J62" s="286"/>
      <c r="K62" s="286"/>
      <c r="L62" s="287"/>
      <c r="O62" s="22"/>
    </row>
    <row r="63" spans="1:15" s="31" customFormat="1" x14ac:dyDescent="0.25">
      <c r="A63" s="63"/>
      <c r="B63" s="14"/>
      <c r="N63" s="30"/>
    </row>
  </sheetData>
  <sheetProtection algorithmName="SHA-512" hashValue="RvIiMILXSmuvfuhaXK+P1cu0I3Z+enp43rBAoRtv21u2tYYbh1JfC5ev2VZlk8zZw5LcHMny0kt3F+SchR1JFw==" saltValue="sDhwW4q5rW3BRIxW2/I/xQ=="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4A1B656C-AE23-47CB-AC6C-A835B98CBE90}">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O92"/>
  <sheetViews>
    <sheetView showGridLines="0" topLeftCell="A29" zoomScaleNormal="100" workbookViewId="0">
      <selection activeCell="I71" sqref="I71"/>
    </sheetView>
  </sheetViews>
  <sheetFormatPr defaultColWidth="9.42578125" defaultRowHeight="14.25" x14ac:dyDescent="0.25"/>
  <cols>
    <col min="1" max="1" width="1.5703125" style="11" customWidth="1"/>
    <col min="2" max="11" width="14.5703125" style="1" customWidth="1"/>
    <col min="12" max="12" width="6.42578125" style="2" customWidth="1"/>
    <col min="13" max="13" width="9.42578125" style="2" customWidth="1"/>
    <col min="14" max="15" width="15.5703125" style="2" hidden="1" customWidth="1"/>
    <col min="16" max="16" width="9.42578125" style="2" customWidth="1"/>
    <col min="17" max="16384" width="9.42578125" style="2"/>
  </cols>
  <sheetData>
    <row r="1" spans="1:15" x14ac:dyDescent="0.25">
      <c r="N1" s="12" t="s">
        <v>65</v>
      </c>
      <c r="O1" s="12" t="s">
        <v>77</v>
      </c>
    </row>
    <row r="2" spans="1:15" x14ac:dyDescent="0.25">
      <c r="B2" s="13" t="s">
        <v>0</v>
      </c>
      <c r="C2" s="13"/>
      <c r="D2" s="13"/>
      <c r="N2" s="7"/>
      <c r="O2" s="7"/>
    </row>
    <row r="3" spans="1:15" x14ac:dyDescent="0.25">
      <c r="B3" s="4"/>
      <c r="C3" s="4"/>
      <c r="D3" s="4"/>
      <c r="N3" s="7"/>
      <c r="O3" s="7"/>
    </row>
    <row r="4" spans="1:15" s="7" customFormat="1" x14ac:dyDescent="0.25">
      <c r="A4" s="14"/>
      <c r="B4" s="223" t="str">
        <f>Info!B4</f>
        <v>QUESTIONNAIRE À L'INTENTION DES PRODUCTEURS ÉTRANGERS</v>
      </c>
      <c r="C4" s="224"/>
      <c r="D4" s="224"/>
      <c r="E4" s="224"/>
      <c r="F4" s="224"/>
      <c r="G4" s="224"/>
      <c r="H4" s="224"/>
      <c r="I4" s="224"/>
      <c r="J4" s="224"/>
      <c r="K4" s="225"/>
      <c r="L4" s="9"/>
      <c r="M4" s="9"/>
      <c r="N4" s="8"/>
      <c r="O4" s="8"/>
    </row>
    <row r="5" spans="1:15" s="7" customFormat="1" x14ac:dyDescent="0.25">
      <c r="A5" s="14"/>
      <c r="B5" s="226" t="str">
        <f>Info!B5</f>
        <v>NQ-2025-009</v>
      </c>
      <c r="C5" s="227"/>
      <c r="D5" s="227"/>
      <c r="E5" s="227"/>
      <c r="F5" s="227"/>
      <c r="G5" s="227"/>
      <c r="H5" s="227"/>
      <c r="I5" s="227"/>
      <c r="J5" s="227"/>
      <c r="K5" s="228"/>
      <c r="L5" s="9"/>
      <c r="M5" s="9"/>
      <c r="N5" s="8"/>
      <c r="O5" s="8"/>
    </row>
    <row r="6" spans="1:15" s="8" customFormat="1" x14ac:dyDescent="0.25">
      <c r="A6" s="14"/>
      <c r="B6" s="229" t="str">
        <f>Info!B6</f>
        <v>CARROSSERIES DE CAMIONS</v>
      </c>
      <c r="C6" s="230"/>
      <c r="D6" s="230"/>
      <c r="E6" s="230"/>
      <c r="F6" s="230"/>
      <c r="G6" s="230"/>
      <c r="H6" s="230"/>
      <c r="I6" s="230"/>
      <c r="J6" s="230"/>
      <c r="K6" s="231"/>
      <c r="N6" s="15"/>
      <c r="O6" s="15"/>
    </row>
    <row r="7" spans="1:15" s="8" customFormat="1" x14ac:dyDescent="0.25">
      <c r="A7" s="14"/>
      <c r="B7" s="16"/>
      <c r="C7" s="16"/>
      <c r="D7" s="16"/>
      <c r="E7" s="17"/>
      <c r="F7" s="17"/>
      <c r="G7" s="17"/>
      <c r="H7" s="17"/>
      <c r="I7" s="17"/>
      <c r="J7" s="17"/>
      <c r="K7" s="17"/>
      <c r="N7" s="15"/>
      <c r="O7" s="15"/>
    </row>
    <row r="8" spans="1:15" x14ac:dyDescent="0.25">
      <c r="B8" s="290" t="str">
        <f>IF(Intro!$G$22="English",N8,O8)</f>
        <v>CONFIRMATION DES DONNÉES DÉCLARÉES</v>
      </c>
      <c r="C8" s="291"/>
      <c r="D8" s="291"/>
      <c r="E8" s="291"/>
      <c r="F8" s="291"/>
      <c r="G8" s="291"/>
      <c r="H8" s="291"/>
      <c r="I8" s="291"/>
      <c r="J8" s="291"/>
      <c r="K8" s="292"/>
      <c r="N8" s="2" t="s">
        <v>20</v>
      </c>
      <c r="O8" s="2" t="s">
        <v>39</v>
      </c>
    </row>
    <row r="9" spans="1:15" x14ac:dyDescent="0.25">
      <c r="B9" s="290" t="str">
        <f>IF(Intro!$G$22="English",N9,O9)</f>
        <v>GÉNÉRAL</v>
      </c>
      <c r="C9" s="291"/>
      <c r="D9" s="291"/>
      <c r="E9" s="291"/>
      <c r="F9" s="291"/>
      <c r="G9" s="291"/>
      <c r="H9" s="291"/>
      <c r="I9" s="291"/>
      <c r="J9" s="291"/>
      <c r="K9" s="292"/>
      <c r="N9" s="89" t="s">
        <v>259</v>
      </c>
      <c r="O9" s="89" t="s">
        <v>260</v>
      </c>
    </row>
    <row r="10" spans="1:15" x14ac:dyDescent="0.25">
      <c r="B10" s="54"/>
      <c r="C10" s="35"/>
      <c r="D10" s="35"/>
      <c r="E10" s="35"/>
      <c r="F10" s="35"/>
      <c r="G10" s="35"/>
      <c r="H10" s="35"/>
      <c r="I10" s="35"/>
      <c r="J10" s="35"/>
      <c r="K10" s="10"/>
    </row>
    <row r="11" spans="1:15" s="29" customFormat="1" x14ac:dyDescent="0.25">
      <c r="A11" s="55"/>
      <c r="B11" s="178" t="str">
        <f>IF(Intro!$G$22="English",N11,O11)</f>
        <v>Confirmez que toutes les données déclarées dans ce questionnaire concernent les marchandises telles que définies dans l’onglet « Intro ».</v>
      </c>
      <c r="C11" s="179"/>
      <c r="D11" s="179"/>
      <c r="E11" s="179"/>
      <c r="F11" s="179"/>
      <c r="G11" s="179"/>
      <c r="H11" s="179"/>
      <c r="I11" s="376"/>
      <c r="J11" s="56"/>
      <c r="K11" s="57"/>
      <c r="N11" s="29" t="s">
        <v>296</v>
      </c>
      <c r="O11" s="29" t="s">
        <v>297</v>
      </c>
    </row>
    <row r="12" spans="1:15" s="29" customFormat="1" x14ac:dyDescent="0.25">
      <c r="A12" s="55"/>
      <c r="B12" s="178"/>
      <c r="C12" s="179"/>
      <c r="D12" s="179"/>
      <c r="E12" s="179"/>
      <c r="F12" s="179"/>
      <c r="G12" s="179"/>
      <c r="H12" s="179"/>
      <c r="I12" s="376"/>
      <c r="J12" s="56"/>
      <c r="K12" s="57"/>
    </row>
    <row r="13" spans="1:15" s="29" customFormat="1" ht="15" customHeight="1" x14ac:dyDescent="0.25">
      <c r="A13" s="55"/>
      <c r="B13" s="293" t="str">
        <f>IF(Intro!$G$22="English",N13,O13)</f>
        <v>Confirmez que tous les volumes déclarés dans ce questionnaire sont en unités.</v>
      </c>
      <c r="C13" s="294"/>
      <c r="D13" s="294"/>
      <c r="E13" s="294"/>
      <c r="F13" s="294"/>
      <c r="G13" s="294"/>
      <c r="H13" s="294"/>
      <c r="I13" s="106"/>
      <c r="J13" s="58"/>
      <c r="K13" s="59"/>
      <c r="N13" s="29" t="str">
        <f>"Confirm that all volumes reported in this questionnaire are in "&amp;(Variables!B23)&amp;"."</f>
        <v>Confirm that all volumes reported in this questionnaire are in units.</v>
      </c>
      <c r="O13" s="29" t="str">
        <f>"Confirmez que tous les volumes déclarés dans ce questionnaire sont en "&amp;(Variables!C23)&amp;"."</f>
        <v>Confirmez que tous les volumes déclarés dans ce questionnaire sont en unités.</v>
      </c>
    </row>
    <row r="14" spans="1:15" s="29" customFormat="1" x14ac:dyDescent="0.25">
      <c r="A14" s="55"/>
      <c r="B14" s="293" t="str">
        <f>IF(Intro!$G$22="English",N14,O14)</f>
        <v>Confirmez que toutes les valeurs déclarées dans ce questionnaire sont en dollars canadiens.</v>
      </c>
      <c r="C14" s="294"/>
      <c r="D14" s="294"/>
      <c r="E14" s="294" t="str">
        <f>IF(SUM('Pro 2'!E33:E34)&lt;&gt;0,"X","-")</f>
        <v>-</v>
      </c>
      <c r="F14" s="294" t="str">
        <f>IF(SUM('Pro 2'!F33:F34)&lt;&gt;0,"X","-")</f>
        <v>-</v>
      </c>
      <c r="G14" s="294" t="str">
        <f>IF(SUM('Pro 2'!G33:G34)&lt;&gt;0,"X","-")</f>
        <v>-</v>
      </c>
      <c r="H14" s="294" t="str">
        <f>IF(SUM('Pro 2'!H33:H34)&lt;&gt;0,"X","-")</f>
        <v>-</v>
      </c>
      <c r="I14" s="106"/>
      <c r="J14" s="58"/>
      <c r="K14" s="59"/>
      <c r="N14" s="29" t="s">
        <v>175</v>
      </c>
      <c r="O14" s="29" t="s">
        <v>176</v>
      </c>
    </row>
    <row r="15" spans="1:15" s="29" customFormat="1" x14ac:dyDescent="0.25">
      <c r="A15" s="55"/>
      <c r="B15" s="293" t="str">
        <f>IF(Intro!$G$22="English",N15,O15)</f>
        <v>Confirmez que tous les renseignements déclarés le sont selon l’année civile.</v>
      </c>
      <c r="C15" s="294"/>
      <c r="D15" s="294"/>
      <c r="E15" s="294" t="str">
        <f>IF(SUM('Pro 2'!E36:E37)&lt;&gt;0,"X","-")</f>
        <v>-</v>
      </c>
      <c r="F15" s="294" t="str">
        <f>IF(SUM('Pro 2'!F36:F37)&lt;&gt;0,"X","-")</f>
        <v>-</v>
      </c>
      <c r="G15" s="294" t="str">
        <f>IF(SUM('Pro 2'!G36:G37)&lt;&gt;0,"X","-")</f>
        <v>X</v>
      </c>
      <c r="H15" s="294" t="str">
        <f>IF(SUM('Pro 2'!H36:H37)&lt;&gt;0,"X","-")</f>
        <v>X</v>
      </c>
      <c r="I15" s="106"/>
      <c r="J15" s="56"/>
      <c r="K15" s="57"/>
      <c r="N15" s="29" t="s">
        <v>62</v>
      </c>
      <c r="O15" s="29" t="s">
        <v>63</v>
      </c>
    </row>
    <row r="16" spans="1:15" x14ac:dyDescent="0.25">
      <c r="B16" s="54"/>
      <c r="C16" s="35"/>
      <c r="D16" s="35"/>
      <c r="E16" s="35"/>
      <c r="F16" s="35"/>
      <c r="G16" s="35"/>
      <c r="H16" s="35"/>
      <c r="I16" s="35"/>
      <c r="J16" s="35"/>
      <c r="K16" s="10"/>
    </row>
    <row r="17" spans="1:15" x14ac:dyDescent="0.25">
      <c r="B17" s="172" t="str">
        <f>IF(Intro!$G$22="English",N17,O17)</f>
        <v>Si non, expliquez.</v>
      </c>
      <c r="C17" s="368"/>
      <c r="D17" s="368"/>
      <c r="E17" s="368"/>
      <c r="F17" s="368"/>
      <c r="G17" s="368"/>
      <c r="H17" s="368"/>
      <c r="I17" s="368"/>
      <c r="J17" s="368"/>
      <c r="K17" s="174"/>
      <c r="N17" s="111" t="s">
        <v>275</v>
      </c>
      <c r="O17" s="8" t="s">
        <v>276</v>
      </c>
    </row>
    <row r="18" spans="1:15" s="29" customFormat="1" x14ac:dyDescent="0.25">
      <c r="A18" s="55"/>
      <c r="B18" s="65"/>
      <c r="C18" s="112"/>
      <c r="D18" s="112"/>
      <c r="E18" s="112"/>
      <c r="F18" s="112"/>
      <c r="G18" s="112"/>
      <c r="H18" s="112"/>
      <c r="I18" s="112"/>
      <c r="J18" s="112"/>
      <c r="K18" s="57"/>
      <c r="N18" s="8"/>
      <c r="O18" s="8"/>
    </row>
    <row r="19" spans="1:15" s="12" customFormat="1" x14ac:dyDescent="0.25">
      <c r="A19" s="11"/>
      <c r="B19" s="261"/>
      <c r="C19" s="369"/>
      <c r="D19" s="369"/>
      <c r="E19" s="369"/>
      <c r="F19" s="369"/>
      <c r="G19" s="369"/>
      <c r="H19" s="369"/>
      <c r="I19" s="369"/>
      <c r="J19" s="369"/>
      <c r="K19" s="263"/>
      <c r="L19" s="29"/>
      <c r="N19" s="9"/>
      <c r="O19" s="9"/>
    </row>
    <row r="20" spans="1:15" s="12" customFormat="1" x14ac:dyDescent="0.25">
      <c r="A20" s="11"/>
      <c r="B20" s="261"/>
      <c r="C20" s="369"/>
      <c r="D20" s="369"/>
      <c r="E20" s="369"/>
      <c r="F20" s="369"/>
      <c r="G20" s="369"/>
      <c r="H20" s="369"/>
      <c r="I20" s="369"/>
      <c r="J20" s="369"/>
      <c r="K20" s="263"/>
      <c r="L20" s="29"/>
      <c r="N20" s="9"/>
      <c r="O20" s="9"/>
    </row>
    <row r="21" spans="1:15" s="12" customFormat="1" x14ac:dyDescent="0.25">
      <c r="A21" s="11"/>
      <c r="B21" s="261"/>
      <c r="C21" s="369"/>
      <c r="D21" s="369"/>
      <c r="E21" s="369"/>
      <c r="F21" s="369"/>
      <c r="G21" s="369"/>
      <c r="H21" s="369"/>
      <c r="I21" s="369"/>
      <c r="J21" s="369"/>
      <c r="K21" s="263"/>
      <c r="L21" s="29"/>
      <c r="N21" s="9"/>
      <c r="O21" s="9"/>
    </row>
    <row r="22" spans="1:15" s="12" customFormat="1" x14ac:dyDescent="0.25">
      <c r="A22" s="11"/>
      <c r="B22" s="261"/>
      <c r="C22" s="369"/>
      <c r="D22" s="369"/>
      <c r="E22" s="369"/>
      <c r="F22" s="369"/>
      <c r="G22" s="369"/>
      <c r="H22" s="369"/>
      <c r="I22" s="369"/>
      <c r="J22" s="369"/>
      <c r="K22" s="263"/>
      <c r="L22" s="29"/>
      <c r="N22" s="9"/>
      <c r="O22" s="9"/>
    </row>
    <row r="23" spans="1:15" s="12" customFormat="1" x14ac:dyDescent="0.25">
      <c r="A23" s="11"/>
      <c r="B23" s="261"/>
      <c r="C23" s="369"/>
      <c r="D23" s="369"/>
      <c r="E23" s="369"/>
      <c r="F23" s="369"/>
      <c r="G23" s="369"/>
      <c r="H23" s="369"/>
      <c r="I23" s="369"/>
      <c r="J23" s="369"/>
      <c r="K23" s="263"/>
      <c r="L23" s="29"/>
      <c r="N23" s="9"/>
      <c r="O23" s="9"/>
    </row>
    <row r="24" spans="1:15" s="12" customFormat="1" x14ac:dyDescent="0.25">
      <c r="A24" s="11"/>
      <c r="B24" s="261"/>
      <c r="C24" s="369"/>
      <c r="D24" s="369"/>
      <c r="E24" s="369"/>
      <c r="F24" s="369"/>
      <c r="G24" s="369"/>
      <c r="H24" s="369"/>
      <c r="I24" s="369"/>
      <c r="J24" s="369"/>
      <c r="K24" s="263"/>
      <c r="L24" s="29"/>
      <c r="N24" s="9"/>
      <c r="O24" s="9"/>
    </row>
    <row r="25" spans="1:15" s="12" customFormat="1" x14ac:dyDescent="0.25">
      <c r="A25" s="11"/>
      <c r="B25" s="261"/>
      <c r="C25" s="369"/>
      <c r="D25" s="369"/>
      <c r="E25" s="369"/>
      <c r="F25" s="369"/>
      <c r="G25" s="369"/>
      <c r="H25" s="369"/>
      <c r="I25" s="369"/>
      <c r="J25" s="369"/>
      <c r="K25" s="263"/>
      <c r="L25" s="29"/>
      <c r="N25" s="9"/>
      <c r="O25" s="9"/>
    </row>
    <row r="26" spans="1:15" s="12" customFormat="1" x14ac:dyDescent="0.25">
      <c r="A26" s="11"/>
      <c r="B26" s="261"/>
      <c r="C26" s="369"/>
      <c r="D26" s="369"/>
      <c r="E26" s="369"/>
      <c r="F26" s="369"/>
      <c r="G26" s="369"/>
      <c r="H26" s="369"/>
      <c r="I26" s="369"/>
      <c r="J26" s="369"/>
      <c r="K26" s="263"/>
      <c r="L26" s="29"/>
      <c r="N26" s="9"/>
      <c r="O26" s="9"/>
    </row>
    <row r="27" spans="1:15" x14ac:dyDescent="0.25">
      <c r="B27" s="54"/>
      <c r="K27" s="10"/>
    </row>
    <row r="28" spans="1:15" x14ac:dyDescent="0.25">
      <c r="B28" s="290" t="str">
        <f>IF(Intro!$G$22="English",N28,O28)</f>
        <v>PRODUCTION ET VENTES</v>
      </c>
      <c r="C28" s="291"/>
      <c r="D28" s="291"/>
      <c r="E28" s="291"/>
      <c r="F28" s="291"/>
      <c r="G28" s="291"/>
      <c r="H28" s="291"/>
      <c r="I28" s="291"/>
      <c r="J28" s="291"/>
      <c r="K28" s="292"/>
      <c r="N28" s="89" t="s">
        <v>261</v>
      </c>
      <c r="O28" s="89" t="s">
        <v>262</v>
      </c>
    </row>
    <row r="29" spans="1:15" x14ac:dyDescent="0.25">
      <c r="B29" s="54"/>
      <c r="C29" s="35"/>
      <c r="D29" s="35"/>
      <c r="E29" s="35"/>
      <c r="F29" s="35"/>
      <c r="G29" s="35"/>
      <c r="H29" s="35"/>
      <c r="I29" s="35"/>
      <c r="J29" s="35"/>
      <c r="K29" s="10"/>
    </row>
    <row r="30" spans="1:15" ht="14.25" hidden="1" customHeight="1" x14ac:dyDescent="0.25">
      <c r="B30" s="172" t="str">
        <f>IF(Intro!$G$22="English",N30,O30)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173"/>
      <c r="D30" s="173"/>
      <c r="E30" s="173"/>
      <c r="F30" s="173"/>
      <c r="G30" s="173"/>
      <c r="H30" s="173"/>
      <c r="I30" s="173"/>
      <c r="J30" s="173"/>
      <c r="K30" s="174"/>
      <c r="N30" s="2" t="s">
        <v>71</v>
      </c>
      <c r="O30" s="2" t="s">
        <v>72</v>
      </c>
    </row>
    <row r="31" spans="1:15" hidden="1" x14ac:dyDescent="0.25">
      <c r="B31" s="172"/>
      <c r="C31" s="173"/>
      <c r="D31" s="173"/>
      <c r="E31" s="173"/>
      <c r="F31" s="173"/>
      <c r="G31" s="173"/>
      <c r="H31" s="173"/>
      <c r="I31" s="173"/>
      <c r="J31" s="173"/>
      <c r="K31" s="174"/>
    </row>
    <row r="32" spans="1:15" x14ac:dyDescent="0.25">
      <c r="B32" s="54"/>
      <c r="C32" s="35"/>
      <c r="D32" s="35"/>
      <c r="E32" s="35"/>
      <c r="F32" s="35"/>
      <c r="G32" s="35"/>
      <c r="H32" s="35"/>
      <c r="I32" s="35"/>
      <c r="J32" s="35"/>
      <c r="K32" s="10"/>
    </row>
    <row r="33" spans="1:15" x14ac:dyDescent="0.25">
      <c r="B33" s="44"/>
      <c r="C33" s="19"/>
      <c r="D33" s="19"/>
      <c r="E33" s="303">
        <f>Variables!B6</f>
        <v>2023</v>
      </c>
      <c r="F33" s="303">
        <f>E33+1</f>
        <v>2024</v>
      </c>
      <c r="G33" s="303">
        <f>F33+1</f>
        <v>2025</v>
      </c>
      <c r="H33" s="58"/>
      <c r="I33" s="58"/>
      <c r="J33" s="58"/>
      <c r="K33" s="59"/>
      <c r="N33" s="22"/>
    </row>
    <row r="34" spans="1:15" x14ac:dyDescent="0.25">
      <c r="B34" s="91"/>
      <c r="C34" s="19"/>
      <c r="D34" s="19"/>
      <c r="E34" s="303"/>
      <c r="F34" s="303"/>
      <c r="G34" s="303"/>
      <c r="H34" s="58"/>
      <c r="I34" s="58"/>
      <c r="J34" s="58"/>
      <c r="K34" s="59"/>
      <c r="N34" s="22"/>
    </row>
    <row r="35" spans="1:15" x14ac:dyDescent="0.25">
      <c r="B35" s="370" t="str">
        <f>'Pro 1'!B21</f>
        <v>Production</v>
      </c>
      <c r="C35" s="371"/>
      <c r="D35" s="371"/>
      <c r="E35" s="35"/>
      <c r="F35" s="35"/>
      <c r="G35" s="35"/>
      <c r="H35" s="58"/>
      <c r="I35" s="58"/>
      <c r="J35" s="58"/>
      <c r="K35" s="59"/>
      <c r="N35" s="22"/>
    </row>
    <row r="36" spans="1:15" s="29" customFormat="1" ht="14.25" customHeight="1" x14ac:dyDescent="0.25">
      <c r="A36" s="55"/>
      <c r="B36" s="374" t="str">
        <f>IF(Intro!$G$22="English",N36,O36)</f>
        <v>Unités réfrigérées</v>
      </c>
      <c r="C36" s="375"/>
      <c r="D36" s="375"/>
      <c r="E36" s="35"/>
      <c r="F36" s="35"/>
      <c r="G36" s="35"/>
      <c r="H36" s="58"/>
      <c r="I36" s="58"/>
      <c r="J36" s="58"/>
      <c r="K36" s="59"/>
      <c r="N36" s="135" t="s">
        <v>344</v>
      </c>
      <c r="O36" s="136" t="s">
        <v>345</v>
      </c>
    </row>
    <row r="37" spans="1:15" s="29" customFormat="1" x14ac:dyDescent="0.25">
      <c r="A37" s="55"/>
      <c r="B37" s="372" t="str">
        <f>IF(Intro!$G$22="English",N37,O37)</f>
        <v>Kits</v>
      </c>
      <c r="C37" s="373"/>
      <c r="D37" s="373"/>
      <c r="E37" s="107" t="str">
        <f>IF('Pro 1'!G23&lt;&gt;0,"X","-")</f>
        <v>-</v>
      </c>
      <c r="F37" s="107" t="str">
        <f>IF('Pro 1'!H23&lt;&gt;0,"X","-")</f>
        <v>-</v>
      </c>
      <c r="G37" s="107" t="str">
        <f>IF('Pro 1'!I23&lt;&gt;0,"X","-")</f>
        <v>-</v>
      </c>
      <c r="H37" s="58"/>
      <c r="I37" s="58"/>
      <c r="J37" s="58"/>
      <c r="K37" s="59"/>
      <c r="N37" s="135" t="s">
        <v>346</v>
      </c>
      <c r="O37" s="136" t="s">
        <v>346</v>
      </c>
    </row>
    <row r="38" spans="1:15" s="29" customFormat="1" ht="14.25" customHeight="1" x14ac:dyDescent="0.25">
      <c r="A38" s="55"/>
      <c r="B38" s="372" t="str">
        <f>IF(Intro!$G$22="English",N38,O38)</f>
        <v>Carrosseries de camions entièrement assemblées</v>
      </c>
      <c r="C38" s="373"/>
      <c r="D38" s="373"/>
      <c r="E38" s="107" t="str">
        <f>IF('Pro 1'!G24&lt;&gt;0,"X","-")</f>
        <v>-</v>
      </c>
      <c r="F38" s="107" t="str">
        <f>IF('Pro 1'!H24&lt;&gt;0,"X","-")</f>
        <v>-</v>
      </c>
      <c r="G38" s="107" t="str">
        <f>IF('Pro 1'!I24&lt;&gt;0,"X","-")</f>
        <v>-</v>
      </c>
      <c r="H38" s="58"/>
      <c r="I38" s="58"/>
      <c r="J38" s="58"/>
      <c r="K38" s="59"/>
      <c r="N38" s="48" t="s">
        <v>347</v>
      </c>
      <c r="O38" s="48" t="s">
        <v>348</v>
      </c>
    </row>
    <row r="39" spans="1:15" s="29" customFormat="1" x14ac:dyDescent="0.25">
      <c r="A39" s="55"/>
      <c r="B39" s="374" t="str">
        <f>IF(Intro!$G$22="English",N39,O39)</f>
        <v>Unités fermée de fret sec</v>
      </c>
      <c r="C39" s="375"/>
      <c r="D39" s="375"/>
      <c r="E39" s="35"/>
      <c r="F39" s="35"/>
      <c r="G39" s="35"/>
      <c r="H39" s="58"/>
      <c r="I39" s="58"/>
      <c r="J39" s="58"/>
      <c r="K39" s="59"/>
      <c r="N39" s="135" t="s">
        <v>349</v>
      </c>
      <c r="O39" s="136" t="s">
        <v>350</v>
      </c>
    </row>
    <row r="40" spans="1:15" s="29" customFormat="1" x14ac:dyDescent="0.25">
      <c r="A40" s="55"/>
      <c r="B40" s="372" t="str">
        <f>IF(Intro!$G$22="English",N40,O40)</f>
        <v>Kits</v>
      </c>
      <c r="C40" s="373"/>
      <c r="D40" s="373"/>
      <c r="E40" s="107" t="str">
        <f>IF('Pro 1'!G26&lt;&gt;0,"X","-")</f>
        <v>-</v>
      </c>
      <c r="F40" s="107" t="str">
        <f>IF('Pro 1'!H26&lt;&gt;0,"X","-")</f>
        <v>-</v>
      </c>
      <c r="G40" s="107" t="str">
        <f>IF('Pro 1'!I26&lt;&gt;0,"X","-")</f>
        <v>-</v>
      </c>
      <c r="H40" s="58"/>
      <c r="I40" s="58"/>
      <c r="J40" s="58"/>
      <c r="K40" s="59"/>
      <c r="N40" s="135" t="s">
        <v>346</v>
      </c>
      <c r="O40" s="136" t="s">
        <v>346</v>
      </c>
    </row>
    <row r="41" spans="1:15" s="29" customFormat="1" x14ac:dyDescent="0.25">
      <c r="A41" s="55"/>
      <c r="B41" s="372" t="str">
        <f>IF(Intro!$G$22="English",N41,O41)</f>
        <v>Carrosseries de camions entièrement assemblées</v>
      </c>
      <c r="C41" s="373"/>
      <c r="D41" s="373"/>
      <c r="E41" s="107" t="str">
        <f>IF('Pro 1'!G27&lt;&gt;0,"X","-")</f>
        <v>-</v>
      </c>
      <c r="F41" s="107" t="str">
        <f>IF('Pro 1'!H27&lt;&gt;0,"X","-")</f>
        <v>-</v>
      </c>
      <c r="G41" s="107" t="str">
        <f>IF('Pro 1'!I27&lt;&gt;0,"X","-")</f>
        <v>-</v>
      </c>
      <c r="H41" s="58"/>
      <c r="I41" s="58"/>
      <c r="J41" s="58"/>
      <c r="K41" s="59"/>
      <c r="N41" s="48" t="s">
        <v>347</v>
      </c>
      <c r="O41" s="48" t="s">
        <v>348</v>
      </c>
    </row>
    <row r="42" spans="1:15" s="29" customFormat="1" x14ac:dyDescent="0.25">
      <c r="A42" s="55"/>
      <c r="B42" s="374" t="str">
        <f>IF(Intro!$G$22="English",N42,O42)</f>
        <v>Tout autre</v>
      </c>
      <c r="C42" s="375"/>
      <c r="D42" s="375"/>
      <c r="E42" s="35"/>
      <c r="F42" s="35"/>
      <c r="G42" s="35"/>
      <c r="H42" s="58"/>
      <c r="I42" s="58"/>
      <c r="J42" s="58"/>
      <c r="K42" s="59"/>
      <c r="N42" s="135" t="s">
        <v>351</v>
      </c>
      <c r="O42" s="136" t="s">
        <v>352</v>
      </c>
    </row>
    <row r="43" spans="1:15" s="29" customFormat="1" x14ac:dyDescent="0.25">
      <c r="A43" s="55"/>
      <c r="B43" s="372" t="str">
        <f>IF(Intro!$G$22="English",N43,O43)</f>
        <v>Kits</v>
      </c>
      <c r="C43" s="373"/>
      <c r="D43" s="373"/>
      <c r="E43" s="107" t="str">
        <f>IF('Pro 1'!G29&lt;&gt;0,"X","-")</f>
        <v>-</v>
      </c>
      <c r="F43" s="107" t="str">
        <f>IF('Pro 1'!H29&lt;&gt;0,"X","-")</f>
        <v>-</v>
      </c>
      <c r="G43" s="107" t="str">
        <f>IF('Pro 1'!I29&lt;&gt;0,"X","-")</f>
        <v>-</v>
      </c>
      <c r="H43" s="58"/>
      <c r="I43" s="58"/>
      <c r="J43" s="58"/>
      <c r="K43" s="59"/>
      <c r="N43" s="135" t="s">
        <v>346</v>
      </c>
      <c r="O43" s="136" t="s">
        <v>346</v>
      </c>
    </row>
    <row r="44" spans="1:15" s="29" customFormat="1" x14ac:dyDescent="0.25">
      <c r="A44" s="55"/>
      <c r="B44" s="372" t="str">
        <f>IF(Intro!$G$22="English",N44,O44)</f>
        <v>Carrosseries de camions entièrement assemblées</v>
      </c>
      <c r="C44" s="373"/>
      <c r="D44" s="373"/>
      <c r="E44" s="107" t="str">
        <f>IF('Pro 1'!G30&lt;&gt;0,"X","-")</f>
        <v>-</v>
      </c>
      <c r="F44" s="107" t="str">
        <f>IF('Pro 1'!H30&lt;&gt;0,"X","-")</f>
        <v>-</v>
      </c>
      <c r="G44" s="107" t="str">
        <f>IF('Pro 1'!I30&lt;&gt;0,"X","-")</f>
        <v>-</v>
      </c>
      <c r="H44" s="58"/>
      <c r="I44" s="58"/>
      <c r="J44" s="58"/>
      <c r="K44" s="59"/>
      <c r="N44" s="48" t="s">
        <v>347</v>
      </c>
      <c r="O44" s="48" t="s">
        <v>348</v>
      </c>
    </row>
    <row r="45" spans="1:15" s="29" customFormat="1" x14ac:dyDescent="0.25">
      <c r="A45" s="55"/>
      <c r="B45" s="372"/>
      <c r="C45" s="373"/>
      <c r="D45" s="373"/>
      <c r="E45" s="35"/>
      <c r="F45" s="35"/>
      <c r="G45" s="35"/>
      <c r="H45" s="58"/>
      <c r="I45" s="58"/>
      <c r="J45" s="58"/>
      <c r="K45" s="59"/>
    </row>
    <row r="46" spans="1:15" s="29" customFormat="1" ht="14.45" customHeight="1" x14ac:dyDescent="0.25">
      <c r="A46" s="55"/>
      <c r="B46" s="370" t="str">
        <f>'Pro 2'!B42</f>
        <v>Ventes dans le pays de production</v>
      </c>
      <c r="C46" s="371"/>
      <c r="D46" s="371"/>
      <c r="E46" s="35"/>
      <c r="F46" s="35"/>
      <c r="G46" s="35"/>
      <c r="H46" s="58"/>
      <c r="I46" s="58"/>
      <c r="J46" s="58"/>
      <c r="K46" s="59"/>
    </row>
    <row r="47" spans="1:15" s="29" customFormat="1" ht="14.45" customHeight="1" x14ac:dyDescent="0.25">
      <c r="A47" s="55"/>
      <c r="B47" s="374" t="str">
        <f>IF(Intro!$G$22="English",N47,O47)</f>
        <v>Unités réfrigérées</v>
      </c>
      <c r="C47" s="375"/>
      <c r="D47" s="375"/>
      <c r="E47" s="35"/>
      <c r="F47" s="35"/>
      <c r="G47" s="35"/>
      <c r="H47" s="58"/>
      <c r="I47" s="58"/>
      <c r="J47" s="58"/>
      <c r="K47" s="59"/>
      <c r="N47" s="135" t="s">
        <v>344</v>
      </c>
      <c r="O47" s="136" t="s">
        <v>345</v>
      </c>
    </row>
    <row r="48" spans="1:15" s="29" customFormat="1" ht="14.45" customHeight="1" x14ac:dyDescent="0.25">
      <c r="A48" s="55"/>
      <c r="B48" s="372" t="str">
        <f>IF(Intro!$G$22="English",N48,O48)</f>
        <v>Kits</v>
      </c>
      <c r="C48" s="373"/>
      <c r="D48" s="373"/>
      <c r="E48" s="107" t="str">
        <f>IF('Pro 2'!G42&gt;0,"X","-")</f>
        <v>-</v>
      </c>
      <c r="F48" s="107" t="str">
        <f>IF('Pro 2'!H42&gt;0,"X","-")</f>
        <v>-</v>
      </c>
      <c r="G48" s="107" t="str">
        <f>IF('Pro 2'!I42&gt;0,"X","-")</f>
        <v>-</v>
      </c>
      <c r="H48" s="58"/>
      <c r="I48" s="58"/>
      <c r="J48" s="58"/>
      <c r="K48" s="59"/>
      <c r="N48" s="135" t="s">
        <v>346</v>
      </c>
      <c r="O48" s="136" t="s">
        <v>346</v>
      </c>
    </row>
    <row r="49" spans="1:15" s="29" customFormat="1" ht="14.45" customHeight="1" x14ac:dyDescent="0.25">
      <c r="A49" s="55"/>
      <c r="B49" s="372" t="str">
        <f>IF(Intro!$G$22="English",N49,O49)</f>
        <v>Carrosseries de camions entièrement assemblées</v>
      </c>
      <c r="C49" s="373"/>
      <c r="D49" s="373"/>
      <c r="E49" s="107" t="str">
        <f>IF('Pro 2'!G55&gt;0,"X","-")</f>
        <v>-</v>
      </c>
      <c r="F49" s="107" t="str">
        <f>IF('Pro 2'!H55&gt;0,"X","-")</f>
        <v>-</v>
      </c>
      <c r="G49" s="107" t="str">
        <f>IF('Pro 2'!I55&gt;0,"X","-")</f>
        <v>-</v>
      </c>
      <c r="H49" s="58"/>
      <c r="I49" s="58"/>
      <c r="J49" s="58"/>
      <c r="K49" s="59"/>
      <c r="N49" s="48" t="s">
        <v>347</v>
      </c>
      <c r="O49" s="48" t="s">
        <v>348</v>
      </c>
    </row>
    <row r="50" spans="1:15" s="29" customFormat="1" ht="14.45" customHeight="1" x14ac:dyDescent="0.25">
      <c r="A50" s="55"/>
      <c r="B50" s="374" t="str">
        <f>IF(Intro!$G$22="English",N50,O50)</f>
        <v>Unités fermée de fret sec</v>
      </c>
      <c r="C50" s="375"/>
      <c r="D50" s="375"/>
      <c r="E50" s="35"/>
      <c r="F50" s="35"/>
      <c r="G50" s="35"/>
      <c r="H50" s="58"/>
      <c r="I50" s="58"/>
      <c r="J50" s="58"/>
      <c r="K50" s="59"/>
      <c r="N50" s="135" t="s">
        <v>349</v>
      </c>
      <c r="O50" s="136" t="s">
        <v>350</v>
      </c>
    </row>
    <row r="51" spans="1:15" s="29" customFormat="1" ht="14.45" customHeight="1" x14ac:dyDescent="0.25">
      <c r="A51" s="55"/>
      <c r="B51" s="372" t="str">
        <f>IF(Intro!$G$22="English",N51,O51)</f>
        <v>Kits</v>
      </c>
      <c r="C51" s="373"/>
      <c r="D51" s="373"/>
      <c r="E51" s="107" t="str">
        <f>IF('Pro 2'!G69&gt;0,"X","-")</f>
        <v>-</v>
      </c>
      <c r="F51" s="107" t="str">
        <f>IF('Pro 2'!H69&gt;0,"X","-")</f>
        <v>-</v>
      </c>
      <c r="G51" s="107" t="str">
        <f>IF('Pro 2'!I69&gt;0,"X","-")</f>
        <v>-</v>
      </c>
      <c r="H51" s="58"/>
      <c r="I51" s="58"/>
      <c r="J51" s="58"/>
      <c r="K51" s="59"/>
      <c r="N51" s="135" t="s">
        <v>346</v>
      </c>
      <c r="O51" s="136" t="s">
        <v>346</v>
      </c>
    </row>
    <row r="52" spans="1:15" s="29" customFormat="1" ht="14.45" customHeight="1" x14ac:dyDescent="0.25">
      <c r="A52" s="55"/>
      <c r="B52" s="372" t="str">
        <f>IF(Intro!$G$22="English",N52,O52)</f>
        <v>Carrosseries de camions entièrement assemblées</v>
      </c>
      <c r="C52" s="373"/>
      <c r="D52" s="373"/>
      <c r="E52" s="107" t="str">
        <f>IF('Pro 2'!G82&gt;0,"X","-")</f>
        <v>-</v>
      </c>
      <c r="F52" s="107" t="str">
        <f>IF('Pro 2'!H82&gt;0,"X","-")</f>
        <v>-</v>
      </c>
      <c r="G52" s="107" t="str">
        <f>IF('Pro 2'!I82&gt;0,"X","-")</f>
        <v>-</v>
      </c>
      <c r="H52" s="58"/>
      <c r="I52" s="58"/>
      <c r="J52" s="58"/>
      <c r="K52" s="59"/>
      <c r="N52" s="48" t="s">
        <v>347</v>
      </c>
      <c r="O52" s="48" t="s">
        <v>348</v>
      </c>
    </row>
    <row r="53" spans="1:15" s="29" customFormat="1" ht="14.45" customHeight="1" x14ac:dyDescent="0.25">
      <c r="A53" s="55"/>
      <c r="B53" s="374" t="str">
        <f>IF(Intro!$G$22="English",N53,O53)</f>
        <v>Tout autre</v>
      </c>
      <c r="C53" s="375"/>
      <c r="D53" s="375"/>
      <c r="E53" s="35"/>
      <c r="F53" s="35"/>
      <c r="G53" s="35"/>
      <c r="H53" s="58"/>
      <c r="I53" s="58"/>
      <c r="J53" s="58"/>
      <c r="K53" s="59"/>
      <c r="N53" s="135" t="s">
        <v>351</v>
      </c>
      <c r="O53" s="136" t="s">
        <v>352</v>
      </c>
    </row>
    <row r="54" spans="1:15" s="29" customFormat="1" ht="14.45" customHeight="1" x14ac:dyDescent="0.25">
      <c r="A54" s="55"/>
      <c r="B54" s="372" t="str">
        <f>IF(Intro!$G$22="English",N54,O54)</f>
        <v>Kits</v>
      </c>
      <c r="C54" s="373"/>
      <c r="D54" s="373"/>
      <c r="E54" s="107" t="str">
        <f>IF('Pro 2'!G96&gt;0,"X","-")</f>
        <v>-</v>
      </c>
      <c r="F54" s="107" t="str">
        <f>IF('Pro 2'!H96&gt;0,"X","-")</f>
        <v>-</v>
      </c>
      <c r="G54" s="107" t="str">
        <f>IF('Pro 2'!I96&gt;0,"X","-")</f>
        <v>-</v>
      </c>
      <c r="H54" s="58"/>
      <c r="I54" s="58"/>
      <c r="J54" s="58"/>
      <c r="K54" s="59"/>
      <c r="N54" s="135" t="s">
        <v>346</v>
      </c>
      <c r="O54" s="136" t="s">
        <v>346</v>
      </c>
    </row>
    <row r="55" spans="1:15" s="29" customFormat="1" ht="14.45" customHeight="1" x14ac:dyDescent="0.25">
      <c r="A55" s="55"/>
      <c r="B55" s="372" t="str">
        <f>IF(Intro!$G$22="English",N55,O55)</f>
        <v>Carrosseries de camions entièrement assemblées</v>
      </c>
      <c r="C55" s="373"/>
      <c r="D55" s="373"/>
      <c r="E55" s="107" t="str">
        <f>IF('Pro 2'!G109&gt;0,"X","-")</f>
        <v>-</v>
      </c>
      <c r="F55" s="107" t="str">
        <f>IF('Pro 2'!H109&gt;0,"X","-")</f>
        <v>-</v>
      </c>
      <c r="G55" s="107" t="str">
        <f>IF('Pro 2'!I109&gt;0,"X","-")</f>
        <v>-</v>
      </c>
      <c r="H55" s="58"/>
      <c r="I55" s="58"/>
      <c r="J55" s="58"/>
      <c r="K55" s="59"/>
      <c r="N55" s="48" t="s">
        <v>347</v>
      </c>
      <c r="O55" s="48" t="s">
        <v>348</v>
      </c>
    </row>
    <row r="56" spans="1:15" s="29" customFormat="1" ht="14.45" customHeight="1" x14ac:dyDescent="0.25">
      <c r="A56" s="55"/>
      <c r="B56" s="137"/>
      <c r="C56" s="138"/>
      <c r="D56" s="138"/>
      <c r="E56" s="35"/>
      <c r="F56" s="35"/>
      <c r="G56" s="35"/>
      <c r="H56" s="58"/>
      <c r="I56" s="58"/>
      <c r="J56" s="58"/>
      <c r="K56" s="59"/>
      <c r="N56" s="48"/>
      <c r="O56" s="48"/>
    </row>
    <row r="57" spans="1:15" s="29" customFormat="1" ht="14.45" customHeight="1" x14ac:dyDescent="0.25">
      <c r="A57" s="55"/>
      <c r="B57" s="370" t="str">
        <f>'Pro 2'!B45</f>
        <v>Ventes à l'exportation au Canada</v>
      </c>
      <c r="C57" s="371"/>
      <c r="D57" s="371"/>
      <c r="E57" s="35"/>
      <c r="F57" s="35"/>
      <c r="G57" s="35"/>
      <c r="H57" s="58"/>
      <c r="I57" s="58"/>
      <c r="J57" s="58"/>
      <c r="K57" s="59"/>
    </row>
    <row r="58" spans="1:15" s="29" customFormat="1" ht="14.45" customHeight="1" x14ac:dyDescent="0.25">
      <c r="A58" s="55"/>
      <c r="B58" s="374" t="str">
        <f>IF(Intro!$G$22="English",N58,O58)</f>
        <v>Unités réfrigérées</v>
      </c>
      <c r="C58" s="375"/>
      <c r="D58" s="375"/>
      <c r="E58" s="35"/>
      <c r="F58" s="35"/>
      <c r="G58" s="35"/>
      <c r="H58" s="58"/>
      <c r="I58" s="58"/>
      <c r="J58" s="58"/>
      <c r="K58" s="59"/>
      <c r="N58" s="135" t="s">
        <v>344</v>
      </c>
      <c r="O58" s="136" t="s">
        <v>345</v>
      </c>
    </row>
    <row r="59" spans="1:15" s="29" customFormat="1" ht="14.45" customHeight="1" x14ac:dyDescent="0.25">
      <c r="A59" s="55"/>
      <c r="B59" s="372" t="str">
        <f>IF(Intro!$G$22="English",N59,O59)</f>
        <v>Kits</v>
      </c>
      <c r="C59" s="373"/>
      <c r="D59" s="373"/>
      <c r="E59" s="107" t="str">
        <f>IF('Pro 2'!G45&lt;&gt;0,"X","-")</f>
        <v>-</v>
      </c>
      <c r="F59" s="107" t="str">
        <f>IF('Pro 2'!H45&lt;&gt;0,"X","-")</f>
        <v>-</v>
      </c>
      <c r="G59" s="107" t="str">
        <f>IF('Pro 2'!I45&lt;&gt;0,"X","-")</f>
        <v>-</v>
      </c>
      <c r="H59" s="58"/>
      <c r="I59" s="58"/>
      <c r="J59" s="58"/>
      <c r="K59" s="59"/>
      <c r="N59" s="135" t="s">
        <v>346</v>
      </c>
      <c r="O59" s="136" t="s">
        <v>346</v>
      </c>
    </row>
    <row r="60" spans="1:15" s="29" customFormat="1" ht="14.45" customHeight="1" x14ac:dyDescent="0.25">
      <c r="A60" s="55"/>
      <c r="B60" s="372" t="str">
        <f>IF(Intro!$G$22="English",N60,O60)</f>
        <v>Carrosseries de camions entièrement assemblées</v>
      </c>
      <c r="C60" s="373"/>
      <c r="D60" s="373"/>
      <c r="E60" s="107" t="str">
        <f>IF('Pro 2'!G58&lt;&gt;0,"X","-")</f>
        <v>-</v>
      </c>
      <c r="F60" s="107" t="str">
        <f>IF('Pro 2'!H58&lt;&gt;0,"X","-")</f>
        <v>-</v>
      </c>
      <c r="G60" s="107" t="str">
        <f>IF('Pro 2'!I58&lt;&gt;0,"X","-")</f>
        <v>-</v>
      </c>
      <c r="H60" s="58"/>
      <c r="I60" s="58"/>
      <c r="J60" s="58"/>
      <c r="K60" s="59"/>
      <c r="N60" s="48" t="s">
        <v>347</v>
      </c>
      <c r="O60" s="48" t="s">
        <v>348</v>
      </c>
    </row>
    <row r="61" spans="1:15" s="29" customFormat="1" ht="14.45" customHeight="1" x14ac:dyDescent="0.25">
      <c r="A61" s="55"/>
      <c r="B61" s="374" t="str">
        <f>IF(Intro!$G$22="English",N61,O61)</f>
        <v>Unités fermée de fret sec</v>
      </c>
      <c r="C61" s="375"/>
      <c r="D61" s="375"/>
      <c r="E61" s="35"/>
      <c r="F61" s="35"/>
      <c r="G61" s="35"/>
      <c r="H61" s="58"/>
      <c r="I61" s="58"/>
      <c r="J61" s="58"/>
      <c r="K61" s="59"/>
      <c r="N61" s="135" t="s">
        <v>349</v>
      </c>
      <c r="O61" s="136" t="s">
        <v>350</v>
      </c>
    </row>
    <row r="62" spans="1:15" s="29" customFormat="1" ht="14.45" customHeight="1" x14ac:dyDescent="0.25">
      <c r="A62" s="55"/>
      <c r="B62" s="372" t="str">
        <f>IF(Intro!$G$22="English",N62,O62)</f>
        <v>Kits</v>
      </c>
      <c r="C62" s="373"/>
      <c r="D62" s="373"/>
      <c r="E62" s="107" t="str">
        <f>IF('Pro 2'!G72&lt;&gt;0,"X","-")</f>
        <v>-</v>
      </c>
      <c r="F62" s="107" t="str">
        <f>IF('Pro 2'!H72&lt;&gt;0,"X","-")</f>
        <v>-</v>
      </c>
      <c r="G62" s="107" t="str">
        <f>IF('Pro 2'!I72&lt;&gt;0,"X","-")</f>
        <v>-</v>
      </c>
      <c r="H62" s="58"/>
      <c r="I62" s="58"/>
      <c r="J62" s="58"/>
      <c r="K62" s="59"/>
      <c r="N62" s="135" t="s">
        <v>346</v>
      </c>
      <c r="O62" s="136" t="s">
        <v>346</v>
      </c>
    </row>
    <row r="63" spans="1:15" s="29" customFormat="1" ht="14.45" customHeight="1" x14ac:dyDescent="0.25">
      <c r="A63" s="55"/>
      <c r="B63" s="372" t="str">
        <f>IF(Intro!$G$22="English",N63,O63)</f>
        <v>Carrosseries de camions entièrement assemblées</v>
      </c>
      <c r="C63" s="373"/>
      <c r="D63" s="373"/>
      <c r="E63" s="107" t="str">
        <f>IF('Pro 2'!G85&lt;&gt;0,"X","-")</f>
        <v>-</v>
      </c>
      <c r="F63" s="107" t="str">
        <f>IF('Pro 2'!H85&lt;&gt;0,"X","-")</f>
        <v>-</v>
      </c>
      <c r="G63" s="107" t="str">
        <f>IF('Pro 2'!I85&lt;&gt;0,"X","-")</f>
        <v>-</v>
      </c>
      <c r="H63" s="58"/>
      <c r="I63" s="58"/>
      <c r="J63" s="58"/>
      <c r="K63" s="59"/>
      <c r="N63" s="48" t="s">
        <v>347</v>
      </c>
      <c r="O63" s="48" t="s">
        <v>348</v>
      </c>
    </row>
    <row r="64" spans="1:15" s="29" customFormat="1" ht="14.45" customHeight="1" x14ac:dyDescent="0.25">
      <c r="A64" s="55"/>
      <c r="B64" s="374" t="str">
        <f>IF(Intro!$G$22="English",N64,O64)</f>
        <v>Tout autre</v>
      </c>
      <c r="C64" s="375"/>
      <c r="D64" s="375"/>
      <c r="E64" s="35"/>
      <c r="F64" s="35"/>
      <c r="G64" s="35"/>
      <c r="H64" s="58"/>
      <c r="I64" s="58"/>
      <c r="J64" s="58"/>
      <c r="K64" s="59"/>
      <c r="N64" s="135" t="s">
        <v>351</v>
      </c>
      <c r="O64" s="136" t="s">
        <v>352</v>
      </c>
    </row>
    <row r="65" spans="1:15" s="29" customFormat="1" ht="14.45" customHeight="1" x14ac:dyDescent="0.25">
      <c r="A65" s="55"/>
      <c r="B65" s="372" t="str">
        <f>IF(Intro!$G$22="English",N65,O65)</f>
        <v>Kits</v>
      </c>
      <c r="C65" s="373"/>
      <c r="D65" s="373"/>
      <c r="E65" s="107" t="str">
        <f>IF('Pro 2'!G99&lt;&gt;0,"X","-")</f>
        <v>-</v>
      </c>
      <c r="F65" s="107" t="str">
        <f>IF('Pro 2'!H99&lt;&gt;0,"X","-")</f>
        <v>-</v>
      </c>
      <c r="G65" s="107" t="str">
        <f>IF('Pro 2'!I99&lt;&gt;0,"X","-")</f>
        <v>-</v>
      </c>
      <c r="H65" s="58"/>
      <c r="I65" s="58"/>
      <c r="J65" s="58"/>
      <c r="K65" s="59"/>
      <c r="N65" s="135" t="s">
        <v>346</v>
      </c>
      <c r="O65" s="136" t="s">
        <v>346</v>
      </c>
    </row>
    <row r="66" spans="1:15" s="29" customFormat="1" ht="14.45" customHeight="1" x14ac:dyDescent="0.25">
      <c r="A66" s="55"/>
      <c r="B66" s="372" t="str">
        <f>IF(Intro!$G$22="English",N66,O66)</f>
        <v>Carrosseries de camions entièrement assemblées</v>
      </c>
      <c r="C66" s="373"/>
      <c r="D66" s="373"/>
      <c r="E66" s="107" t="str">
        <f>IF('Pro 2'!G112&lt;&gt;0,"X","-")</f>
        <v>-</v>
      </c>
      <c r="F66" s="107" t="str">
        <f>IF('Pro 2'!H112&lt;&gt;0,"X","-")</f>
        <v>-</v>
      </c>
      <c r="G66" s="107" t="str">
        <f>IF('Pro 2'!I112&lt;&gt;0,"X","-")</f>
        <v>-</v>
      </c>
      <c r="H66" s="58"/>
      <c r="I66" s="58"/>
      <c r="J66" s="58"/>
      <c r="K66" s="59"/>
      <c r="N66" s="48" t="s">
        <v>347</v>
      </c>
      <c r="O66" s="48" t="s">
        <v>348</v>
      </c>
    </row>
    <row r="67" spans="1:15" s="29" customFormat="1" ht="14.45" customHeight="1" x14ac:dyDescent="0.25">
      <c r="A67" s="55"/>
      <c r="B67" s="372"/>
      <c r="C67" s="373"/>
      <c r="D67" s="373"/>
      <c r="E67" s="35"/>
      <c r="F67" s="35"/>
      <c r="G67" s="35"/>
      <c r="H67" s="58"/>
      <c r="I67" s="58"/>
      <c r="J67" s="58"/>
      <c r="K67" s="59"/>
      <c r="N67" s="135" t="s">
        <v>346</v>
      </c>
      <c r="O67" s="136" t="s">
        <v>346</v>
      </c>
    </row>
    <row r="68" spans="1:15" s="29" customFormat="1" ht="14.45" customHeight="1" x14ac:dyDescent="0.25">
      <c r="A68" s="55"/>
      <c r="B68" s="370" t="str">
        <f>'Pro 2'!B48</f>
        <v>Ventes à l'exportation aux États-Unis d'Amérique</v>
      </c>
      <c r="C68" s="371"/>
      <c r="D68" s="371"/>
      <c r="E68" s="35"/>
      <c r="F68" s="35"/>
      <c r="G68" s="35"/>
      <c r="H68" s="58"/>
      <c r="I68" s="58"/>
      <c r="J68" s="58"/>
      <c r="K68" s="59"/>
    </row>
    <row r="69" spans="1:15" s="29" customFormat="1" ht="14.45" customHeight="1" x14ac:dyDescent="0.25">
      <c r="A69" s="55"/>
      <c r="B69" s="374" t="str">
        <f>IF(Intro!$G$22="English",N69,O69)</f>
        <v>Unités réfrigérées</v>
      </c>
      <c r="C69" s="375"/>
      <c r="D69" s="375"/>
      <c r="E69" s="35"/>
      <c r="F69" s="35"/>
      <c r="G69" s="35"/>
      <c r="H69" s="58"/>
      <c r="I69" s="58"/>
      <c r="J69" s="58"/>
      <c r="K69" s="59"/>
      <c r="N69" s="135" t="s">
        <v>344</v>
      </c>
      <c r="O69" s="136" t="s">
        <v>345</v>
      </c>
    </row>
    <row r="70" spans="1:15" s="29" customFormat="1" ht="14.45" customHeight="1" x14ac:dyDescent="0.25">
      <c r="A70" s="55"/>
      <c r="B70" s="372" t="str">
        <f>IF(Intro!$G$22="English",N70,O70)</f>
        <v>Kits</v>
      </c>
      <c r="C70" s="373"/>
      <c r="D70" s="373"/>
      <c r="E70" s="107" t="str">
        <f>IF('Pro 2'!G48&lt;&gt;0,"X","-")</f>
        <v>-</v>
      </c>
      <c r="F70" s="107" t="str">
        <f>IF('Pro 2'!H48&lt;&gt;0,"X","-")</f>
        <v>-</v>
      </c>
      <c r="G70" s="107" t="str">
        <f>IF('Pro 2'!I48&lt;&gt;0,"X","-")</f>
        <v>-</v>
      </c>
      <c r="H70" s="58"/>
      <c r="I70" s="58"/>
      <c r="J70" s="58"/>
      <c r="K70" s="59"/>
      <c r="N70" s="135" t="s">
        <v>346</v>
      </c>
      <c r="O70" s="136" t="s">
        <v>346</v>
      </c>
    </row>
    <row r="71" spans="1:15" s="29" customFormat="1" ht="14.45" customHeight="1" x14ac:dyDescent="0.25">
      <c r="A71" s="55"/>
      <c r="B71" s="372" t="str">
        <f>IF(Intro!$G$22="English",N71,O71)</f>
        <v>Carrosseries de camions entièrement assemblées</v>
      </c>
      <c r="C71" s="373"/>
      <c r="D71" s="373"/>
      <c r="E71" s="107" t="str">
        <f>IF('Pro 2'!G61&lt;&gt;0,"X","-")</f>
        <v>-</v>
      </c>
      <c r="F71" s="107" t="str">
        <f>IF('Pro 2'!H61&lt;&gt;0,"X","-")</f>
        <v>-</v>
      </c>
      <c r="G71" s="107" t="str">
        <f>IF('Pro 2'!I61&lt;&gt;0,"X","-")</f>
        <v>-</v>
      </c>
      <c r="H71" s="58"/>
      <c r="I71" s="58"/>
      <c r="J71" s="58"/>
      <c r="K71" s="59"/>
      <c r="N71" s="48" t="s">
        <v>347</v>
      </c>
      <c r="O71" s="48" t="s">
        <v>348</v>
      </c>
    </row>
    <row r="72" spans="1:15" s="29" customFormat="1" ht="14.45" customHeight="1" x14ac:dyDescent="0.25">
      <c r="A72" s="55"/>
      <c r="B72" s="374" t="str">
        <f>IF(Intro!$G$22="English",N72,O72)</f>
        <v>Unités fermée de fret sec</v>
      </c>
      <c r="C72" s="375"/>
      <c r="D72" s="375"/>
      <c r="E72" s="35"/>
      <c r="F72" s="35"/>
      <c r="G72" s="35"/>
      <c r="H72" s="58"/>
      <c r="I72" s="58"/>
      <c r="J72" s="58"/>
      <c r="K72" s="59"/>
      <c r="N72" s="135" t="s">
        <v>349</v>
      </c>
      <c r="O72" s="136" t="s">
        <v>350</v>
      </c>
    </row>
    <row r="73" spans="1:15" s="29" customFormat="1" ht="14.45" customHeight="1" x14ac:dyDescent="0.25">
      <c r="A73" s="55"/>
      <c r="B73" s="372" t="str">
        <f>IF(Intro!$G$22="English",N73,O73)</f>
        <v>Kits</v>
      </c>
      <c r="C73" s="373"/>
      <c r="D73" s="373"/>
      <c r="E73" s="107" t="str">
        <f>IF('Pro 2'!G75&lt;&gt;0,"X","-")</f>
        <v>-</v>
      </c>
      <c r="F73" s="107" t="str">
        <f>IF('Pro 2'!H75&lt;&gt;0,"X","-")</f>
        <v>-</v>
      </c>
      <c r="G73" s="107" t="str">
        <f>IF('Pro 2'!I75&lt;&gt;0,"X","-")</f>
        <v>-</v>
      </c>
      <c r="H73" s="58"/>
      <c r="I73" s="58"/>
      <c r="J73" s="58"/>
      <c r="K73" s="59"/>
      <c r="N73" s="135" t="s">
        <v>346</v>
      </c>
      <c r="O73" s="136" t="s">
        <v>346</v>
      </c>
    </row>
    <row r="74" spans="1:15" s="29" customFormat="1" ht="14.45" customHeight="1" x14ac:dyDescent="0.25">
      <c r="A74" s="55"/>
      <c r="B74" s="372" t="str">
        <f>IF(Intro!$G$22="English",N74,O74)</f>
        <v>Carrosseries de camions entièrement assemblées</v>
      </c>
      <c r="C74" s="373"/>
      <c r="D74" s="373"/>
      <c r="E74" s="107" t="str">
        <f>IF('Pro 2'!G88&lt;&gt;0,"X","-")</f>
        <v>-</v>
      </c>
      <c r="F74" s="107" t="str">
        <f>IF('Pro 2'!H88&lt;&gt;0,"X","-")</f>
        <v>-</v>
      </c>
      <c r="G74" s="107" t="str">
        <f>IF('Pro 2'!I88&lt;&gt;0,"X","-")</f>
        <v>-</v>
      </c>
      <c r="H74" s="58"/>
      <c r="I74" s="58"/>
      <c r="J74" s="58"/>
      <c r="K74" s="59"/>
      <c r="N74" s="48" t="s">
        <v>347</v>
      </c>
      <c r="O74" s="48" t="s">
        <v>348</v>
      </c>
    </row>
    <row r="75" spans="1:15" s="29" customFormat="1" ht="14.45" customHeight="1" x14ac:dyDescent="0.25">
      <c r="A75" s="55"/>
      <c r="B75" s="374" t="str">
        <f>IF(Intro!$G$22="English",N75,O75)</f>
        <v>Tout autre</v>
      </c>
      <c r="C75" s="375"/>
      <c r="D75" s="375"/>
      <c r="E75" s="35"/>
      <c r="F75" s="35"/>
      <c r="G75" s="35"/>
      <c r="H75" s="58"/>
      <c r="I75" s="58"/>
      <c r="J75" s="58"/>
      <c r="K75" s="59"/>
      <c r="N75" s="135" t="s">
        <v>351</v>
      </c>
      <c r="O75" s="136" t="s">
        <v>352</v>
      </c>
    </row>
    <row r="76" spans="1:15" s="29" customFormat="1" ht="14.45" customHeight="1" x14ac:dyDescent="0.25">
      <c r="A76" s="55"/>
      <c r="B76" s="372" t="str">
        <f>IF(Intro!$G$22="English",N76,O76)</f>
        <v>Kits</v>
      </c>
      <c r="C76" s="373"/>
      <c r="D76" s="373"/>
      <c r="E76" s="107" t="str">
        <f>IF('Pro 2'!G102&lt;&gt;0,"X","-")</f>
        <v>-</v>
      </c>
      <c r="F76" s="107" t="str">
        <f>IF('Pro 2'!H102&lt;&gt;0,"X","-")</f>
        <v>-</v>
      </c>
      <c r="G76" s="107" t="str">
        <f>IF('Pro 2'!I102&lt;&gt;0,"X","-")</f>
        <v>-</v>
      </c>
      <c r="H76" s="58"/>
      <c r="I76" s="58"/>
      <c r="J76" s="58"/>
      <c r="K76" s="59"/>
      <c r="N76" s="135" t="s">
        <v>346</v>
      </c>
      <c r="O76" s="136" t="s">
        <v>346</v>
      </c>
    </row>
    <row r="77" spans="1:15" s="29" customFormat="1" ht="14.45" customHeight="1" x14ac:dyDescent="0.25">
      <c r="A77" s="55"/>
      <c r="B77" s="372" t="str">
        <f>IF(Intro!$G$22="English",N77,O77)</f>
        <v>Carrosseries de camions entièrement assemblées</v>
      </c>
      <c r="C77" s="373"/>
      <c r="D77" s="373"/>
      <c r="E77" s="107" t="str">
        <f>IF('Pro 2'!G115&lt;&gt;0,"X","-")</f>
        <v>-</v>
      </c>
      <c r="F77" s="107" t="str">
        <f>IF('Pro 2'!H115&lt;&gt;0,"X","-")</f>
        <v>-</v>
      </c>
      <c r="G77" s="107" t="str">
        <f>IF('Pro 2'!I115&lt;&gt;0,"X","-")</f>
        <v>-</v>
      </c>
      <c r="H77" s="58"/>
      <c r="I77" s="58"/>
      <c r="J77" s="58"/>
      <c r="K77" s="59"/>
      <c r="N77" s="48" t="s">
        <v>347</v>
      </c>
      <c r="O77" s="48" t="s">
        <v>348</v>
      </c>
    </row>
    <row r="78" spans="1:15" s="29" customFormat="1" ht="14.45" customHeight="1" x14ac:dyDescent="0.25">
      <c r="A78" s="55"/>
      <c r="B78" s="372"/>
      <c r="C78" s="373"/>
      <c r="D78" s="373"/>
      <c r="E78" s="35"/>
      <c r="F78" s="35"/>
      <c r="G78" s="35"/>
      <c r="H78" s="58"/>
      <c r="I78" s="58"/>
      <c r="J78" s="58"/>
      <c r="K78" s="59"/>
    </row>
    <row r="79" spans="1:15" s="29" customFormat="1" ht="14.45" customHeight="1" x14ac:dyDescent="0.25">
      <c r="A79" s="55"/>
      <c r="B79" s="377" t="str">
        <f>'Pro 2'!B51</f>
        <v>Ventes à l'exportation vers tous les autres pays</v>
      </c>
      <c r="C79" s="377"/>
      <c r="D79" s="377"/>
      <c r="E79" s="35"/>
      <c r="F79" s="35"/>
      <c r="G79" s="35"/>
      <c r="H79" s="58"/>
      <c r="I79" s="58"/>
      <c r="J79" s="58"/>
      <c r="K79" s="59"/>
    </row>
    <row r="80" spans="1:15" s="29" customFormat="1" ht="14.45" customHeight="1" x14ac:dyDescent="0.25">
      <c r="A80" s="55"/>
      <c r="B80" s="377"/>
      <c r="C80" s="377"/>
      <c r="D80" s="377"/>
      <c r="E80" s="35"/>
      <c r="F80" s="35"/>
      <c r="G80" s="35"/>
      <c r="H80" s="58"/>
      <c r="I80" s="58"/>
      <c r="J80" s="58"/>
      <c r="K80" s="59"/>
    </row>
    <row r="81" spans="1:15" s="29" customFormat="1" ht="14.45" customHeight="1" x14ac:dyDescent="0.25">
      <c r="A81" s="55"/>
      <c r="B81" s="374" t="str">
        <f>IF(Intro!$G$22="English",N81,O81)</f>
        <v>Unités réfrigérées</v>
      </c>
      <c r="C81" s="375"/>
      <c r="D81" s="375"/>
      <c r="E81" s="35"/>
      <c r="F81" s="35"/>
      <c r="G81" s="35"/>
      <c r="H81" s="58"/>
      <c r="I81" s="58"/>
      <c r="J81" s="58"/>
      <c r="K81" s="59"/>
      <c r="N81" s="135" t="s">
        <v>344</v>
      </c>
      <c r="O81" s="136" t="s">
        <v>345</v>
      </c>
    </row>
    <row r="82" spans="1:15" s="29" customFormat="1" ht="14.45" customHeight="1" x14ac:dyDescent="0.25">
      <c r="A82" s="55"/>
      <c r="B82" s="372" t="str">
        <f>IF(Intro!$G$22="English",N82,O82)</f>
        <v>Kits</v>
      </c>
      <c r="C82" s="373"/>
      <c r="D82" s="373"/>
      <c r="E82" s="107" t="str">
        <f>IF('Pro 2'!G51&lt;&gt;0,"X","-")</f>
        <v>-</v>
      </c>
      <c r="F82" s="107" t="str">
        <f>IF('Pro 2'!H51&lt;&gt;0,"X","-")</f>
        <v>-</v>
      </c>
      <c r="G82" s="107" t="str">
        <f>IF('Pro 2'!I51&lt;&gt;0,"X","-")</f>
        <v>-</v>
      </c>
      <c r="H82" s="58"/>
      <c r="I82" s="58"/>
      <c r="J82" s="58"/>
      <c r="K82" s="59"/>
      <c r="N82" s="135" t="s">
        <v>346</v>
      </c>
      <c r="O82" s="136" t="s">
        <v>346</v>
      </c>
    </row>
    <row r="83" spans="1:15" s="29" customFormat="1" ht="14.45" customHeight="1" x14ac:dyDescent="0.25">
      <c r="A83" s="55"/>
      <c r="B83" s="372" t="str">
        <f>IF(Intro!$G$22="English",N83,O83)</f>
        <v>Carrosseries de camions entièrement assemblées</v>
      </c>
      <c r="C83" s="373"/>
      <c r="D83" s="373"/>
      <c r="E83" s="107" t="str">
        <f>IF('Pro 2'!G64&lt;&gt;0,"X","-")</f>
        <v>-</v>
      </c>
      <c r="F83" s="107" t="str">
        <f>IF('Pro 2'!H64&lt;&gt;0,"X","-")</f>
        <v>-</v>
      </c>
      <c r="G83" s="107" t="str">
        <f>IF('Pro 2'!I64&lt;&gt;0,"X","-")</f>
        <v>-</v>
      </c>
      <c r="H83" s="58"/>
      <c r="I83" s="58"/>
      <c r="J83" s="58"/>
      <c r="K83" s="59"/>
      <c r="N83" s="48" t="s">
        <v>347</v>
      </c>
      <c r="O83" s="48" t="s">
        <v>348</v>
      </c>
    </row>
    <row r="84" spans="1:15" s="29" customFormat="1" ht="14.45" customHeight="1" x14ac:dyDescent="0.25">
      <c r="A84" s="55"/>
      <c r="B84" s="374" t="str">
        <f>IF(Intro!$G$22="English",N84,O84)</f>
        <v>Unités fermée de fret sec</v>
      </c>
      <c r="C84" s="375"/>
      <c r="D84" s="375"/>
      <c r="E84" s="35"/>
      <c r="F84" s="35"/>
      <c r="G84" s="35"/>
      <c r="H84" s="58"/>
      <c r="I84" s="58"/>
      <c r="J84" s="58"/>
      <c r="K84" s="59"/>
      <c r="N84" s="135" t="s">
        <v>349</v>
      </c>
      <c r="O84" s="136" t="s">
        <v>350</v>
      </c>
    </row>
    <row r="85" spans="1:15" s="29" customFormat="1" ht="14.45" customHeight="1" x14ac:dyDescent="0.25">
      <c r="A85" s="55"/>
      <c r="B85" s="372" t="str">
        <f>IF(Intro!$G$22="English",N85,O85)</f>
        <v>Kits</v>
      </c>
      <c r="C85" s="373"/>
      <c r="D85" s="373"/>
      <c r="E85" s="107" t="str">
        <f>IF('Pro 2'!G78&lt;&gt;0,"X","-")</f>
        <v>-</v>
      </c>
      <c r="F85" s="107" t="str">
        <f>IF('Pro 2'!H78&lt;&gt;0,"X","-")</f>
        <v>-</v>
      </c>
      <c r="G85" s="107" t="str">
        <f>IF('Pro 2'!I78&lt;&gt;0,"X","-")</f>
        <v>-</v>
      </c>
      <c r="H85" s="58"/>
      <c r="I85" s="58"/>
      <c r="J85" s="58"/>
      <c r="K85" s="59"/>
      <c r="N85" s="135" t="s">
        <v>346</v>
      </c>
      <c r="O85" s="136" t="s">
        <v>346</v>
      </c>
    </row>
    <row r="86" spans="1:15" s="29" customFormat="1" ht="14.45" customHeight="1" x14ac:dyDescent="0.25">
      <c r="A86" s="55"/>
      <c r="B86" s="372" t="str">
        <f>IF(Intro!$G$22="English",N86,O86)</f>
        <v>Carrosseries de camions entièrement assemblées</v>
      </c>
      <c r="C86" s="373"/>
      <c r="D86" s="373"/>
      <c r="E86" s="107" t="str">
        <f>IF('Pro 2'!G91&lt;&gt;0,"X","-")</f>
        <v>-</v>
      </c>
      <c r="F86" s="107" t="str">
        <f>IF('Pro 2'!H91&lt;&gt;0,"X","-")</f>
        <v>-</v>
      </c>
      <c r="G86" s="107" t="str">
        <f>IF('Pro 2'!I91&lt;&gt;0,"X","-")</f>
        <v>-</v>
      </c>
      <c r="H86" s="58"/>
      <c r="I86" s="58"/>
      <c r="J86" s="58"/>
      <c r="K86" s="59"/>
      <c r="N86" s="48" t="s">
        <v>347</v>
      </c>
      <c r="O86" s="48" t="s">
        <v>348</v>
      </c>
    </row>
    <row r="87" spans="1:15" s="29" customFormat="1" ht="14.45" customHeight="1" x14ac:dyDescent="0.25">
      <c r="A87" s="55"/>
      <c r="B87" s="374" t="str">
        <f>IF(Intro!$G$22="English",N87,O87)</f>
        <v>Tout autre</v>
      </c>
      <c r="C87" s="375"/>
      <c r="D87" s="375"/>
      <c r="E87" s="35"/>
      <c r="F87" s="35"/>
      <c r="G87" s="35"/>
      <c r="H87" s="58"/>
      <c r="I87" s="58"/>
      <c r="J87" s="58"/>
      <c r="K87" s="59"/>
      <c r="N87" s="135" t="s">
        <v>351</v>
      </c>
      <c r="O87" s="136" t="s">
        <v>352</v>
      </c>
    </row>
    <row r="88" spans="1:15" s="29" customFormat="1" ht="14.45" customHeight="1" x14ac:dyDescent="0.25">
      <c r="A88" s="55"/>
      <c r="B88" s="372" t="str">
        <f>IF(Intro!$G$22="English",N88,O88)</f>
        <v>Kits</v>
      </c>
      <c r="C88" s="373"/>
      <c r="D88" s="373"/>
      <c r="E88" s="107" t="str">
        <f>IF('Pro 2'!G105&lt;&gt;0,"X","-")</f>
        <v>-</v>
      </c>
      <c r="F88" s="107" t="str">
        <f>IF('Pro 2'!H105&lt;&gt;0,"X","-")</f>
        <v>-</v>
      </c>
      <c r="G88" s="107" t="str">
        <f>IF('Pro 2'!I105&lt;&gt;0,"X","-")</f>
        <v>-</v>
      </c>
      <c r="H88" s="58"/>
      <c r="I88" s="58"/>
      <c r="J88" s="58"/>
      <c r="K88" s="59"/>
      <c r="N88" s="135" t="s">
        <v>346</v>
      </c>
      <c r="O88" s="136" t="s">
        <v>346</v>
      </c>
    </row>
    <row r="89" spans="1:15" s="29" customFormat="1" ht="14.45" customHeight="1" x14ac:dyDescent="0.25">
      <c r="A89" s="55"/>
      <c r="B89" s="372" t="str">
        <f>IF(Intro!$G$22="English",N89,O89)</f>
        <v>Carrosseries de camions entièrement assemblées</v>
      </c>
      <c r="C89" s="373"/>
      <c r="D89" s="373"/>
      <c r="E89" s="107" t="str">
        <f>IF('Pro 2'!G118&lt;&gt;0,"X","-")</f>
        <v>-</v>
      </c>
      <c r="F89" s="107" t="str">
        <f>IF('Pro 2'!H118&lt;&gt;0,"X","-")</f>
        <v>-</v>
      </c>
      <c r="G89" s="107" t="str">
        <f>IF('Pro 2'!I118&lt;&gt;0,"X","-")</f>
        <v>-</v>
      </c>
      <c r="H89" s="58"/>
      <c r="I89" s="58"/>
      <c r="J89" s="58"/>
      <c r="K89" s="59"/>
      <c r="N89" s="48" t="s">
        <v>347</v>
      </c>
      <c r="O89" s="48" t="s">
        <v>348</v>
      </c>
    </row>
    <row r="90" spans="1:15" s="29" customFormat="1" ht="14.45" customHeight="1" x14ac:dyDescent="0.25">
      <c r="A90" s="55"/>
      <c r="B90" s="178" t="str">
        <f>IF(Intro!$G$22="English",N90,O90)</f>
        <v>Autres pays</v>
      </c>
      <c r="C90" s="179"/>
      <c r="D90" s="179"/>
      <c r="E90" s="378" t="str">
        <f>IF('Pro 2'!B152="","-",'Pro 2'!B152)</f>
        <v>-</v>
      </c>
      <c r="F90" s="379"/>
      <c r="G90" s="380"/>
      <c r="H90" s="58"/>
      <c r="I90" s="58"/>
      <c r="J90" s="58"/>
      <c r="K90" s="59"/>
      <c r="N90" s="29" t="s">
        <v>147</v>
      </c>
      <c r="O90" s="29" t="s">
        <v>148</v>
      </c>
    </row>
    <row r="91" spans="1:15" s="29" customFormat="1" ht="14.45" customHeight="1" x14ac:dyDescent="0.25">
      <c r="A91" s="55"/>
      <c r="B91" s="178"/>
      <c r="C91" s="179"/>
      <c r="D91" s="179"/>
      <c r="E91" s="381"/>
      <c r="F91" s="382"/>
      <c r="G91" s="383"/>
      <c r="H91" s="58"/>
      <c r="I91" s="58"/>
      <c r="J91" s="58"/>
      <c r="K91" s="59"/>
    </row>
    <row r="92" spans="1:15" x14ac:dyDescent="0.25">
      <c r="B92" s="60"/>
      <c r="C92" s="61"/>
      <c r="D92" s="61"/>
      <c r="E92" s="61"/>
      <c r="F92" s="61"/>
      <c r="G92" s="61"/>
      <c r="H92" s="61"/>
      <c r="I92" s="61"/>
      <c r="J92" s="61"/>
      <c r="K92" s="62"/>
    </row>
  </sheetData>
  <sheetProtection algorithmName="SHA-512" hashValue="mHYqI/Hz3AXJre+Nb/GN6M6LFR8V6iadSHdvyXcNNaMqpm4Q+Fxaj+ktKlEqHleZv5Uiiwgzvb0XvKvp/w9pvg==" saltValue="y+G6cqd22QuBrOUuy+bFXg==" spinCount="100000" sheet="1" objects="1" scenarios="1" selectLockedCells="1"/>
  <mergeCells count="72">
    <mergeCell ref="E90:G91"/>
    <mergeCell ref="B89:D89"/>
    <mergeCell ref="B84:D84"/>
    <mergeCell ref="B85:D85"/>
    <mergeCell ref="B86:D86"/>
    <mergeCell ref="B87:D87"/>
    <mergeCell ref="B88:D88"/>
    <mergeCell ref="B90:D91"/>
    <mergeCell ref="B81:D81"/>
    <mergeCell ref="B82:D82"/>
    <mergeCell ref="B83:D83"/>
    <mergeCell ref="B74:D74"/>
    <mergeCell ref="B75:D75"/>
    <mergeCell ref="B76:D76"/>
    <mergeCell ref="B77:D77"/>
    <mergeCell ref="B70:D70"/>
    <mergeCell ref="B71:D71"/>
    <mergeCell ref="B72:D72"/>
    <mergeCell ref="B73:D73"/>
    <mergeCell ref="B78:D78"/>
    <mergeCell ref="B61:D61"/>
    <mergeCell ref="B62:D62"/>
    <mergeCell ref="B63:D63"/>
    <mergeCell ref="B67:D67"/>
    <mergeCell ref="B69:D69"/>
    <mergeCell ref="B47:D47"/>
    <mergeCell ref="B48:D48"/>
    <mergeCell ref="B40:D40"/>
    <mergeCell ref="B41:D41"/>
    <mergeCell ref="B42:D42"/>
    <mergeCell ref="B43:D43"/>
    <mergeCell ref="B44:D44"/>
    <mergeCell ref="B57:D57"/>
    <mergeCell ref="B68:D68"/>
    <mergeCell ref="B79:D80"/>
    <mergeCell ref="B49:D49"/>
    <mergeCell ref="B50:D50"/>
    <mergeCell ref="B51:D51"/>
    <mergeCell ref="B52:D52"/>
    <mergeCell ref="B53:D53"/>
    <mergeCell ref="B54:D54"/>
    <mergeCell ref="B55:D55"/>
    <mergeCell ref="B58:D58"/>
    <mergeCell ref="B64:D64"/>
    <mergeCell ref="B65:D65"/>
    <mergeCell ref="B66:D66"/>
    <mergeCell ref="B59:D59"/>
    <mergeCell ref="B60:D60"/>
    <mergeCell ref="B4:K4"/>
    <mergeCell ref="B5:K5"/>
    <mergeCell ref="B6:K6"/>
    <mergeCell ref="B36:D36"/>
    <mergeCell ref="B28:K28"/>
    <mergeCell ref="B13:H13"/>
    <mergeCell ref="B14:H14"/>
    <mergeCell ref="B15:H15"/>
    <mergeCell ref="B8:K8"/>
    <mergeCell ref="B9:K9"/>
    <mergeCell ref="B30:K31"/>
    <mergeCell ref="B11:H12"/>
    <mergeCell ref="I11:I12"/>
    <mergeCell ref="E33:E34"/>
    <mergeCell ref="F33:F34"/>
    <mergeCell ref="G33:G34"/>
    <mergeCell ref="B17:K17"/>
    <mergeCell ref="B19:K26"/>
    <mergeCell ref="B46:D46"/>
    <mergeCell ref="B35:D35"/>
    <mergeCell ref="B37:D37"/>
    <mergeCell ref="B38:D38"/>
    <mergeCell ref="B39:D39"/>
    <mergeCell ref="B45:D45"/>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9" fitToHeight="0" orientation="portrait" r:id="rId1"/>
  <headerFooter>
    <oddFooter>&amp;L&amp;A</oddFooter>
  </headerFooter>
  <rowBreaks count="1" manualBreakCount="1">
    <brk id="26" min="1" max="1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E61A41A-F8F1-4036-8525-35A56D4FED5D}">
          <x14:formula1>
            <xm:f>Variables!$D$27:$D$28</xm:f>
          </x14:formula1>
          <xm:sqref>I11:I15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DbRef</vt:lpstr>
      <vt:lpstr>DbDFU</vt:lpstr>
      <vt:lpstr>DbOther</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2026-01-02T16:17:09Z</cp:lastPrinted>
  <dcterms:created xsi:type="dcterms:W3CDTF">2023-04-14T19:41:00Z</dcterms:created>
  <dcterms:modified xsi:type="dcterms:W3CDTF">2026-03-06T14:05:46Z</dcterms:modified>
</cp:coreProperties>
</file>