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13_ncr:1_{12EB70EA-8672-4761-8BE7-54FC10AA0668}" xr6:coauthVersionLast="47" xr6:coauthVersionMax="47" xr10:uidLastSave="{00000000-0000-0000-0000-000000000000}"/>
  <workbookProtection workbookAlgorithmName="SHA-512" workbookHashValue="4PVSSxk/6VNVIyiWHgE3iy32MtDTfNnxgdhBiZHIITzqbhH/uzoK9Nn1Mvi/hDRfbhKeJJ1zcUaFhEwxqF0S5Q==" workbookSaltValue="v5QJDXyC1RkHUyJ8WkGJlg=="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ImpactsDB"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Confirm!$B$1:$L$26</definedName>
    <definedName name="_xlnm.Print_Area" localSheetId="2">Info!$B$1:$L$44</definedName>
    <definedName name="_xlnm.Print_Area" localSheetId="1">Intro!$B$1:$L$102</definedName>
    <definedName name="_xlnm.Print_Area" localSheetId="5">Pro!$B$1:$L$100</definedName>
    <definedName name="_xlnm.Print_Area" localSheetId="3">Public!$B$1:$L$320</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24" l="1"/>
  <c r="P41" i="24"/>
  <c r="O42" i="24"/>
  <c r="O41" i="24"/>
  <c r="C2" i="23"/>
  <c r="H10" i="24"/>
  <c r="J10" i="33"/>
  <c r="B24" i="25"/>
  <c r="B10" i="24"/>
  <c r="C20" i="23"/>
  <c r="H9" i="35"/>
  <c r="G9" i="35"/>
  <c r="F9" i="35"/>
  <c r="E9" i="35"/>
  <c r="D9" i="35"/>
  <c r="I6" i="35"/>
  <c r="H6" i="35"/>
  <c r="G6" i="35"/>
  <c r="F6" i="35"/>
  <c r="E6" i="35"/>
  <c r="D6" i="35"/>
  <c r="I22" i="34"/>
  <c r="H22" i="34"/>
  <c r="H23" i="34" s="1"/>
  <c r="G22" i="34"/>
  <c r="G23" i="34" s="1"/>
  <c r="F22" i="34"/>
  <c r="F23" i="34" s="1"/>
  <c r="E22" i="34"/>
  <c r="E23" i="34" s="1"/>
  <c r="I21" i="34"/>
  <c r="H21" i="34"/>
  <c r="G21" i="34"/>
  <c r="F21" i="34"/>
  <c r="E21" i="34"/>
  <c r="I17" i="34"/>
  <c r="H17" i="34"/>
  <c r="G17" i="34"/>
  <c r="G18" i="34" s="1"/>
  <c r="F17" i="34"/>
  <c r="F18" i="34" s="1"/>
  <c r="E17" i="34"/>
  <c r="I16" i="34"/>
  <c r="I18" i="34" s="1"/>
  <c r="H16" i="34"/>
  <c r="G16" i="34"/>
  <c r="F16" i="34"/>
  <c r="E16" i="34"/>
  <c r="I12" i="34"/>
  <c r="H12" i="34"/>
  <c r="G12" i="34"/>
  <c r="F12" i="34"/>
  <c r="E12" i="34"/>
  <c r="I11" i="34"/>
  <c r="I13" i="34" s="1"/>
  <c r="H11" i="34"/>
  <c r="H13" i="34" s="1"/>
  <c r="G11" i="34"/>
  <c r="G13" i="34" s="1"/>
  <c r="F11" i="34"/>
  <c r="F13" i="34" s="1"/>
  <c r="E11" i="34"/>
  <c r="I8" i="34"/>
  <c r="H8" i="34"/>
  <c r="G8" i="34"/>
  <c r="F8" i="34"/>
  <c r="E8" i="34"/>
  <c r="I7" i="34"/>
  <c r="H7" i="34"/>
  <c r="G7" i="34"/>
  <c r="F7" i="34"/>
  <c r="E7" i="34"/>
  <c r="C6" i="35"/>
  <c r="C9" i="35" s="1"/>
  <c r="C5" i="34"/>
  <c r="C12" i="35"/>
  <c r="A9" i="35"/>
  <c r="I23" i="34"/>
  <c r="E18" i="34"/>
  <c r="H18" i="34"/>
  <c r="B22" i="25"/>
  <c r="E13" i="34" l="1"/>
  <c r="D32" i="25"/>
  <c r="B6" i="25"/>
  <c r="B16" i="33"/>
  <c r="E41" i="24"/>
  <c r="D25" i="23"/>
  <c r="D24" i="23"/>
  <c r="B6" i="24"/>
  <c r="B310" i="26"/>
  <c r="P39" i="24"/>
  <c r="O39" i="24"/>
  <c r="B307" i="26"/>
  <c r="B91" i="30" l="1"/>
  <c r="B81" i="30"/>
  <c r="B71" i="30"/>
  <c r="B61" i="30"/>
  <c r="B23" i="27"/>
  <c r="B23" i="32" s="1"/>
  <c r="B33" i="27"/>
  <c r="B33" i="32" s="1"/>
  <c r="B43" i="27"/>
  <c r="B43" i="32" s="1"/>
  <c r="B53" i="27"/>
  <c r="B53" i="32" s="1"/>
  <c r="B176" i="26"/>
  <c r="B186" i="26"/>
  <c r="B196" i="26"/>
  <c r="B206" i="26"/>
  <c r="B216" i="26"/>
  <c r="B226" i="26"/>
  <c r="B236" i="26"/>
  <c r="B246" i="26"/>
  <c r="B256" i="26"/>
  <c r="B266" i="26"/>
  <c r="C118" i="26"/>
  <c r="C114" i="26"/>
  <c r="C110" i="26"/>
  <c r="C106" i="26"/>
  <c r="C102" i="26"/>
  <c r="C98" i="26"/>
  <c r="C94" i="26"/>
  <c r="C90" i="26"/>
  <c r="C82" i="26"/>
  <c r="B62" i="26"/>
  <c r="C86" i="26"/>
  <c r="B71" i="26"/>
  <c r="B70" i="26"/>
  <c r="B69" i="26"/>
  <c r="B68" i="26"/>
  <c r="B67" i="26"/>
  <c r="B66" i="26"/>
  <c r="B65" i="26"/>
  <c r="B64" i="26"/>
  <c r="B63" i="26"/>
  <c r="B8" i="33"/>
  <c r="B8" i="32"/>
  <c r="B12" i="30"/>
  <c r="B2" i="30"/>
  <c r="B2" i="32" s="1"/>
  <c r="B8" i="27"/>
  <c r="B277" i="26"/>
  <c r="B123" i="26"/>
  <c r="B159" i="26"/>
  <c r="B60" i="26"/>
  <c r="B12" i="26"/>
  <c r="B85" i="24" l="1"/>
  <c r="B67" i="24"/>
  <c r="B57" i="24"/>
  <c r="B51" i="24"/>
  <c r="B45" i="24"/>
  <c r="B25" i="24"/>
  <c r="B5" i="24"/>
  <c r="B5" i="25" s="1"/>
  <c r="C8" i="23" l="1"/>
  <c r="C6" i="23"/>
  <c r="B12" i="33"/>
  <c r="B41" i="24" l="1"/>
  <c r="B39" i="24" l="1"/>
  <c r="P32" i="25"/>
  <c r="O32" i="25"/>
  <c r="E13" i="33" l="1"/>
  <c r="F13" i="33"/>
  <c r="G13" i="33"/>
  <c r="H13" i="33"/>
  <c r="I13" i="33"/>
  <c r="E14" i="33"/>
  <c r="F14" i="33"/>
  <c r="G14" i="33"/>
  <c r="H14" i="33"/>
  <c r="I14" i="33"/>
  <c r="I73" i="26"/>
  <c r="J73" i="26"/>
  <c r="K73" i="26"/>
  <c r="L73" i="26"/>
  <c r="H73" i="26"/>
  <c r="I72" i="26"/>
  <c r="J72" i="26"/>
  <c r="K72" i="26"/>
  <c r="L72" i="26"/>
  <c r="H72" i="26"/>
  <c r="P280" i="26" l="1"/>
  <c r="O280" i="26"/>
  <c r="C80" i="26" l="1"/>
  <c r="O43" i="30"/>
  <c r="I19" i="30" l="1"/>
  <c r="I31" i="30" s="1"/>
  <c r="H19" i="30"/>
  <c r="H31" i="30" s="1"/>
  <c r="H23" i="30"/>
  <c r="I23" i="30"/>
  <c r="H29" i="30"/>
  <c r="I29" i="30"/>
  <c r="H41" i="30"/>
  <c r="I41" i="30"/>
  <c r="L60" i="26"/>
  <c r="K60" i="26"/>
  <c r="H25" i="30" l="1"/>
  <c r="I25" i="30"/>
  <c r="F165" i="26" l="1"/>
  <c r="O162" i="26"/>
  <c r="P162" i="26"/>
  <c r="E165" i="26"/>
  <c r="B166" i="26"/>
  <c r="B162" i="26" l="1"/>
  <c r="P154" i="26"/>
  <c r="P126" i="26"/>
  <c r="P77" i="26"/>
  <c r="P58" i="26"/>
  <c r="P30" i="26"/>
  <c r="P43" i="30"/>
  <c r="B45" i="30" s="1"/>
  <c r="O154" i="26"/>
  <c r="O126" i="26"/>
  <c r="O77" i="26"/>
  <c r="O58" i="26"/>
  <c r="O30" i="26"/>
  <c r="G41" i="30" l="1"/>
  <c r="F41" i="30"/>
  <c r="E41" i="30"/>
  <c r="G29" i="30"/>
  <c r="F29" i="30"/>
  <c r="E29" i="30"/>
  <c r="G23" i="30"/>
  <c r="F23" i="30"/>
  <c r="E23" i="30"/>
  <c r="B101" i="24" l="1"/>
  <c r="E101" i="24"/>
  <c r="J101" i="24"/>
  <c r="D42" i="25" l="1"/>
  <c r="B42" i="25"/>
  <c r="D38" i="25"/>
  <c r="B38" i="25"/>
  <c r="B37" i="25"/>
  <c r="K129" i="26" l="1"/>
  <c r="I129" i="26"/>
  <c r="G129" i="26"/>
  <c r="E129" i="26"/>
  <c r="B129" i="26"/>
  <c r="B126" i="26"/>
  <c r="B6" i="33" l="1"/>
  <c r="B6" i="27"/>
  <c r="B6" i="32"/>
  <c r="B6" i="26"/>
  <c r="B6" i="30"/>
  <c r="F80" i="26"/>
  <c r="B77" i="26"/>
  <c r="B73" i="26" l="1"/>
  <c r="B72" i="26"/>
  <c r="H60" i="26"/>
  <c r="B58" i="26"/>
  <c r="I60" i="26" l="1"/>
  <c r="J60" i="26" s="1"/>
  <c r="B14" i="33" l="1"/>
  <c r="B13" i="33"/>
  <c r="B11" i="33"/>
  <c r="B51" i="30"/>
  <c r="G49" i="30"/>
  <c r="E49" i="30"/>
  <c r="D49" i="30"/>
  <c r="C49" i="30"/>
  <c r="B36" i="30"/>
  <c r="B33" i="30"/>
  <c r="E31" i="30"/>
  <c r="B31" i="30"/>
  <c r="E25" i="30"/>
  <c r="B25" i="30"/>
  <c r="B23" i="30"/>
  <c r="B22" i="30"/>
  <c r="B21" i="30"/>
  <c r="B27" i="30" s="1"/>
  <c r="E19" i="30"/>
  <c r="B19" i="30"/>
  <c r="B15" i="30"/>
  <c r="P10" i="30"/>
  <c r="B10" i="30" s="1"/>
  <c r="B13" i="27"/>
  <c r="B13" i="32" s="1"/>
  <c r="E12" i="27"/>
  <c r="E12" i="32" s="1"/>
  <c r="B10" i="27"/>
  <c r="B10" i="32" s="1"/>
  <c r="B294" i="26"/>
  <c r="B280" i="26"/>
  <c r="B154" i="26"/>
  <c r="J33" i="26"/>
  <c r="F33" i="26"/>
  <c r="C33" i="26"/>
  <c r="B30" i="26"/>
  <c r="B15" i="26"/>
  <c r="B10" i="26"/>
  <c r="B9" i="26"/>
  <c r="B9" i="30" s="1"/>
  <c r="B8" i="26"/>
  <c r="B8" i="30" s="1"/>
  <c r="B29" i="25"/>
  <c r="L27" i="25"/>
  <c r="K27" i="25"/>
  <c r="J27" i="25"/>
  <c r="I27" i="25"/>
  <c r="H27" i="25"/>
  <c r="G27" i="25"/>
  <c r="F27" i="25"/>
  <c r="E27" i="25"/>
  <c r="D27" i="25"/>
  <c r="B27" i="25"/>
  <c r="L20" i="25"/>
  <c r="K20" i="25"/>
  <c r="J20" i="25"/>
  <c r="I20" i="25"/>
  <c r="H20" i="25"/>
  <c r="G20" i="25"/>
  <c r="F20" i="25"/>
  <c r="E20" i="25"/>
  <c r="D20" i="25"/>
  <c r="B20" i="25"/>
  <c r="B15" i="25"/>
  <c r="B12" i="25"/>
  <c r="B10" i="25"/>
  <c r="L8" i="25"/>
  <c r="K8" i="25"/>
  <c r="J8" i="25"/>
  <c r="I8" i="25"/>
  <c r="H8" i="25"/>
  <c r="G8" i="25"/>
  <c r="F8" i="25"/>
  <c r="E8" i="25"/>
  <c r="D8" i="25"/>
  <c r="B8" i="25"/>
  <c r="B4" i="25"/>
  <c r="J100" i="24"/>
  <c r="E100" i="24"/>
  <c r="B100" i="24"/>
  <c r="B98" i="24"/>
  <c r="L96" i="24"/>
  <c r="K96" i="24"/>
  <c r="J96" i="24"/>
  <c r="I96" i="24"/>
  <c r="H96" i="24"/>
  <c r="G96" i="24"/>
  <c r="F96" i="24"/>
  <c r="E96" i="24"/>
  <c r="C96" i="24"/>
  <c r="B96" i="24"/>
  <c r="B92" i="24"/>
  <c r="B89" i="24"/>
  <c r="B88" i="24"/>
  <c r="B87" i="24"/>
  <c r="L85" i="24"/>
  <c r="K85" i="24"/>
  <c r="J85" i="24"/>
  <c r="I85" i="24"/>
  <c r="H85" i="24"/>
  <c r="G85" i="24"/>
  <c r="F85" i="24"/>
  <c r="E85" i="24"/>
  <c r="C85" i="24"/>
  <c r="B82" i="24"/>
  <c r="B77" i="24"/>
  <c r="B75" i="24"/>
  <c r="B73" i="24"/>
  <c r="B71" i="24"/>
  <c r="B69" i="24"/>
  <c r="B63" i="24"/>
  <c r="B61" i="24"/>
  <c r="B59" i="24"/>
  <c r="B53" i="24"/>
  <c r="L51" i="24"/>
  <c r="K51" i="24"/>
  <c r="J51" i="24"/>
  <c r="I51" i="24"/>
  <c r="H51" i="24"/>
  <c r="G51" i="24"/>
  <c r="F51" i="24"/>
  <c r="E51" i="24"/>
  <c r="C51" i="24"/>
  <c r="P47" i="24"/>
  <c r="O47" i="24"/>
  <c r="L45" i="24"/>
  <c r="K45" i="24"/>
  <c r="J45" i="24"/>
  <c r="I45" i="24"/>
  <c r="H45" i="24"/>
  <c r="G45" i="24"/>
  <c r="F45" i="24"/>
  <c r="E45" i="24"/>
  <c r="C45" i="24"/>
  <c r="B37" i="24"/>
  <c r="B34" i="24"/>
  <c r="P29" i="24"/>
  <c r="O29" i="24"/>
  <c r="B27" i="24"/>
  <c r="L25" i="24"/>
  <c r="K25" i="24"/>
  <c r="J25" i="24"/>
  <c r="I25" i="24"/>
  <c r="H25" i="24"/>
  <c r="G25" i="24"/>
  <c r="F25" i="24"/>
  <c r="E25" i="24"/>
  <c r="C25" i="24"/>
  <c r="B40" i="30" l="1"/>
  <c r="B28" i="30"/>
  <c r="B29" i="30"/>
  <c r="B41" i="30"/>
  <c r="B4" i="32"/>
  <c r="B4" i="33"/>
  <c r="B4" i="30"/>
  <c r="B4" i="27"/>
  <c r="B4" i="26"/>
  <c r="C29" i="24"/>
  <c r="D47" i="24"/>
  <c r="F19" i="30"/>
  <c r="G19" i="30" s="1"/>
  <c r="F25" i="30"/>
  <c r="G25" i="30" s="1"/>
  <c r="F31" i="30"/>
  <c r="G31" i="30" s="1"/>
  <c r="B5" i="30" l="1"/>
  <c r="B5" i="33"/>
  <c r="B5" i="27"/>
  <c r="B5" i="32"/>
  <c r="B5" i="26"/>
</calcChain>
</file>

<file path=xl/sharedStrings.xml><?xml version="1.0" encoding="utf-8"?>
<sst xmlns="http://schemas.openxmlformats.org/spreadsheetml/2006/main" count="440" uniqueCount="341">
  <si>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</si>
  <si>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</si>
  <si>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</si>
  <si>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</si>
  <si>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</si>
  <si>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</si>
  <si>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</si>
  <si>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</si>
  <si>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</si>
  <si>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</si>
  <si>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</si>
  <si>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</si>
  <si>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</si>
  <si>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</si>
  <si>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</si>
  <si>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</si>
  <si>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</si>
  <si>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</si>
  <si>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</si>
  <si>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</si>
  <si>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</si>
  <si>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</si>
  <si>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</si>
  <si>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</si>
  <si>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</si>
  <si>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</si>
  <si>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</si>
  <si>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</si>
  <si>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</si>
  <si>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</si>
  <si>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</si>
  <si>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</si>
  <si>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</si>
  <si>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</si>
  <si>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</si>
  <si>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</si>
  <si>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</si>
  <si>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</si>
  <si>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</si>
  <si>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</si>
  <si>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</si>
  <si>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</si>
  <si>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</si>
  <si>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</si>
  <si>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</si>
  <si>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</si>
  <si>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</si>
  <si>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</si>
  <si>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</si>
  <si>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</si>
  <si>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</si>
  <si>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</si>
  <si>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</si>
  <si>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</si>
  <si>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</si>
  <si>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</si>
  <si>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</si>
  <si>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</si>
  <si>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</si>
  <si>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</si>
  <si>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</si>
  <si>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</si>
  <si>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</si>
  <si>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</si>
  <si>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</si>
  <si>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</si>
  <si>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</si>
  <si>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</si>
  <si>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</si>
  <si>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</si>
  <si>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</si>
  <si>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</si>
  <si>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</si>
  <si>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</si>
  <si>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</si>
  <si>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</si>
  <si>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</si>
  <si>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</si>
  <si>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</si>
  <si>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</si>
  <si>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</si>
  <si>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</si>
  <si>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</si>
  <si>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</si>
  <si>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</si>
  <si>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</si>
  <si>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</si>
  <si>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</si>
  <si>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</si>
  <si>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</si>
  <si>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</si>
  <si>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</si>
  <si>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</si>
  <si>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</si>
  <si>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</si>
  <si>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</si>
  <si>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</si>
  <si>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</si>
  <si>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</si>
  <si>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</si>
  <si>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</si>
  <si>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</si>
  <si>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</si>
  <si>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</si>
  <si>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</si>
  <si>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</si>
  <si>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</si>
  <si>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</si>
  <si>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</si>
  <si>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</si>
  <si>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Nombre d'employés</t>
  </si>
  <si>
    <t>#</t>
  </si>
  <si>
    <t>Nombre d'heures travaillées</t>
  </si>
  <si>
    <t>Emploi direct - ventes nationales et ventes à l'exportation</t>
  </si>
  <si>
    <t>Emploi direct - utilisées à l'interne ou destinées à la transformation ultérieure à l’interne</t>
  </si>
  <si>
    <t>Duration</t>
  </si>
  <si>
    <t xml:space="preserve">Durée  </t>
  </si>
  <si>
    <t>Event 1</t>
  </si>
  <si>
    <t>Événement 1</t>
  </si>
  <si>
    <t>Event 2</t>
  </si>
  <si>
    <t>Événement 2</t>
  </si>
  <si>
    <t>Event 3</t>
  </si>
  <si>
    <t>Événement 3</t>
  </si>
  <si>
    <t>Event 4</t>
  </si>
  <si>
    <t>Événement 4</t>
  </si>
  <si>
    <t>Event 5</t>
  </si>
  <si>
    <t>Événement 5</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</si>
  <si>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</si>
  <si>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</si>
  <si>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</si>
  <si>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</si>
  <si>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</si>
  <si>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</si>
  <si>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</si>
  <si>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</si>
  <si>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</si>
  <si>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</si>
  <si>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Provide the number of employees that are members of your union, their hours worked and wages paid with regard to the production of the goods. Include employment used in the production for domestic sales, for export sales, and for internal use or further processing.</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</si>
  <si>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</si>
  <si>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</si>
  <si>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</si>
  <si>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</si>
  <si>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</si>
  <si>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</si>
  <si>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</si>
  <si>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</si>
  <si>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</si>
  <si>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</si>
  <si>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</si>
  <si>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</si>
  <si>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</si>
  <si>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</si>
  <si>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</si>
  <si>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</si>
  <si>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</si>
  <si>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</si>
  <si>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</si>
  <si>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</si>
  <si>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</si>
  <si>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</si>
  <si>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</si>
  <si>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</si>
  <si>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</si>
  <si>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</si>
  <si>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</si>
  <si>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</si>
  <si>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</si>
  <si>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</si>
  <si>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</si>
  <si>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</si>
  <si>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</si>
  <si>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</si>
  <si>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</si>
  <si>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</si>
  <si>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</si>
  <si>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</si>
  <si>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</si>
  <si>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</si>
  <si>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Number of employees</t>
  </si>
  <si>
    <t>Wages paid</t>
  </si>
  <si>
    <t>Salaires payés</t>
  </si>
  <si>
    <t>Fournissez le nombre d'employés membres de votre syndicat, les heures travaillées et les salaires payés aux membres de votre syndicat relativement à la production de marchandises. Inclure l'emploi utilisé dans la production pour les ventes intérieures, pour les ventes à l’exportation, pour un usage interne ou pour une transformation ultérieure.</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</si>
  <si>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</si>
  <si>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</si>
  <si>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</si>
  <si>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</si>
  <si>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</si>
  <si>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</si>
  <si>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</si>
  <si>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</si>
  <si>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le dumping et le subventionnement</t>
  </si>
  <si>
    <t>Int period 1</t>
  </si>
  <si>
    <t>Int period 2</t>
  </si>
  <si>
    <t>CAD</t>
  </si>
  <si>
    <t>Number of hours worked</t>
  </si>
  <si>
    <t>Indirect employment</t>
  </si>
  <si>
    <t>Direct employment - Internal use or further internal processing</t>
  </si>
  <si>
    <t>Direct employment - Domestic and export sales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</si>
  <si>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</si>
  <si>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</si>
  <si>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</si>
  <si>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</si>
  <si>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</si>
  <si>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</si>
  <si>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</si>
  <si>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</si>
  <si>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</si>
  <si>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</si>
  <si>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</si>
  <si>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</si>
  <si>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</si>
  <si>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</si>
  <si>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</si>
  <si>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</si>
  <si>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</si>
  <si>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</si>
  <si>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Ensure the total of all column widths in a tab equals 1340 pixels to allow for consistent scaling when exported to PDF.</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</si>
  <si>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</si>
  <si>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</si>
  <si>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</si>
  <si>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</si>
  <si>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</si>
  <si>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</si>
  <si>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</si>
  <si>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</si>
  <si>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</si>
  <si>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</si>
  <si>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</si>
  <si>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</si>
  <si>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</si>
  <si>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</si>
  <si>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</si>
  <si>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</si>
  <si>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</si>
  <si>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</si>
  <si>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</si>
  <si>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</si>
  <si>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</si>
  <si>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</si>
  <si>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</si>
  <si>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</si>
  <si>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</si>
  <si>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</si>
  <si>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</si>
  <si>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</si>
  <si>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</si>
  <si>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</si>
  <si>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</si>
  <si>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</si>
  <si>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</si>
  <si>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</si>
  <si>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</si>
  <si>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</si>
  <si>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i.e. columns B-L should be 134 pixels each.</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</si>
  <si>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</si>
  <si>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</si>
  <si>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</si>
  <si>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</si>
  <si>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</si>
  <si>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</si>
  <si>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</si>
  <si>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</si>
  <si>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</si>
  <si>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</si>
  <si>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</si>
  <si>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</si>
  <si>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China</t>
  </si>
  <si>
    <t>la Chine</t>
  </si>
  <si>
    <t>date de modification</t>
  </si>
  <si>
    <t>Sélectionnez oui ou non</t>
  </si>
  <si>
    <t>Les questions suivantes font référence aux marchandises comme définies dans la description du produit de l'onglet Intro.</t>
  </si>
  <si>
    <t>Additional product information can be found on the CBSA website:</t>
  </si>
  <si>
    <t>Des renseignements supplémentaires sur le produit se trouvent sur le site Web de l’ASFC  :</t>
  </si>
  <si>
    <t>Confirm that all data reported in this questionnaire pertain to the goods as defined in the "Intro" tab.</t>
  </si>
  <si>
    <t>Confirmez que toutes les données déclarées dans ce questionnaire concernent les marchandises telles que définies dans l’onglet « Intro ».</t>
  </si>
  <si>
    <t>hiddenc</t>
  </si>
  <si>
    <t>Jan. - Jun.  |  janv. - juin</t>
  </si>
  <si>
    <t>Number of members</t>
  </si>
  <si>
    <t>Nombre de membres</t>
  </si>
  <si>
    <t>Number of unionized workplaces</t>
  </si>
  <si>
    <t>Nombre de lieux de travail syndiqués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</si>
  <si>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</si>
  <si>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</si>
  <si>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</si>
  <si>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</si>
  <si>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</si>
  <si>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</si>
  <si>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</si>
  <si>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</si>
  <si>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</si>
  <si>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</si>
  <si>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hiddenr</t>
  </si>
  <si>
    <t>Shifts</t>
  </si>
  <si>
    <t>Quarts de travail</t>
  </si>
  <si>
    <t>Number of shifts</t>
  </si>
  <si>
    <t>Nombre de quarts de travail</t>
  </si>
  <si>
    <t>Number of members per shift</t>
  </si>
  <si>
    <t>Nombre  de travailleurs par équipe de travail</t>
  </si>
  <si>
    <t>Total - Shifts</t>
  </si>
  <si>
    <t>Total - Quarts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</si>
  <si>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</si>
  <si>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</si>
  <si>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</si>
  <si>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</si>
  <si>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</si>
  <si>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</si>
  <si>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</si>
  <si>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</si>
  <si>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</si>
  <si>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</si>
  <si>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</si>
  <si>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</si>
  <si>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</si>
  <si>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September 30</t>
  </si>
  <si>
    <t>30 septembre</t>
  </si>
  <si>
    <t>janv-sept 2024</t>
  </si>
  <si>
    <t>janv-sept 2025</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</si>
  <si>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</si>
  <si>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</si>
  <si>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</si>
  <si>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</si>
  <si>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AA</t>
  </si>
  <si>
    <t>Paula Place</t>
  </si>
  <si>
    <t>paula.place@tribunal.gc.ca</t>
  </si>
  <si>
    <t>343-574-3196</t>
  </si>
  <si>
    <t>Thy Dao</t>
  </si>
  <si>
    <t>thy.dao@tribunal.gc.ca</t>
  </si>
  <si>
    <t>613-558-6438</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</si>
  <si>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</si>
  <si>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</si>
  <si>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4823.61.00.00,  4823.69.00.90,  4823.70.00.00,  4823.90.00.90</t>
  </si>
  <si>
    <t>March 23, 2026</t>
  </si>
  <si>
    <t>le 23 mars 2026</t>
  </si>
  <si>
    <t>vaisselle en fibre moulée thermoformée</t>
  </si>
  <si>
    <t>the dumping and subsidizing</t>
  </si>
  <si>
    <t>AAA</t>
  </si>
  <si>
    <t>Jan-Sept 2024</t>
  </si>
  <si>
    <t>Jan-Sept 2025</t>
  </si>
  <si>
    <t>Selectionnez oui ou non</t>
  </si>
  <si>
    <t>NQ-2025-008</t>
  </si>
  <si>
    <t>thermoformed molded fibre tableware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</si>
</sst>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u/>
      <sz val="11"/>
      <color theme="10"/>
      <name val="Calibri"/>
      <family val="2"/>
      <scheme val="minor"/>
    </font>
    <font>
      <sz val="10.5"/>
      <color rgb="FF0000FF"/>
      <name val="Calibri"/>
      <family val="2"/>
      <scheme val="minor"/>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
      <sz val="10.5"/>
      <color rgb="FF333333"/>
      <name val="Arial"/>
      <family val="2"/>
    </font>
    <font>
      <sz val="10.5"/>
      <color rgb="FF333333"/>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21" fillId="0" borderId="0" applyNumberFormat="0" applyFill="0" applyBorder="0" applyAlignment="0" applyProtection="0"/>
    <xf numFmtId="0" fontId="29" fillId="0" borderId="0"/>
  </cellStyleXfs>
  <cellXfs count="33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3"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17" fillId="7" borderId="0" xfId="0" applyFont="1" applyFill="1" applyAlignment="1">
      <alignment vertical="top"/>
    </xf>
    <xf numFmtId="0" fontId="7" fillId="0" borderId="0" xfId="0" applyFont="1" applyAlignment="1">
      <alignment horizontal="left"/>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166"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166"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vertical="top" wrapText="1"/>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21" fillId="2" borderId="0" xfId="5" applyFill="1" applyAlignment="1">
      <alignment vertical="top" wrapText="1"/>
    </xf>
    <xf numFmtId="0" fontId="9" fillId="2" borderId="7" xfId="0" applyFont="1" applyFill="1" applyBorder="1" applyAlignment="1">
      <alignment horizontal="left" vertical="top"/>
    </xf>
    <xf numFmtId="0" fontId="9" fillId="2" borderId="0" xfId="0" applyFont="1" applyFill="1" applyBorder="1" applyAlignment="1">
      <alignment horizontal="left" vertical="top"/>
    </xf>
    <xf numFmtId="0" fontId="9" fillId="2" borderId="8" xfId="0" applyFont="1" applyFill="1" applyBorder="1" applyAlignment="1">
      <alignment horizontal="left" vertical="top"/>
    </xf>
    <xf numFmtId="0" fontId="9" fillId="0" borderId="7" xfId="0" applyFont="1" applyBorder="1" applyAlignment="1">
      <alignment horizontal="left" vertical="top"/>
    </xf>
    <xf numFmtId="0" fontId="23" fillId="0" borderId="0" xfId="0" applyFont="1"/>
    <xf numFmtId="0" fontId="24" fillId="0" borderId="0" xfId="0" applyFont="1"/>
    <xf numFmtId="0" fontId="25" fillId="0" borderId="0" xfId="0" applyFont="1"/>
    <xf numFmtId="0" fontId="26" fillId="2" borderId="40" xfId="3" applyFont="1" applyFill="1" applyBorder="1"/>
    <xf numFmtId="0" fontId="26" fillId="2" borderId="41" xfId="3" applyFont="1" applyFill="1" applyBorder="1"/>
    <xf numFmtId="0" fontId="26" fillId="2" borderId="42" xfId="3" applyFont="1" applyFill="1" applyBorder="1"/>
    <xf numFmtId="0" fontId="26" fillId="2" borderId="43" xfId="3" applyFont="1" applyFill="1" applyBorder="1"/>
    <xf numFmtId="0" fontId="26" fillId="2" borderId="0" xfId="3" applyFont="1" applyFill="1"/>
    <xf numFmtId="0" fontId="26" fillId="2" borderId="44" xfId="3" applyFont="1" applyFill="1" applyBorder="1"/>
    <xf numFmtId="0" fontId="27" fillId="2" borderId="43" xfId="0" applyFont="1" applyFill="1" applyBorder="1" applyAlignment="1">
      <alignment horizontal="left"/>
    </xf>
    <xf numFmtId="0" fontId="28" fillId="2" borderId="0" xfId="3" applyFont="1" applyFill="1" applyAlignment="1">
      <alignment wrapText="1"/>
    </xf>
    <xf numFmtId="0" fontId="26" fillId="2" borderId="0" xfId="3" applyFont="1" applyFill="1" applyAlignment="1">
      <alignment horizontal="left" wrapText="1"/>
    </xf>
    <xf numFmtId="0" fontId="26" fillId="2" borderId="10" xfId="6" quotePrefix="1" applyFont="1" applyFill="1" applyBorder="1" applyAlignment="1">
      <alignment horizontal="right"/>
    </xf>
    <xf numFmtId="0" fontId="26" fillId="2" borderId="0" xfId="6" quotePrefix="1" applyFont="1" applyFill="1" applyAlignment="1">
      <alignment horizontal="right"/>
    </xf>
    <xf numFmtId="0" fontId="30" fillId="2" borderId="44" xfId="3" applyFont="1" applyFill="1" applyBorder="1"/>
    <xf numFmtId="0" fontId="30" fillId="2" borderId="0" xfId="3" applyFont="1" applyFill="1" applyAlignment="1">
      <alignment horizontal="left" vertical="center" wrapText="1" indent="1"/>
    </xf>
    <xf numFmtId="0" fontId="31" fillId="2" borderId="0" xfId="3" applyFont="1" applyFill="1"/>
    <xf numFmtId="0" fontId="31" fillId="2" borderId="44" xfId="3" applyFont="1" applyFill="1" applyBorder="1"/>
    <xf numFmtId="0" fontId="31" fillId="2" borderId="0" xfId="3" applyFont="1" applyFill="1" applyAlignment="1">
      <alignment horizontal="left" vertical="top"/>
    </xf>
    <xf numFmtId="167" fontId="31" fillId="10" borderId="0" xfId="3" applyNumberFormat="1" applyFont="1" applyFill="1" applyAlignment="1">
      <alignment horizontal="right" vertical="top"/>
    </xf>
    <xf numFmtId="167" fontId="31" fillId="2" borderId="0" xfId="3" applyNumberFormat="1" applyFont="1" applyFill="1" applyAlignment="1">
      <alignment horizontal="center" vertical="top"/>
    </xf>
    <xf numFmtId="0" fontId="26" fillId="2" borderId="43" xfId="3" applyFont="1" applyFill="1" applyBorder="1" applyAlignment="1">
      <alignment horizontal="left"/>
    </xf>
    <xf numFmtId="0" fontId="32" fillId="2" borderId="0" xfId="3" applyFont="1" applyFill="1" applyAlignment="1">
      <alignment horizontal="left" vertical="top" indent="1"/>
    </xf>
    <xf numFmtId="0" fontId="31" fillId="2" borderId="0" xfId="3" applyFont="1" applyFill="1" applyAlignment="1" applyProtection="1">
      <alignment horizontal="right" vertical="top"/>
      <protection locked="0"/>
    </xf>
    <xf numFmtId="0" fontId="31" fillId="2" borderId="0" xfId="3" applyFont="1" applyFill="1" applyAlignment="1" applyProtection="1">
      <alignment horizontal="center" vertical="top"/>
      <protection locked="0"/>
    </xf>
    <xf numFmtId="0" fontId="33" fillId="2" borderId="0" xfId="0" applyFont="1" applyFill="1"/>
    <xf numFmtId="167" fontId="31" fillId="2" borderId="0" xfId="3" applyNumberFormat="1" applyFont="1" applyFill="1" applyAlignment="1">
      <alignment horizontal="right" vertical="top"/>
    </xf>
    <xf numFmtId="0" fontId="23" fillId="2" borderId="0" xfId="0" applyFont="1" applyFill="1" applyAlignment="1">
      <alignment horizontal="left" indent="2"/>
    </xf>
    <xf numFmtId="168" fontId="31" fillId="10" borderId="0" xfId="0" applyNumberFormat="1" applyFont="1" applyFill="1" applyAlignment="1">
      <alignment horizontal="right"/>
    </xf>
    <xf numFmtId="0" fontId="33" fillId="2" borderId="0" xfId="0" applyFont="1" applyFill="1" applyAlignment="1">
      <alignment horizontal="left" indent="1"/>
    </xf>
    <xf numFmtId="168" fontId="26" fillId="11" borderId="11" xfId="0" applyNumberFormat="1" applyFont="1" applyFill="1" applyBorder="1" applyAlignment="1">
      <alignment horizontal="right"/>
    </xf>
    <xf numFmtId="164" fontId="31" fillId="2" borderId="0" xfId="3" applyNumberFormat="1" applyFont="1" applyFill="1" applyAlignment="1">
      <alignment horizontal="left" vertical="top" indent="2"/>
    </xf>
    <xf numFmtId="0" fontId="31" fillId="2" borderId="0" xfId="3" applyFont="1" applyFill="1" applyAlignment="1">
      <alignment horizontal="right" vertical="top"/>
    </xf>
    <xf numFmtId="0" fontId="31" fillId="2" borderId="0" xfId="3" applyFont="1" applyFill="1" applyAlignment="1">
      <alignment horizontal="center" vertical="top"/>
    </xf>
    <xf numFmtId="164" fontId="31" fillId="2" borderId="0" xfId="3" applyNumberFormat="1" applyFont="1" applyFill="1" applyAlignment="1">
      <alignment horizontal="left" vertical="top" wrapText="1" indent="2"/>
    </xf>
    <xf numFmtId="1" fontId="23" fillId="2" borderId="0" xfId="0" applyNumberFormat="1" applyFont="1" applyFill="1" applyAlignment="1">
      <alignment horizontal="left" indent="2"/>
    </xf>
    <xf numFmtId="168" fontId="31" fillId="11" borderId="0" xfId="0" applyNumberFormat="1" applyFont="1" applyFill="1" applyAlignment="1">
      <alignment horizontal="right"/>
    </xf>
    <xf numFmtId="168" fontId="31" fillId="11" borderId="11" xfId="0" applyNumberFormat="1" applyFont="1" applyFill="1" applyBorder="1" applyAlignment="1">
      <alignment horizontal="right"/>
    </xf>
    <xf numFmtId="0" fontId="23" fillId="2" borderId="10" xfId="0" applyFont="1" applyFill="1" applyBorder="1" applyAlignment="1">
      <alignment vertical="top"/>
    </xf>
    <xf numFmtId="0" fontId="23" fillId="2" borderId="0" xfId="0" applyFont="1" applyFill="1" applyAlignment="1">
      <alignment vertical="top"/>
    </xf>
    <xf numFmtId="0" fontId="31" fillId="2" borderId="11" xfId="3" applyFont="1" applyFill="1" applyBorder="1"/>
    <xf numFmtId="0" fontId="31" fillId="0" borderId="0" xfId="3" applyFont="1"/>
    <xf numFmtId="0" fontId="31" fillId="2" borderId="45" xfId="3" applyFont="1" applyFill="1" applyBorder="1"/>
    <xf numFmtId="0" fontId="31" fillId="2" borderId="0" xfId="3" applyFont="1" applyFill="1" applyAlignment="1">
      <alignment horizontal="left"/>
    </xf>
    <xf numFmtId="0" fontId="27" fillId="2" borderId="46" xfId="0" applyFont="1" applyFill="1" applyBorder="1" applyAlignment="1">
      <alignment horizontal="left"/>
    </xf>
    <xf numFmtId="0" fontId="31" fillId="2" borderId="47" xfId="3" applyFont="1" applyFill="1" applyBorder="1" applyAlignment="1">
      <alignment horizontal="left"/>
    </xf>
    <xf numFmtId="0" fontId="31" fillId="2" borderId="47" xfId="3" applyFont="1" applyFill="1" applyBorder="1"/>
    <xf numFmtId="0" fontId="31" fillId="2" borderId="48" xfId="3" applyFont="1" applyFill="1" applyBorder="1"/>
    <xf numFmtId="0" fontId="26" fillId="2" borderId="0" xfId="3" applyFont="1" applyFill="1" applyAlignment="1">
      <alignment wrapText="1"/>
    </xf>
    <xf numFmtId="0" fontId="26" fillId="2" borderId="0" xfId="6" quotePrefix="1" applyFont="1" applyFill="1" applyAlignment="1">
      <alignment horizontal="center"/>
    </xf>
    <xf numFmtId="0" fontId="27" fillId="2" borderId="10" xfId="0" applyFont="1" applyFill="1" applyBorder="1" applyAlignment="1">
      <alignment horizontal="left" wrapText="1" indent="1"/>
    </xf>
    <xf numFmtId="0" fontId="23" fillId="2" borderId="44" xfId="0" applyFont="1" applyFill="1" applyBorder="1"/>
    <xf numFmtId="167" fontId="26" fillId="10" borderId="0" xfId="3" applyNumberFormat="1" applyFont="1" applyFill="1" applyAlignment="1">
      <alignment horizontal="center" vertical="center"/>
    </xf>
    <xf numFmtId="0" fontId="23" fillId="2" borderId="0" xfId="0" applyFont="1" applyFill="1"/>
    <xf numFmtId="0" fontId="23" fillId="2" borderId="0" xfId="0" applyFont="1" applyFill="1" applyAlignment="1">
      <alignment horizontal="left" indent="1"/>
    </xf>
    <xf numFmtId="0" fontId="26" fillId="2" borderId="10" xfId="3" applyFont="1" applyFill="1" applyBorder="1" applyAlignment="1">
      <alignment horizontal="left" vertical="top"/>
    </xf>
    <xf numFmtId="0" fontId="34" fillId="2" borderId="0" xfId="0" applyFont="1" applyFill="1"/>
    <xf numFmtId="0" fontId="31" fillId="10" borderId="0" xfId="3" applyFont="1" applyFill="1" applyAlignment="1">
      <alignment horizontal="left" vertical="top"/>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wrapText="1"/>
    </xf>
    <xf numFmtId="0" fontId="0" fillId="0" borderId="0" xfId="0" applyAlignment="1">
      <alignment vertical="top"/>
    </xf>
    <xf numFmtId="0" fontId="35" fillId="0" borderId="0" xfId="0" applyFont="1" applyAlignment="1">
      <alignment vertical="top"/>
    </xf>
    <xf numFmtId="0" fontId="7" fillId="7" borderId="0" xfId="0" applyFont="1" applyFill="1" applyAlignment="1"/>
    <xf numFmtId="0" fontId="17" fillId="0" borderId="0" xfId="0" applyFont="1" applyAlignment="1"/>
    <xf numFmtId="0" fontId="13" fillId="0" borderId="0" xfId="0" applyFont="1" applyAlignment="1">
      <alignment horizontal="center" vertical="top"/>
    </xf>
    <xf numFmtId="0" fontId="13" fillId="0" borderId="0" xfId="0" applyFont="1" applyAlignment="1">
      <alignment horizontal="left" vertical="top"/>
    </xf>
    <xf numFmtId="0" fontId="9" fillId="0" borderId="0" xfId="0" applyFont="1" applyAlignment="1">
      <alignment vertical="top"/>
    </xf>
    <xf numFmtId="0" fontId="36" fillId="0" borderId="0" xfId="0" applyFont="1" applyAlignment="1">
      <alignment vertical="top" wrapText="1"/>
    </xf>
    <xf numFmtId="49" fontId="9" fillId="0" borderId="0" xfId="0" quotePrefix="1" applyNumberFormat="1" applyFont="1" applyAlignment="1">
      <alignment vertical="top"/>
    </xf>
    <xf numFmtId="15" fontId="9" fillId="0" borderId="0" xfId="0" quotePrefix="1" applyNumberFormat="1" applyFont="1" applyAlignment="1">
      <alignment vertical="top"/>
    </xf>
    <xf numFmtId="0" fontId="13" fillId="4" borderId="14" xfId="1" applyNumberFormat="1" applyFont="1" applyFill="1" applyBorder="1" applyAlignment="1" applyProtection="1">
      <alignment horizontal="center" vertical="center" wrapText="1"/>
      <protection locked="0"/>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top"/>
    </xf>
    <xf numFmtId="0" fontId="9" fillId="2" borderId="0" xfId="0" applyFont="1" applyFill="1" applyBorder="1" applyAlignment="1">
      <alignment vertical="center" wrapText="1"/>
    </xf>
    <xf numFmtId="0" fontId="20" fillId="9" borderId="0" xfId="0" applyFont="1" applyFill="1" applyAlignment="1">
      <alignment horizontal="center" vertical="top"/>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22" fillId="0" borderId="7" xfId="0" applyFont="1" applyBorder="1" applyAlignment="1" applyProtection="1">
      <alignment vertical="top"/>
      <protection locked="0"/>
    </xf>
    <xf numFmtId="0" fontId="0" fillId="0" borderId="0" xfId="0" applyAlignment="1" applyProtection="1">
      <alignment vertical="top"/>
      <protection locked="0"/>
    </xf>
    <xf numFmtId="0" fontId="0" fillId="0" borderId="8" xfId="0" applyBorder="1" applyAlignment="1" applyProtection="1">
      <alignment vertical="top"/>
      <protection locked="0"/>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6" fillId="3" borderId="0" xfId="0" applyFont="1" applyFill="1" applyAlignment="1">
      <alignment horizontal="center" vertical="top"/>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0" xfId="0" applyFont="1" applyFill="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2" borderId="24" xfId="0" applyFont="1" applyFill="1" applyBorder="1" applyAlignment="1">
      <alignment horizontal="left" vertical="top" wrapText="1"/>
    </xf>
    <xf numFmtId="166" fontId="13" fillId="4" borderId="13" xfId="2" applyNumberFormat="1" applyFont="1" applyFill="1" applyBorder="1" applyAlignment="1" applyProtection="1">
      <alignment horizontal="center" vertical="center" wrapText="1"/>
      <protection locked="0"/>
    </xf>
    <xf numFmtId="0" fontId="9" fillId="2" borderId="13" xfId="0" applyFont="1" applyFill="1" applyBorder="1" applyAlignment="1">
      <alignment horizontal="center" vertical="center" wrapText="1"/>
    </xf>
    <xf numFmtId="0" fontId="0" fillId="0" borderId="13" xfId="0" applyBorder="1" applyAlignment="1">
      <alignment horizontal="center" vertical="center" wrapText="1"/>
    </xf>
    <xf numFmtId="0" fontId="9"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13" fillId="4" borderId="13" xfId="1" applyNumberFormat="1" applyFont="1" applyFill="1" applyBorder="1" applyAlignment="1" applyProtection="1">
      <alignment horizontal="center"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2" borderId="26" xfId="0" applyFont="1" applyFill="1" applyBorder="1" applyAlignment="1">
      <alignment horizontal="left" vertical="top" wrapText="1"/>
    </xf>
    <xf numFmtId="0" fontId="13" fillId="4" borderId="27" xfId="1" applyNumberFormat="1" applyFont="1" applyFill="1" applyBorder="1" applyAlignment="1" applyProtection="1">
      <alignment horizontal="center"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26" fillId="2" borderId="10" xfId="0" applyFont="1" applyFill="1" applyBorder="1" applyAlignment="1">
      <alignment horizontal="center"/>
    </xf>
    <xf numFmtId="0" fontId="31" fillId="2" borderId="0" xfId="4" quotePrefix="1" applyFont="1" applyFill="1" applyAlignment="1">
      <alignment horizontal="left" vertical="top" indent="1"/>
    </xf>
  </cellXfs>
  <cellStyles count="7">
    <cellStyle name="Comma" xfId="2" builtinId="3"/>
    <cellStyle name="Comma 15 10" xfId="1" xr:uid="{0CB25CF5-E223-4920-A393-539B228925A9}"/>
    <cellStyle name="Hyperlink" xfId="5" builtinId="8"/>
    <cellStyle name="Normal" xfId="0" builtinId="0"/>
    <cellStyle name="Normal 10 2" xfId="4" xr:uid="{FFA36334-3E75-4ECD-9854-BBCB4711D8E2}"/>
    <cellStyle name="Normal 3" xfId="3" xr:uid="{140A1D81-DB17-498C-BB95-96196E394EFB}"/>
    <cellStyle name="Normal_Julie" xfId="6" xr:uid="{D3A17FDA-7E4C-408A-B8D4-5A862BA1DF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400050</xdr:colOff>
      <xdr:row>0</xdr:row>
      <xdr:rowOff>0</xdr:rowOff>
    </xdr:from>
    <xdr:to>
      <xdr:col>11</xdr:col>
      <xdr:colOff>974725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6470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G38"/>
  <sheetViews>
    <sheetView workbookViewId="0">
      <selection activeCell="C7" sqref="C7"/>
    </sheetView>
  </sheetViews>
  <sheetFormatPr defaultColWidth="9.140625" defaultRowHeight="14.25" x14ac:dyDescent="0.25"/>
  <cols>
    <col min="1" max="1" width="24.42578125" style="40" bestFit="1" customWidth="1"/>
    <col min="2" max="2" width="20.7109375" style="4" bestFit="1" customWidth="1"/>
    <col min="3" max="3" width="22.140625" style="4" bestFit="1" customWidth="1"/>
    <col min="4" max="4" width="12.85546875" style="4" bestFit="1" customWidth="1"/>
    <col min="5" max="12" width="9.140625" style="4"/>
    <col min="13" max="14" width="9.42578125" style="4" customWidth="1"/>
    <col min="15" max="16384" width="9.140625" style="4"/>
  </cols>
  <sheetData>
    <row r="1" spans="1:7" s="62" customFormat="1" x14ac:dyDescent="0.25">
      <c r="A1" s="62" t="s">
        <v>68</v>
      </c>
      <c r="B1" s="62" t="s">
        <v>69</v>
      </c>
      <c r="C1" s="62" t="s">
        <v>70</v>
      </c>
      <c r="F1" s="62" t="s">
        <v>71</v>
      </c>
    </row>
    <row r="2" spans="1:7" x14ac:dyDescent="0.25">
      <c r="A2" s="40" t="s">
        <v>72</v>
      </c>
      <c r="B2" s="4" t="s">
        <v>339</v>
      </c>
      <c r="C2" s="4" t="str">
        <f>B2</f>
        <v>NQ-2025-008</v>
      </c>
      <c r="F2" s="4" t="s">
        <v>186</v>
      </c>
    </row>
    <row r="3" spans="1:7" x14ac:dyDescent="0.25">
      <c r="A3" s="155" t="s">
        <v>73</v>
      </c>
      <c r="B3" s="4" t="s">
        <v>340</v>
      </c>
      <c r="C3" s="4" t="s">
        <v>333</v>
      </c>
      <c r="F3" s="4" t="s">
        <v>187</v>
      </c>
    </row>
    <row r="4" spans="1:7" x14ac:dyDescent="0.25">
      <c r="A4" s="155" t="s">
        <v>145</v>
      </c>
      <c r="B4" s="4" t="s">
        <v>334</v>
      </c>
      <c r="C4" s="4" t="s">
        <v>190</v>
      </c>
      <c r="F4" s="4" t="s">
        <v>188</v>
      </c>
    </row>
    <row r="5" spans="1:7" x14ac:dyDescent="0.25">
      <c r="A5" s="155" t="s">
        <v>211</v>
      </c>
      <c r="B5" s="84" t="s">
        <v>266</v>
      </c>
      <c r="C5" s="84" t="s">
        <v>267</v>
      </c>
      <c r="D5" s="84" t="s">
        <v>265</v>
      </c>
    </row>
    <row r="6" spans="1:7" x14ac:dyDescent="0.25">
      <c r="A6" s="40" t="s">
        <v>206</v>
      </c>
      <c r="B6" s="41">
        <v>2022</v>
      </c>
      <c r="C6" s="41">
        <f>B6</f>
        <v>2022</v>
      </c>
      <c r="F6" s="156" t="s">
        <v>215</v>
      </c>
    </row>
    <row r="7" spans="1:7" x14ac:dyDescent="0.25">
      <c r="A7" s="40" t="s">
        <v>207</v>
      </c>
      <c r="B7" s="42" t="s">
        <v>313</v>
      </c>
      <c r="C7" s="83" t="s">
        <v>314</v>
      </c>
      <c r="F7" s="84" t="s">
        <v>216</v>
      </c>
    </row>
    <row r="8" spans="1:7" x14ac:dyDescent="0.25">
      <c r="A8" s="40" t="s">
        <v>208</v>
      </c>
      <c r="B8" s="41">
        <v>2025</v>
      </c>
      <c r="C8" s="41">
        <f>B8</f>
        <v>2025</v>
      </c>
      <c r="F8" s="84" t="s">
        <v>253</v>
      </c>
    </row>
    <row r="9" spans="1:7" x14ac:dyDescent="0.25">
      <c r="A9" s="155" t="s">
        <v>191</v>
      </c>
      <c r="B9" s="4" t="s">
        <v>336</v>
      </c>
      <c r="C9" s="4" t="s">
        <v>315</v>
      </c>
      <c r="F9" s="63" t="s">
        <v>217</v>
      </c>
    </row>
    <row r="10" spans="1:7" x14ac:dyDescent="0.25">
      <c r="A10" s="155" t="s">
        <v>192</v>
      </c>
      <c r="B10" s="4" t="s">
        <v>337</v>
      </c>
      <c r="C10" s="4" t="s">
        <v>316</v>
      </c>
    </row>
    <row r="11" spans="1:7" x14ac:dyDescent="0.25">
      <c r="A11" s="155" t="s">
        <v>74</v>
      </c>
      <c r="B11" s="161" t="s">
        <v>331</v>
      </c>
      <c r="C11" s="162" t="s">
        <v>332</v>
      </c>
      <c r="D11" s="84"/>
    </row>
    <row r="12" spans="1:7" x14ac:dyDescent="0.25">
      <c r="D12" s="84"/>
    </row>
    <row r="13" spans="1:7" x14ac:dyDescent="0.25">
      <c r="A13" s="155" t="s">
        <v>212</v>
      </c>
      <c r="B13" s="84" t="s">
        <v>322</v>
      </c>
      <c r="C13" s="84" t="s">
        <v>323</v>
      </c>
      <c r="D13" s="84" t="s">
        <v>324</v>
      </c>
    </row>
    <row r="14" spans="1:7" x14ac:dyDescent="0.25">
      <c r="A14" s="155" t="s">
        <v>213</v>
      </c>
      <c r="B14" s="84" t="s">
        <v>325</v>
      </c>
      <c r="C14" s="84" t="s">
        <v>326</v>
      </c>
      <c r="D14" s="84" t="s">
        <v>327</v>
      </c>
    </row>
    <row r="16" spans="1:7" x14ac:dyDescent="0.25">
      <c r="A16" s="40" t="s">
        <v>75</v>
      </c>
      <c r="B16" s="158" t="s">
        <v>317</v>
      </c>
      <c r="C16" s="158" t="s">
        <v>320</v>
      </c>
      <c r="G16" s="154"/>
    </row>
    <row r="17" spans="1:4" s="84" customFormat="1" x14ac:dyDescent="0.25">
      <c r="A17" s="40" t="s">
        <v>214</v>
      </c>
      <c r="B17" s="159" t="s">
        <v>318</v>
      </c>
      <c r="C17" s="157" t="s">
        <v>319</v>
      </c>
    </row>
    <row r="19" spans="1:4" x14ac:dyDescent="0.25">
      <c r="A19" s="40" t="s">
        <v>76</v>
      </c>
      <c r="B19" s="42" t="s">
        <v>202</v>
      </c>
      <c r="C19" s="42" t="s">
        <v>268</v>
      </c>
    </row>
    <row r="20" spans="1:4" ht="57" x14ac:dyDescent="0.25">
      <c r="A20" s="40" t="s">
        <v>77</v>
      </c>
      <c r="B20" s="160" t="s">
        <v>330</v>
      </c>
      <c r="C20" s="160" t="str">
        <f>B20</f>
        <v>4823.61.00.00,  4823.69.00.90,  4823.70.00.00,  4823.90.00.90</v>
      </c>
    </row>
    <row r="21" spans="1:4" x14ac:dyDescent="0.25">
      <c r="A21" s="40" t="s">
        <v>78</v>
      </c>
    </row>
    <row r="23" spans="1:4" x14ac:dyDescent="0.25">
      <c r="A23" s="167" t="s">
        <v>259</v>
      </c>
      <c r="B23" s="167"/>
      <c r="C23" s="167"/>
      <c r="D23" s="167"/>
    </row>
    <row r="24" spans="1:4" x14ac:dyDescent="0.25">
      <c r="A24" s="40" t="s">
        <v>254</v>
      </c>
      <c r="B24" s="4" t="s">
        <v>255</v>
      </c>
      <c r="C24" s="4" t="s">
        <v>257</v>
      </c>
      <c r="D24" s="40" t="str">
        <f>IF(Intro!$G$21="English",B24,C24)</f>
        <v>Oui</v>
      </c>
    </row>
    <row r="25" spans="1:4" x14ac:dyDescent="0.25">
      <c r="B25" s="4" t="s">
        <v>256</v>
      </c>
      <c r="C25" s="4" t="s">
        <v>258</v>
      </c>
      <c r="D25" s="40" t="str">
        <f>IF(Intro!$G$21="English",B25,C25)</f>
        <v>Non</v>
      </c>
    </row>
    <row r="37" spans="2:3" x14ac:dyDescent="0.25">
      <c r="B37" s="84"/>
      <c r="C37" s="84"/>
    </row>
    <row r="38" spans="2:3" x14ac:dyDescent="0.25">
      <c r="B38" s="84"/>
      <c r="C38" s="84"/>
    </row>
  </sheetData>
  <sheetProtection algorithmName="SHA-512" hashValue="o2c4yfChuOllKg7b27MskG31BWBdsKq7hxkSK+M+w76q/2E6FoQaEFhgwuETc7zxMhyRThyo5ApKJ7k41qhqQA==" saltValue="O3ho9GJcMfsiFrvYmAdGeA==" spinCount="100000" sheet="1" objects="1" scenarios="1" selectLockedCells="1"/>
  <mergeCells count="1">
    <mergeCell ref="A23:D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522-3DD7-4E41-81FA-BC5B524C202D}">
  <sheetPr>
    <tabColor rgb="FFFF0000"/>
  </sheetPr>
  <dimension ref="A1:K15"/>
  <sheetViews>
    <sheetView topLeftCell="A3" workbookViewId="0">
      <selection activeCell="E9" sqref="E9"/>
    </sheetView>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90"/>
      <c r="B1" s="90"/>
      <c r="C1" s="90"/>
      <c r="D1" s="90"/>
      <c r="E1" s="90"/>
      <c r="F1" s="90"/>
      <c r="G1" s="90"/>
      <c r="H1" s="90"/>
      <c r="I1" s="90"/>
      <c r="J1" s="90"/>
      <c r="K1" s="90"/>
    </row>
    <row r="2" spans="1:11" ht="15.75" thickBot="1" x14ac:dyDescent="0.3">
      <c r="A2" s="90"/>
      <c r="B2" s="90"/>
      <c r="C2" s="90"/>
      <c r="D2" s="90"/>
      <c r="E2" s="90"/>
      <c r="F2" s="90"/>
      <c r="G2" s="90"/>
      <c r="H2" s="90"/>
      <c r="I2" s="90"/>
      <c r="J2" s="90"/>
      <c r="K2" s="90"/>
    </row>
    <row r="3" spans="1:11" x14ac:dyDescent="0.25">
      <c r="A3" s="90"/>
      <c r="B3" s="93"/>
      <c r="C3" s="94"/>
      <c r="D3" s="94"/>
      <c r="E3" s="94"/>
      <c r="F3" s="94"/>
      <c r="G3" s="94"/>
      <c r="H3" s="94"/>
      <c r="I3" s="94"/>
      <c r="J3" s="95"/>
      <c r="K3" s="90"/>
    </row>
    <row r="4" spans="1:11" x14ac:dyDescent="0.25">
      <c r="A4" s="90"/>
      <c r="B4" s="99"/>
      <c r="C4" s="138"/>
      <c r="D4" s="101"/>
      <c r="E4" s="139"/>
      <c r="F4" s="139"/>
      <c r="G4" s="139"/>
      <c r="H4" s="103"/>
      <c r="I4" s="103"/>
      <c r="J4" s="104"/>
      <c r="K4" s="90"/>
    </row>
    <row r="5" spans="1:11" ht="39" x14ac:dyDescent="0.25">
      <c r="A5" s="90"/>
      <c r="B5" s="99"/>
      <c r="C5" s="105"/>
      <c r="D5" s="140" t="s">
        <v>302</v>
      </c>
      <c r="E5" s="140" t="s">
        <v>303</v>
      </c>
      <c r="F5" s="140" t="s">
        <v>304</v>
      </c>
      <c r="G5" s="140" t="s">
        <v>305</v>
      </c>
      <c r="H5" s="140" t="s">
        <v>306</v>
      </c>
      <c r="I5" s="140" t="s">
        <v>307</v>
      </c>
      <c r="J5" s="141"/>
      <c r="K5" s="90"/>
    </row>
    <row r="6" spans="1:11" x14ac:dyDescent="0.25">
      <c r="A6" s="90"/>
      <c r="B6" s="99"/>
      <c r="C6" s="147">
        <f>Intro!E59</f>
        <v>0</v>
      </c>
      <c r="D6" s="142" t="str">
        <f>IF(OR(Public!$E166="Yes",Public!$E166="Oui"),"X","")</f>
        <v/>
      </c>
      <c r="E6" s="142" t="str">
        <f>IF(OR(Public!$E176="Yes",Public!$E176="Oui"),"X","")</f>
        <v/>
      </c>
      <c r="F6" s="142" t="str">
        <f>IF(OR(Public!$E186="Yes",Public!$E186="Oui"),"X","")</f>
        <v/>
      </c>
      <c r="G6" s="142" t="str">
        <f>IF(OR(Public!$E196="Yes",Public!$E196="Oui"),"X","")</f>
        <v/>
      </c>
      <c r="H6" s="142" t="str">
        <f>IF(OR(Public!$E206="Yes",Public!$E206="Oui"),"X","")</f>
        <v/>
      </c>
      <c r="I6" s="142" t="str">
        <f>IF(OR(Public!$E216="Yes",Public!$E216="Oui"),"X","")</f>
        <v/>
      </c>
      <c r="J6" s="107"/>
      <c r="K6" s="90"/>
    </row>
    <row r="7" spans="1:11" x14ac:dyDescent="0.25">
      <c r="A7" s="90"/>
      <c r="B7" s="111"/>
      <c r="C7" s="108"/>
      <c r="D7" s="143"/>
      <c r="E7" s="110"/>
      <c r="F7" s="110"/>
      <c r="G7" s="110"/>
      <c r="H7" s="110"/>
      <c r="I7" s="144"/>
      <c r="J7" s="107"/>
      <c r="K7" s="90"/>
    </row>
    <row r="8" spans="1:11" ht="39" x14ac:dyDescent="0.25">
      <c r="A8" s="90"/>
      <c r="B8" s="111"/>
      <c r="C8" s="108"/>
      <c r="D8" s="140" t="s">
        <v>308</v>
      </c>
      <c r="E8" s="140" t="s">
        <v>309</v>
      </c>
      <c r="F8" s="140" t="s">
        <v>310</v>
      </c>
      <c r="G8" s="140" t="s">
        <v>311</v>
      </c>
      <c r="H8" s="140" t="s">
        <v>312</v>
      </c>
      <c r="I8" s="144"/>
      <c r="J8" s="107"/>
      <c r="K8" s="90"/>
    </row>
    <row r="9" spans="1:11" x14ac:dyDescent="0.25">
      <c r="A9" s="90">
        <f>A6</f>
        <v>0</v>
      </c>
      <c r="B9" s="111"/>
      <c r="C9" s="108">
        <f>C6</f>
        <v>0</v>
      </c>
      <c r="D9" s="142" t="str">
        <f>IF(OR(Public!$E226="Yes",Public!$E226="Oui"),"X","")</f>
        <v/>
      </c>
      <c r="E9" s="142" t="str">
        <f>IF(OR(Public!$E236="Yes",Public!$E236="Oui"),"X","")</f>
        <v/>
      </c>
      <c r="F9" s="142" t="str">
        <f>IF(OR(Public!$E246="Yes",Public!$E246="Oui"),"X","")</f>
        <v/>
      </c>
      <c r="G9" s="142" t="str">
        <f>IF(OR(Public!$E256="Yes",Public!$E256="Oui"),"X","")</f>
        <v/>
      </c>
      <c r="H9" s="142" t="str">
        <f>IF(OR(Public!$E266="Yes",Public!$E266="Oui"),"X","")</f>
        <v/>
      </c>
      <c r="I9" s="144"/>
      <c r="J9" s="107"/>
      <c r="K9" s="90"/>
    </row>
    <row r="10" spans="1:11" x14ac:dyDescent="0.25">
      <c r="A10" s="90"/>
      <c r="B10" s="111"/>
      <c r="C10" s="145"/>
      <c r="D10" s="146"/>
      <c r="E10" s="110"/>
      <c r="F10" s="110"/>
      <c r="G10" s="110"/>
      <c r="H10" s="110"/>
      <c r="I10" s="144"/>
      <c r="J10" s="107"/>
      <c r="K10" s="90"/>
    </row>
    <row r="11" spans="1:11" x14ac:dyDescent="0.25">
      <c r="A11" s="90"/>
      <c r="B11" s="99"/>
      <c r="C11" s="130" t="s">
        <v>300</v>
      </c>
      <c r="D11" s="106"/>
      <c r="E11" s="129"/>
      <c r="F11" s="129"/>
      <c r="G11" s="97"/>
      <c r="H11" s="97"/>
      <c r="I11" s="97"/>
      <c r="J11" s="107"/>
      <c r="K11" s="90"/>
    </row>
    <row r="12" spans="1:11" x14ac:dyDescent="0.25">
      <c r="A12" s="90"/>
      <c r="B12" s="99"/>
      <c r="C12" s="337" t="str">
        <f>"1. "&amp;"bluh"</f>
        <v>1. bluh</v>
      </c>
      <c r="D12" s="337"/>
      <c r="E12" s="337"/>
      <c r="F12" s="337"/>
      <c r="G12" s="337"/>
      <c r="H12" s="337"/>
      <c r="I12" s="337"/>
      <c r="J12" s="107"/>
      <c r="K12" s="90"/>
    </row>
    <row r="13" spans="1:11" x14ac:dyDescent="0.25">
      <c r="A13" s="90"/>
      <c r="B13" s="99"/>
      <c r="C13" s="337" t="s">
        <v>301</v>
      </c>
      <c r="D13" s="337"/>
      <c r="E13" s="337"/>
      <c r="F13" s="337"/>
      <c r="G13" s="337"/>
      <c r="H13" s="337"/>
      <c r="I13" s="337"/>
      <c r="J13" s="107"/>
      <c r="K13" s="90"/>
    </row>
    <row r="14" spans="1:11" ht="15.75" thickBot="1" x14ac:dyDescent="0.3">
      <c r="A14" s="90"/>
      <c r="B14" s="134"/>
      <c r="C14" s="135"/>
      <c r="D14" s="135"/>
      <c r="E14" s="136"/>
      <c r="F14" s="136"/>
      <c r="G14" s="136"/>
      <c r="H14" s="136"/>
      <c r="I14" s="136"/>
      <c r="J14" s="137"/>
      <c r="K14" s="90"/>
    </row>
    <row r="15" spans="1:11" x14ac:dyDescent="0.25">
      <c r="A15" s="90"/>
      <c r="B15" s="90"/>
      <c r="C15" s="90"/>
      <c r="D15" s="90"/>
      <c r="E15" s="90"/>
      <c r="F15" s="90"/>
      <c r="G15" s="90"/>
      <c r="H15" s="90"/>
      <c r="I15" s="90"/>
      <c r="J15" s="90"/>
      <c r="K15" s="90"/>
    </row>
  </sheetData>
  <sheetProtection algorithmName="SHA-512" hashValue="rSd8Qob8z0dq/Syn1fjIX1KnQ0hzvdHgpdZ3S4rmRC4eHywWE9EnvKQCV1vqCcJ6UwCgJQYkFt1YoechUvvDrg==" saltValue="+a2bBWDBMFmxJkbAOOmz+A==" spinCount="100000" sheet="1" objects="1" scenarios="1" selectLockedCells="1"/>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2"/>
  <sheetViews>
    <sheetView tabSelected="1" zoomScaleNormal="100" zoomScaleSheetLayoutView="70" workbookViewId="0">
      <selection activeCell="G21" sqref="G21:G22"/>
    </sheetView>
  </sheetViews>
  <sheetFormatPr defaultColWidth="9.28515625" defaultRowHeight="14.25" x14ac:dyDescent="0.25"/>
  <cols>
    <col min="1" max="1" width="1.7109375" style="14" customWidth="1"/>
    <col min="2" max="12" width="14.5703125" style="2" customWidth="1"/>
    <col min="13" max="14" width="9.42578125" style="3" customWidth="1"/>
    <col min="15" max="15" width="27" style="3" hidden="1" customWidth="1"/>
    <col min="16" max="16" width="28.5703125" style="3" hidden="1" customWidth="1"/>
    <col min="17" max="20" width="10.140625" style="3" customWidth="1"/>
    <col min="21" max="22" width="8.85546875" style="3" customWidth="1"/>
    <col min="23" max="23" width="9.28515625" style="3" customWidth="1"/>
    <col min="24" max="16384" width="9.28515625" style="3"/>
  </cols>
  <sheetData>
    <row r="1" spans="1:23" x14ac:dyDescent="0.25">
      <c r="O1" s="15" t="s">
        <v>69</v>
      </c>
      <c r="P1" s="15" t="s">
        <v>79</v>
      </c>
    </row>
    <row r="2" spans="1:23" x14ac:dyDescent="0.25">
      <c r="B2" s="16" t="s">
        <v>0</v>
      </c>
      <c r="C2" s="16"/>
      <c r="D2" s="16"/>
      <c r="O2" s="5"/>
      <c r="P2" s="5"/>
    </row>
    <row r="3" spans="1:23" x14ac:dyDescent="0.25">
      <c r="B3" s="6"/>
      <c r="C3" s="6"/>
      <c r="D3" s="6"/>
      <c r="O3" s="5"/>
      <c r="P3" s="5"/>
    </row>
    <row r="4" spans="1:23" s="1" customFormat="1" x14ac:dyDescent="0.25">
      <c r="A4" s="17"/>
      <c r="B4" s="168" t="s">
        <v>218</v>
      </c>
      <c r="C4" s="168"/>
      <c r="D4" s="168"/>
      <c r="E4" s="168"/>
      <c r="F4" s="168"/>
      <c r="G4" s="168"/>
      <c r="H4" s="168"/>
      <c r="I4" s="168"/>
      <c r="J4" s="168"/>
      <c r="K4" s="168"/>
      <c r="L4" s="168"/>
      <c r="M4" s="7"/>
      <c r="N4" s="7"/>
      <c r="O4" s="8"/>
      <c r="P4" s="8"/>
    </row>
    <row r="5" spans="1:23" s="1" customFormat="1" x14ac:dyDescent="0.25">
      <c r="A5" s="17"/>
      <c r="B5" s="168" t="str">
        <f>Variables!B2</f>
        <v>NQ-2025-008</v>
      </c>
      <c r="C5" s="168"/>
      <c r="D5" s="168"/>
      <c r="E5" s="168"/>
      <c r="F5" s="168"/>
      <c r="G5" s="168"/>
      <c r="H5" s="168"/>
      <c r="I5" s="168"/>
      <c r="J5" s="168"/>
      <c r="K5" s="168"/>
      <c r="L5" s="168"/>
      <c r="M5" s="7"/>
      <c r="N5" s="7"/>
      <c r="O5" s="8"/>
      <c r="P5" s="8"/>
    </row>
    <row r="6" spans="1:23" s="10" customFormat="1" x14ac:dyDescent="0.25">
      <c r="A6" s="17"/>
      <c r="B6" s="168" t="str">
        <f>UPPER(Variables!B3&amp;" | "&amp;Variables!C3)</f>
        <v>THERMOFORMED MOLDED FIBRE TABLEWARE | VAISSELLE EN FIBRE MOULÉE THERMOFORMÉE</v>
      </c>
      <c r="C6" s="168"/>
      <c r="D6" s="168"/>
      <c r="E6" s="168"/>
      <c r="F6" s="168"/>
      <c r="G6" s="168"/>
      <c r="H6" s="168"/>
      <c r="I6" s="168"/>
      <c r="J6" s="168"/>
      <c r="K6" s="168"/>
      <c r="L6" s="168"/>
      <c r="O6" s="18"/>
      <c r="P6" s="18"/>
    </row>
    <row r="7" spans="1:23" s="10" customFormat="1" x14ac:dyDescent="0.25">
      <c r="A7" s="17"/>
      <c r="B7" s="19"/>
      <c r="C7" s="19"/>
      <c r="D7" s="19"/>
      <c r="E7" s="20"/>
      <c r="F7" s="20"/>
      <c r="G7" s="20"/>
      <c r="H7" s="20"/>
      <c r="I7" s="20"/>
      <c r="J7" s="20"/>
      <c r="K7" s="20"/>
      <c r="L7" s="20"/>
      <c r="O7" s="18"/>
      <c r="P7" s="18"/>
    </row>
    <row r="8" spans="1:23" s="1" customFormat="1" x14ac:dyDescent="0.25">
      <c r="A8" s="17"/>
      <c r="B8" s="169" t="s">
        <v>219</v>
      </c>
      <c r="C8" s="170"/>
      <c r="D8" s="170"/>
      <c r="E8" s="170"/>
      <c r="F8" s="170"/>
      <c r="G8" s="170"/>
      <c r="H8" s="170"/>
      <c r="I8" s="170"/>
      <c r="J8" s="170"/>
      <c r="K8" s="170"/>
      <c r="L8" s="171"/>
      <c r="M8" s="7"/>
      <c r="N8" s="7"/>
      <c r="O8" s="8"/>
      <c r="P8" s="8"/>
    </row>
    <row r="9" spans="1:23" x14ac:dyDescent="0.25">
      <c r="B9" s="21"/>
      <c r="C9" s="22"/>
      <c r="D9" s="22"/>
      <c r="E9" s="23"/>
      <c r="F9" s="23"/>
      <c r="G9" s="23"/>
      <c r="H9" s="23"/>
      <c r="I9" s="23"/>
      <c r="J9" s="23"/>
      <c r="K9" s="23"/>
      <c r="L9" s="24"/>
    </row>
    <row r="10" spans="1:23" s="30" customFormat="1" x14ac:dyDescent="0.25">
      <c r="A10" s="45"/>
      <c r="B10" s="175"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176"/>
      <c r="D10" s="176"/>
      <c r="E10" s="176"/>
      <c r="F10" s="176"/>
      <c r="G10" s="166"/>
      <c r="H10" s="181" t="str">
        <f>"Le Tribunal canadien du commerce extérieur (le Tribunal) a ouvert une enquête concernant "&amp;Variables!C4&amp;" de "&amp;Variables!C3&amp;" (comme définie ci-dessous) originaires ou exporté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181"/>
      <c r="J10" s="181"/>
      <c r="K10" s="181"/>
      <c r="L10" s="182"/>
      <c r="N10" s="37"/>
      <c r="O10" s="3"/>
      <c r="P10" s="3"/>
      <c r="Q10" s="37"/>
      <c r="R10" s="37"/>
      <c r="S10" s="37"/>
      <c r="T10" s="37"/>
      <c r="U10" s="37"/>
      <c r="V10" s="37"/>
      <c r="W10" s="37"/>
    </row>
    <row r="11" spans="1:23" s="30" customFormat="1" x14ac:dyDescent="0.25">
      <c r="A11" s="45"/>
      <c r="B11" s="175"/>
      <c r="C11" s="176"/>
      <c r="D11" s="176"/>
      <c r="E11" s="176"/>
      <c r="F11" s="176"/>
      <c r="G11" s="166"/>
      <c r="H11" s="181"/>
      <c r="I11" s="181"/>
      <c r="J11" s="181"/>
      <c r="K11" s="181"/>
      <c r="L11" s="182"/>
      <c r="N11" s="37"/>
      <c r="O11" s="3"/>
      <c r="P11" s="3"/>
      <c r="Q11" s="37"/>
      <c r="R11" s="37"/>
      <c r="S11" s="37"/>
      <c r="T11" s="37"/>
      <c r="U11" s="37"/>
      <c r="V11" s="37"/>
      <c r="W11" s="37"/>
    </row>
    <row r="12" spans="1:23" s="30" customFormat="1" x14ac:dyDescent="0.25">
      <c r="A12" s="45"/>
      <c r="B12" s="175"/>
      <c r="C12" s="176"/>
      <c r="D12" s="176"/>
      <c r="E12" s="176"/>
      <c r="F12" s="176"/>
      <c r="G12" s="166"/>
      <c r="H12" s="181"/>
      <c r="I12" s="181"/>
      <c r="J12" s="181"/>
      <c r="K12" s="181"/>
      <c r="L12" s="182"/>
      <c r="N12" s="37"/>
      <c r="O12" s="3"/>
      <c r="P12" s="3"/>
      <c r="Q12" s="37"/>
      <c r="R12" s="37"/>
      <c r="S12" s="37"/>
      <c r="T12" s="37"/>
      <c r="U12" s="37"/>
      <c r="V12" s="37"/>
      <c r="W12" s="37"/>
    </row>
    <row r="13" spans="1:23" s="30" customFormat="1" x14ac:dyDescent="0.25">
      <c r="A13" s="45"/>
      <c r="B13" s="175"/>
      <c r="C13" s="176"/>
      <c r="D13" s="176"/>
      <c r="E13" s="176"/>
      <c r="F13" s="176"/>
      <c r="G13" s="166"/>
      <c r="H13" s="181"/>
      <c r="I13" s="181"/>
      <c r="J13" s="181"/>
      <c r="K13" s="181"/>
      <c r="L13" s="182"/>
      <c r="N13" s="37"/>
      <c r="O13" s="3"/>
      <c r="P13" s="3"/>
      <c r="Q13" s="37"/>
      <c r="R13" s="37"/>
      <c r="S13" s="37"/>
      <c r="T13" s="37"/>
      <c r="U13" s="37"/>
      <c r="V13" s="37"/>
      <c r="W13" s="37"/>
    </row>
    <row r="14" spans="1:23" s="30" customFormat="1" x14ac:dyDescent="0.25">
      <c r="A14" s="45"/>
      <c r="B14" s="175"/>
      <c r="C14" s="176"/>
      <c r="D14" s="176"/>
      <c r="E14" s="176"/>
      <c r="F14" s="176"/>
      <c r="G14" s="166"/>
      <c r="H14" s="181"/>
      <c r="I14" s="181"/>
      <c r="J14" s="181"/>
      <c r="K14" s="181"/>
      <c r="L14" s="182"/>
      <c r="N14" s="37"/>
      <c r="O14" s="3"/>
      <c r="P14" s="3"/>
      <c r="Q14" s="37"/>
      <c r="R14" s="37"/>
      <c r="S14" s="37"/>
      <c r="T14" s="37"/>
      <c r="U14" s="37"/>
      <c r="V14" s="37"/>
      <c r="W14" s="37"/>
    </row>
    <row r="15" spans="1:23" s="30" customFormat="1" x14ac:dyDescent="0.25">
      <c r="A15" s="45"/>
      <c r="B15" s="175"/>
      <c r="C15" s="176"/>
      <c r="D15" s="176"/>
      <c r="E15" s="176"/>
      <c r="F15" s="176"/>
      <c r="G15" s="166"/>
      <c r="H15" s="181"/>
      <c r="I15" s="181"/>
      <c r="J15" s="181"/>
      <c r="K15" s="181"/>
      <c r="L15" s="182"/>
      <c r="N15" s="37"/>
      <c r="O15" s="3"/>
      <c r="P15" s="3"/>
      <c r="Q15" s="37"/>
      <c r="R15" s="37"/>
      <c r="S15" s="37"/>
      <c r="T15" s="37"/>
      <c r="U15" s="37"/>
      <c r="V15" s="37"/>
      <c r="W15" s="37"/>
    </row>
    <row r="16" spans="1:23" s="30" customFormat="1" x14ac:dyDescent="0.25">
      <c r="A16" s="45"/>
      <c r="B16" s="175"/>
      <c r="C16" s="176"/>
      <c r="D16" s="176"/>
      <c r="E16" s="176"/>
      <c r="F16" s="176"/>
      <c r="G16" s="166"/>
      <c r="H16" s="181"/>
      <c r="I16" s="181"/>
      <c r="J16" s="181"/>
      <c r="K16" s="181"/>
      <c r="L16" s="182"/>
      <c r="N16" s="37"/>
      <c r="O16" s="3"/>
      <c r="P16" s="3"/>
      <c r="Q16" s="37"/>
      <c r="R16" s="37"/>
      <c r="S16" s="37"/>
      <c r="T16" s="37"/>
      <c r="U16" s="37"/>
      <c r="V16" s="37"/>
      <c r="W16" s="37"/>
    </row>
    <row r="17" spans="1:23" s="30" customFormat="1" x14ac:dyDescent="0.25">
      <c r="A17" s="45"/>
      <c r="B17" s="57"/>
      <c r="C17" s="58"/>
      <c r="D17" s="58"/>
      <c r="E17" s="58"/>
      <c r="F17" s="58"/>
      <c r="G17" s="58"/>
      <c r="H17" s="58"/>
      <c r="I17" s="58"/>
      <c r="J17" s="58"/>
      <c r="K17" s="58"/>
      <c r="L17" s="59"/>
      <c r="N17" s="37"/>
      <c r="O17" s="37"/>
      <c r="P17" s="37"/>
      <c r="Q17" s="37"/>
      <c r="R17" s="37"/>
      <c r="S17" s="37"/>
      <c r="T17" s="37"/>
      <c r="U17" s="37"/>
      <c r="V17" s="37"/>
      <c r="W17" s="37"/>
    </row>
    <row r="18" spans="1:23" s="10" customFormat="1" x14ac:dyDescent="0.25">
      <c r="A18" s="17"/>
      <c r="B18" s="19"/>
      <c r="C18" s="19"/>
      <c r="D18" s="19"/>
      <c r="E18" s="20"/>
      <c r="F18" s="20"/>
      <c r="G18" s="20"/>
      <c r="H18" s="20"/>
      <c r="I18" s="20"/>
      <c r="J18" s="20"/>
      <c r="K18" s="20"/>
      <c r="L18" s="20"/>
      <c r="O18" s="18"/>
      <c r="P18" s="18"/>
    </row>
    <row r="19" spans="1:23" s="1" customFormat="1" x14ac:dyDescent="0.25">
      <c r="A19" s="17"/>
      <c r="B19" s="169" t="s">
        <v>220</v>
      </c>
      <c r="C19" s="170"/>
      <c r="D19" s="170"/>
      <c r="E19" s="170"/>
      <c r="F19" s="170"/>
      <c r="G19" s="170"/>
      <c r="H19" s="170"/>
      <c r="I19" s="170"/>
      <c r="J19" s="170"/>
      <c r="K19" s="170"/>
      <c r="L19" s="171"/>
      <c r="M19" s="7"/>
      <c r="N19" s="7"/>
      <c r="O19" s="8"/>
      <c r="P19" s="8"/>
    </row>
    <row r="20" spans="1:23" x14ac:dyDescent="0.25">
      <c r="B20" s="21"/>
      <c r="C20" s="22"/>
      <c r="D20" s="22"/>
      <c r="E20" s="23"/>
      <c r="F20" s="23"/>
      <c r="G20" s="23"/>
      <c r="H20" s="23"/>
      <c r="I20" s="23"/>
      <c r="J20" s="23"/>
      <c r="K20" s="23"/>
      <c r="L20" s="24"/>
    </row>
    <row r="21" spans="1:23" x14ac:dyDescent="0.25">
      <c r="B21" s="183" t="s">
        <v>80</v>
      </c>
      <c r="C21" s="184"/>
      <c r="D21" s="184"/>
      <c r="E21" s="184"/>
      <c r="F21" s="184"/>
      <c r="G21" s="195" t="s">
        <v>79</v>
      </c>
      <c r="H21" s="185" t="s">
        <v>174</v>
      </c>
      <c r="I21" s="185"/>
      <c r="J21" s="185"/>
      <c r="K21" s="185"/>
      <c r="L21" s="186"/>
      <c r="O21" s="25"/>
    </row>
    <row r="22" spans="1:23" x14ac:dyDescent="0.25">
      <c r="B22" s="183"/>
      <c r="C22" s="184"/>
      <c r="D22" s="184"/>
      <c r="E22" s="184"/>
      <c r="F22" s="184"/>
      <c r="G22" s="196"/>
      <c r="H22" s="185"/>
      <c r="I22" s="185"/>
      <c r="J22" s="185"/>
      <c r="K22" s="185"/>
      <c r="L22" s="186"/>
      <c r="O22" s="25"/>
    </row>
    <row r="23" spans="1:23" s="30" customFormat="1" x14ac:dyDescent="0.25">
      <c r="A23" s="45"/>
      <c r="B23" s="57"/>
      <c r="C23" s="58"/>
      <c r="D23" s="58"/>
      <c r="E23" s="58"/>
      <c r="F23" s="58"/>
      <c r="G23" s="58"/>
      <c r="H23" s="58"/>
      <c r="I23" s="58"/>
      <c r="J23" s="58"/>
      <c r="K23" s="58"/>
      <c r="L23" s="59"/>
      <c r="N23" s="37"/>
      <c r="O23" s="37"/>
      <c r="P23" s="37"/>
      <c r="Q23" s="37"/>
      <c r="R23" s="37"/>
      <c r="S23" s="37"/>
      <c r="T23" s="37"/>
      <c r="U23" s="37"/>
      <c r="V23" s="37"/>
      <c r="W23" s="37"/>
    </row>
    <row r="24" spans="1:23" s="10" customFormat="1" x14ac:dyDescent="0.25">
      <c r="A24" s="17"/>
      <c r="B24" s="19"/>
      <c r="C24" s="19"/>
      <c r="D24" s="19"/>
      <c r="E24" s="20"/>
      <c r="F24" s="20"/>
      <c r="G24" s="20"/>
      <c r="H24" s="20"/>
      <c r="I24" s="20"/>
      <c r="J24" s="20"/>
      <c r="K24" s="20"/>
      <c r="L24" s="20"/>
      <c r="O24" s="18"/>
      <c r="P24" s="18"/>
    </row>
    <row r="25" spans="1:23" s="1" customFormat="1" x14ac:dyDescent="0.25">
      <c r="A25" s="17"/>
      <c r="B25" s="169" t="str">
        <f>IF(Intro!$G$21="English",O25,P25)</f>
        <v>LA DÉFINITION "DES MARCHANDISES"</v>
      </c>
      <c r="C25" s="170" t="str">
        <f>UPPER(IF(Intro!$G$21="English",P25,Q25))</f>
        <v/>
      </c>
      <c r="D25" s="170"/>
      <c r="E25" s="170" t="str">
        <f>UPPER(IF(Intro!$G$21="English",Q25,R25))</f>
        <v/>
      </c>
      <c r="F25" s="170" t="str">
        <f>UPPER(IF(Intro!$G$21="English",R25,S25))</f>
        <v/>
      </c>
      <c r="G25" s="170" t="str">
        <f>UPPER(IF(Intro!$G$21="English",S25,T25))</f>
        <v/>
      </c>
      <c r="H25" s="170" t="str">
        <f>UPPER(IF(Intro!$G$21="English",T25,U25))</f>
        <v/>
      </c>
      <c r="I25" s="170" t="str">
        <f>UPPER(IF(Intro!$G$21="English",U25,V25))</f>
        <v/>
      </c>
      <c r="J25" s="170" t="str">
        <f>UPPER(IF(Intro!$G$21="English",V25,W25))</f>
        <v/>
      </c>
      <c r="K25" s="170" t="str">
        <f>UPPER(IF(Intro!$G$21="English",W25,X25))</f>
        <v/>
      </c>
      <c r="L25" s="171" t="str">
        <f>UPPER(IF(Intro!$G$21="English",X25,Y25))</f>
        <v/>
      </c>
      <c r="M25" s="10"/>
      <c r="N25" s="7"/>
      <c r="O25" s="10" t="s">
        <v>221</v>
      </c>
      <c r="P25" s="10" t="s">
        <v>222</v>
      </c>
    </row>
    <row r="26" spans="1:23" x14ac:dyDescent="0.25">
      <c r="B26" s="21"/>
      <c r="C26" s="22"/>
      <c r="D26" s="22"/>
      <c r="E26" s="23"/>
      <c r="F26" s="23"/>
      <c r="G26" s="23"/>
      <c r="H26" s="23"/>
      <c r="I26" s="23"/>
      <c r="J26" s="23"/>
      <c r="K26" s="23"/>
      <c r="L26" s="24"/>
    </row>
    <row r="27" spans="1:23" s="30" customFormat="1" x14ac:dyDescent="0.25">
      <c r="A27" s="45"/>
      <c r="B27" s="172" t="str">
        <f>IF(Intro!$G$21="English",O27,P27)</f>
        <v>Les références aux « marchandises » dans ce questionnaire font référence à :</v>
      </c>
      <c r="C27" s="173"/>
      <c r="D27" s="173"/>
      <c r="E27" s="173"/>
      <c r="F27" s="173"/>
      <c r="G27" s="173"/>
      <c r="H27" s="173"/>
      <c r="I27" s="173"/>
      <c r="J27" s="173"/>
      <c r="K27" s="173"/>
      <c r="L27" s="174"/>
      <c r="N27" s="37"/>
      <c r="O27" s="3" t="s">
        <v>135</v>
      </c>
      <c r="P27" s="3" t="s">
        <v>136</v>
      </c>
      <c r="Q27" s="37"/>
      <c r="R27" s="37"/>
      <c r="S27" s="37"/>
      <c r="T27" s="37"/>
      <c r="U27" s="37"/>
      <c r="V27" s="37"/>
      <c r="W27" s="37"/>
    </row>
    <row r="28" spans="1:23" x14ac:dyDescent="0.25">
      <c r="B28" s="21"/>
      <c r="C28" s="22"/>
      <c r="D28" s="22"/>
      <c r="E28" s="23"/>
      <c r="F28" s="23"/>
      <c r="G28" s="23"/>
      <c r="H28" s="23"/>
      <c r="I28" s="23"/>
      <c r="J28" s="23"/>
      <c r="K28" s="23"/>
      <c r="L28" s="24"/>
    </row>
    <row r="29" spans="1:23" s="30" customFormat="1" x14ac:dyDescent="0.25">
      <c r="A29" s="45"/>
      <c r="B29" s="56"/>
      <c r="C29" s="197" t="str">
        <f>IF(Intro!$G$21="English",O29,P29)</f>
        <v>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v>
      </c>
      <c r="D29" s="198"/>
      <c r="E29" s="198"/>
      <c r="F29" s="198"/>
      <c r="G29" s="198"/>
      <c r="H29" s="198"/>
      <c r="I29" s="198"/>
      <c r="J29" s="198"/>
      <c r="K29" s="199"/>
      <c r="L29" s="70"/>
      <c r="N29" s="37"/>
      <c r="O29" s="3" t="str">
        <f>Variables!B16</f>
        <v>Thermoformed molded fibre plates and platters regardless of diameter or length, and bowls with diameters or widths of eight centimeters or greater and lips up to eight centimetres, regardless of fibre source, thickness, additives, colour, design, coating, or surface or other finishing.</v>
      </c>
      <c r="P29" s="3" t="str">
        <f>Variables!C16</f>
        <v>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v>
      </c>
      <c r="Q29" s="37"/>
      <c r="R29" s="37"/>
      <c r="S29" s="37"/>
      <c r="T29" s="37"/>
      <c r="U29" s="37"/>
      <c r="V29" s="37"/>
      <c r="W29" s="37"/>
    </row>
    <row r="30" spans="1:23" s="30" customFormat="1" x14ac:dyDescent="0.25">
      <c r="A30" s="45"/>
      <c r="B30" s="56"/>
      <c r="C30" s="200"/>
      <c r="D30" s="201"/>
      <c r="E30" s="201"/>
      <c r="F30" s="201"/>
      <c r="G30" s="201"/>
      <c r="H30" s="201"/>
      <c r="I30" s="201"/>
      <c r="J30" s="201"/>
      <c r="K30" s="202"/>
      <c r="L30" s="70"/>
      <c r="N30" s="37"/>
      <c r="O30" s="3"/>
      <c r="P30" s="3"/>
      <c r="Q30" s="37"/>
      <c r="R30" s="37"/>
      <c r="S30" s="37"/>
      <c r="T30" s="37"/>
      <c r="U30" s="37"/>
      <c r="V30" s="37"/>
      <c r="W30" s="37"/>
    </row>
    <row r="31" spans="1:23" s="30" customFormat="1" x14ac:dyDescent="0.25">
      <c r="A31" s="45"/>
      <c r="B31" s="56"/>
      <c r="C31" s="200"/>
      <c r="D31" s="201"/>
      <c r="E31" s="201"/>
      <c r="F31" s="201"/>
      <c r="G31" s="201"/>
      <c r="H31" s="201"/>
      <c r="I31" s="201"/>
      <c r="J31" s="201"/>
      <c r="K31" s="202"/>
      <c r="L31" s="70"/>
      <c r="N31" s="37"/>
      <c r="O31" s="3"/>
      <c r="P31" s="3"/>
      <c r="Q31" s="37"/>
      <c r="R31" s="37"/>
      <c r="S31" s="37"/>
      <c r="T31" s="37"/>
      <c r="U31" s="37"/>
      <c r="V31" s="37"/>
      <c r="W31" s="37"/>
    </row>
    <row r="32" spans="1:23" s="30" customFormat="1" x14ac:dyDescent="0.25">
      <c r="A32" s="45"/>
      <c r="B32" s="56"/>
      <c r="C32" s="203"/>
      <c r="D32" s="204"/>
      <c r="E32" s="204"/>
      <c r="F32" s="204"/>
      <c r="G32" s="204"/>
      <c r="H32" s="204"/>
      <c r="I32" s="204"/>
      <c r="J32" s="204"/>
      <c r="K32" s="205"/>
      <c r="L32" s="70"/>
      <c r="N32" s="37"/>
      <c r="O32" s="3"/>
      <c r="P32" s="3"/>
      <c r="Q32" s="37"/>
      <c r="R32" s="37"/>
      <c r="S32" s="37"/>
      <c r="T32" s="37"/>
      <c r="U32" s="37"/>
      <c r="V32" s="37"/>
      <c r="W32" s="37"/>
    </row>
    <row r="33" spans="1:23" x14ac:dyDescent="0.25">
      <c r="B33" s="21"/>
      <c r="C33" s="22"/>
      <c r="D33" s="22"/>
      <c r="E33" s="23"/>
      <c r="F33" s="23"/>
      <c r="G33" s="23"/>
      <c r="H33" s="23"/>
      <c r="I33" s="23"/>
      <c r="J33" s="23"/>
      <c r="K33" s="23"/>
      <c r="L33" s="24"/>
    </row>
    <row r="34" spans="1:23" s="30" customFormat="1" ht="42.75" x14ac:dyDescent="0.25">
      <c r="A34" s="45" t="s">
        <v>335</v>
      </c>
      <c r="B34" s="175" t="str">
        <f>IF(Intro!$G$21="English",O34,P34)</f>
        <v>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v>
      </c>
      <c r="C34" s="176"/>
      <c r="D34" s="176"/>
      <c r="E34" s="176"/>
      <c r="F34" s="176"/>
      <c r="G34" s="176"/>
      <c r="H34" s="176"/>
      <c r="I34" s="176"/>
      <c r="J34" s="176"/>
      <c r="K34" s="176"/>
      <c r="L34" s="177"/>
      <c r="N34" s="37"/>
      <c r="O34" s="4" t="s">
        <v>328</v>
      </c>
      <c r="P34" s="153" t="s">
        <v>329</v>
      </c>
      <c r="Q34" s="37"/>
      <c r="R34" s="37"/>
      <c r="S34" s="37"/>
      <c r="T34" s="37"/>
      <c r="U34" s="37"/>
      <c r="V34" s="37"/>
      <c r="W34" s="37"/>
    </row>
    <row r="35" spans="1:23" s="30" customFormat="1" x14ac:dyDescent="0.25">
      <c r="A35" s="45"/>
      <c r="B35" s="57"/>
      <c r="C35" s="58"/>
      <c r="D35" s="58"/>
      <c r="E35" s="58"/>
      <c r="F35" s="58"/>
      <c r="G35" s="58"/>
      <c r="H35" s="58"/>
      <c r="I35" s="58"/>
      <c r="J35" s="58"/>
      <c r="K35" s="58"/>
      <c r="L35" s="59"/>
      <c r="N35" s="37"/>
      <c r="O35" s="37"/>
      <c r="P35" s="37"/>
      <c r="Q35" s="37"/>
      <c r="R35" s="37"/>
      <c r="S35" s="37"/>
      <c r="T35" s="37"/>
      <c r="U35" s="37"/>
      <c r="V35" s="37"/>
      <c r="W35" s="37"/>
    </row>
    <row r="36" spans="1:23" s="10" customFormat="1" x14ac:dyDescent="0.25">
      <c r="A36" s="17"/>
      <c r="B36" s="19"/>
      <c r="C36" s="19"/>
      <c r="D36" s="19"/>
      <c r="E36" s="20"/>
      <c r="F36" s="20"/>
      <c r="G36" s="20"/>
      <c r="H36" s="20"/>
      <c r="I36" s="20"/>
      <c r="J36" s="20"/>
      <c r="K36" s="20"/>
      <c r="L36" s="20"/>
      <c r="O36" s="18"/>
      <c r="P36" s="18"/>
    </row>
    <row r="37" spans="1:23" s="1" customFormat="1" x14ac:dyDescent="0.25">
      <c r="A37" s="17"/>
      <c r="B37" s="169" t="str">
        <f>UPPER(IF(Intro!$G$21="English",O37,P37))</f>
        <v>DEVEZ-VOUS REMPLIR CE QUESTIONNAIRE?</v>
      </c>
      <c r="C37" s="170"/>
      <c r="D37" s="170"/>
      <c r="E37" s="170"/>
      <c r="F37" s="170"/>
      <c r="G37" s="170"/>
      <c r="H37" s="170"/>
      <c r="I37" s="170"/>
      <c r="J37" s="170"/>
      <c r="K37" s="170"/>
      <c r="L37" s="171"/>
      <c r="M37" s="7"/>
      <c r="N37" s="7"/>
      <c r="O37" s="3" t="s">
        <v>223</v>
      </c>
      <c r="P37" s="3" t="s">
        <v>262</v>
      </c>
    </row>
    <row r="38" spans="1:23" x14ac:dyDescent="0.25">
      <c r="B38" s="21"/>
      <c r="C38" s="22"/>
      <c r="D38" s="22"/>
      <c r="E38" s="23"/>
      <c r="F38" s="23"/>
      <c r="G38" s="23"/>
      <c r="H38" s="23"/>
      <c r="I38" s="23"/>
      <c r="J38" s="23"/>
      <c r="K38" s="23"/>
      <c r="L38" s="24"/>
    </row>
    <row r="39" spans="1:23" x14ac:dyDescent="0.25">
      <c r="B39" s="178" t="str">
        <f>IF(Intro!$G$21="English",O39,P39)</f>
        <v>Votre syndicat représentait-il les employés des entreprises qui ont produit des marchandises depuis le 1er janvier 2022?</v>
      </c>
      <c r="C39" s="179"/>
      <c r="D39" s="179"/>
      <c r="E39" s="179"/>
      <c r="F39" s="179"/>
      <c r="G39" s="179"/>
      <c r="H39" s="179"/>
      <c r="I39" s="179"/>
      <c r="J39" s="179"/>
      <c r="K39" s="179"/>
      <c r="L39" s="180"/>
      <c r="O39" s="25" t="str">
        <f>"Has your union represented employees at firms that produced the goods since January 1, "&amp;Variables!B6&amp;"?"</f>
        <v>Has your union represented employees at firms that produced the goods since January 1, 2022?</v>
      </c>
      <c r="P39" s="3" t="str">
        <f>"Votre syndicat représentait-il les employés des entreprises qui ont produit des marchandises depuis le 1er janvier "&amp;Variables!C6&amp;"?"</f>
        <v>Votre syndicat représentait-il les employés des entreprises qui ont produit des marchandises depuis le 1er janvier 2022?</v>
      </c>
    </row>
    <row r="40" spans="1:23" x14ac:dyDescent="0.25">
      <c r="B40" s="21"/>
      <c r="C40" s="22"/>
      <c r="D40" s="22"/>
      <c r="E40" s="23"/>
      <c r="F40" s="23"/>
      <c r="G40" s="23"/>
      <c r="H40" s="23"/>
      <c r="I40" s="23"/>
      <c r="J40" s="23"/>
      <c r="K40" s="23"/>
      <c r="L40" s="24"/>
      <c r="O40" s="37" t="s">
        <v>161</v>
      </c>
      <c r="P40" s="37" t="s">
        <v>269</v>
      </c>
    </row>
    <row r="41" spans="1:23" s="30" customFormat="1" x14ac:dyDescent="0.25">
      <c r="A41" s="14"/>
      <c r="B41" s="206" t="str">
        <f>IF(Intro!$G$21="English",O40,P40)</f>
        <v>Sélectionnez oui ou non</v>
      </c>
      <c r="C41" s="207"/>
      <c r="D41" s="208"/>
      <c r="E41" s="210" t="str">
        <f>IF(D41="Yes",O41,IF(D41="Oui",P41,IF(D41="No",O42,IF(D41="Non",P42,""))))</f>
        <v/>
      </c>
      <c r="F41" s="210"/>
      <c r="G41" s="210"/>
      <c r="H41" s="210"/>
      <c r="I41" s="210"/>
      <c r="J41" s="210"/>
      <c r="K41" s="210"/>
      <c r="L41" s="24"/>
      <c r="N41" s="37"/>
      <c r="O41" s="3" t="str">
        <f>"Complete all tabs in this questionnaire and return by "&amp;Variables!B11&amp;"."</f>
        <v>Complete all tabs in this questionnaire and return by March 23, 2026.</v>
      </c>
      <c r="P41" s="3" t="str">
        <f>"Remplissez tous les onglets de ce questionnaire et retournez-le avant le "&amp;Variables!C11&amp;"."</f>
        <v>Remplissez tous les onglets de ce questionnaire et retournez-le avant le le 23 mars 2026.</v>
      </c>
      <c r="Q41" s="37"/>
      <c r="R41" s="37"/>
      <c r="S41" s="37"/>
      <c r="T41" s="37"/>
      <c r="U41" s="37"/>
      <c r="V41" s="37"/>
      <c r="W41" s="37"/>
    </row>
    <row r="42" spans="1:23" s="30" customFormat="1" x14ac:dyDescent="0.25">
      <c r="A42" s="14"/>
      <c r="B42" s="206"/>
      <c r="C42" s="207"/>
      <c r="D42" s="209"/>
      <c r="E42" s="211"/>
      <c r="F42" s="211"/>
      <c r="G42" s="211"/>
      <c r="H42" s="211"/>
      <c r="I42" s="211"/>
      <c r="J42" s="211"/>
      <c r="K42" s="211"/>
      <c r="L42" s="24"/>
      <c r="N42" s="37"/>
      <c r="O42" s="3" t="str">
        <f>"Complete this tab only and return by "&amp;Variables!B11&amp;"."</f>
        <v>Complete this tab only and return by March 23, 2026.</v>
      </c>
      <c r="P42" s="3" t="str">
        <f>"Remplissez cet onglet uniquement et retournez-le avant le "&amp;Variables!C11&amp;"."</f>
        <v>Remplissez cet onglet uniquement et retournez-le avant le le 23 mars 2026.</v>
      </c>
      <c r="Q42" s="37"/>
      <c r="R42" s="37"/>
      <c r="S42" s="37"/>
      <c r="T42" s="37"/>
      <c r="U42" s="37"/>
      <c r="V42" s="37"/>
      <c r="W42" s="37"/>
    </row>
    <row r="43" spans="1:23" s="30" customFormat="1" x14ac:dyDescent="0.25">
      <c r="A43" s="45"/>
      <c r="B43" s="57"/>
      <c r="C43" s="58"/>
      <c r="D43" s="58"/>
      <c r="E43" s="58"/>
      <c r="F43" s="58"/>
      <c r="G43" s="58"/>
      <c r="H43" s="58"/>
      <c r="I43" s="58"/>
      <c r="J43" s="58"/>
      <c r="K43" s="58"/>
      <c r="L43" s="59"/>
      <c r="N43" s="37"/>
      <c r="Q43" s="37"/>
      <c r="R43" s="37"/>
      <c r="S43" s="37"/>
      <c r="T43" s="37"/>
      <c r="U43" s="37"/>
      <c r="V43" s="37"/>
      <c r="W43" s="37"/>
    </row>
    <row r="44" spans="1:23" s="10" customFormat="1" x14ac:dyDescent="0.25">
      <c r="A44" s="17"/>
      <c r="B44" s="19"/>
      <c r="C44" s="19"/>
      <c r="D44" s="19"/>
      <c r="E44" s="20"/>
      <c r="F44" s="20"/>
      <c r="G44" s="20"/>
      <c r="H44" s="20"/>
      <c r="I44" s="20"/>
      <c r="J44" s="20"/>
      <c r="K44" s="20"/>
      <c r="L44" s="20"/>
      <c r="O44" s="18"/>
      <c r="P44" s="18"/>
    </row>
    <row r="45" spans="1:23" s="1" customFormat="1" x14ac:dyDescent="0.25">
      <c r="A45" s="17"/>
      <c r="B45" s="169" t="str">
        <f>IF(Intro!$G$21="English",O45,P45)</f>
        <v>DATE D'ÉCHÉANCE DU QUESTIONNAIRE</v>
      </c>
      <c r="C45" s="170" t="str">
        <f>UPPER(IF(Intro!$G$21="English",P45,Q45))</f>
        <v/>
      </c>
      <c r="D45" s="170"/>
      <c r="E45" s="170" t="str">
        <f>UPPER(IF(Intro!$G$21="English",Q45,R45))</f>
        <v/>
      </c>
      <c r="F45" s="170" t="str">
        <f>UPPER(IF(Intro!$G$21="English",R45,S45))</f>
        <v/>
      </c>
      <c r="G45" s="170" t="str">
        <f>UPPER(IF(Intro!$G$21="English",S45,T45))</f>
        <v/>
      </c>
      <c r="H45" s="170" t="str">
        <f>UPPER(IF(Intro!$G$21="English",T45,U45))</f>
        <v/>
      </c>
      <c r="I45" s="170" t="str">
        <f>UPPER(IF(Intro!$G$21="English",U45,V45))</f>
        <v/>
      </c>
      <c r="J45" s="170" t="str">
        <f>UPPER(IF(Intro!$G$21="English",V45,W45))</f>
        <v/>
      </c>
      <c r="K45" s="170" t="str">
        <f>UPPER(IF(Intro!$G$21="English",W45,X45))</f>
        <v/>
      </c>
      <c r="L45" s="171" t="str">
        <f>UPPER(IF(Intro!$G$21="English",X45,Y45))</f>
        <v/>
      </c>
      <c r="M45" s="10"/>
      <c r="N45" s="7"/>
      <c r="O45" s="8" t="s">
        <v>1</v>
      </c>
      <c r="P45" s="8" t="s">
        <v>2</v>
      </c>
    </row>
    <row r="46" spans="1:23" x14ac:dyDescent="0.25">
      <c r="B46" s="21"/>
      <c r="C46" s="26"/>
      <c r="D46" s="26"/>
      <c r="E46" s="27"/>
      <c r="F46" s="27"/>
      <c r="G46" s="27"/>
      <c r="H46" s="27"/>
      <c r="I46" s="27"/>
      <c r="J46" s="27"/>
      <c r="K46" s="23"/>
      <c r="L46" s="24"/>
    </row>
    <row r="47" spans="1:23" s="30" customFormat="1" x14ac:dyDescent="0.25">
      <c r="A47" s="45"/>
      <c r="B47" s="56"/>
      <c r="D47" s="214" t="str">
        <f>IF(Intro!$G$21="English",O47,P47)</f>
        <v>le 23 mars 2026</v>
      </c>
      <c r="E47" s="215"/>
      <c r="F47" s="215"/>
      <c r="G47" s="215"/>
      <c r="H47" s="215"/>
      <c r="I47" s="215"/>
      <c r="J47" s="216"/>
      <c r="K47" s="23"/>
      <c r="L47" s="48"/>
      <c r="N47" s="37"/>
      <c r="O47" s="31" t="str">
        <f>Variables!B11</f>
        <v>March 23, 2026</v>
      </c>
      <c r="P47" s="31" t="str">
        <f>Variables!C11</f>
        <v>le 23 mars 2026</v>
      </c>
      <c r="Q47" s="37"/>
      <c r="R47" s="37"/>
      <c r="S47" s="37"/>
      <c r="T47" s="37"/>
      <c r="U47" s="37"/>
      <c r="V47" s="37"/>
      <c r="W47" s="37"/>
    </row>
    <row r="48" spans="1:23" s="30" customFormat="1" x14ac:dyDescent="0.25">
      <c r="A48" s="45"/>
      <c r="B48" s="56"/>
      <c r="D48" s="217"/>
      <c r="E48" s="218"/>
      <c r="F48" s="218"/>
      <c r="G48" s="218"/>
      <c r="H48" s="218"/>
      <c r="I48" s="218"/>
      <c r="J48" s="219"/>
      <c r="K48" s="23"/>
      <c r="L48" s="48"/>
      <c r="N48" s="37"/>
      <c r="O48" s="31"/>
      <c r="P48" s="31"/>
      <c r="Q48" s="37"/>
      <c r="R48" s="37"/>
      <c r="S48" s="37"/>
      <c r="T48" s="37"/>
      <c r="U48" s="37"/>
      <c r="V48" s="37"/>
      <c r="W48" s="37"/>
    </row>
    <row r="49" spans="1:23" s="30" customFormat="1" x14ac:dyDescent="0.25">
      <c r="A49" s="45"/>
      <c r="B49" s="57"/>
      <c r="C49" s="58"/>
      <c r="D49" s="58"/>
      <c r="E49" s="58"/>
      <c r="F49" s="58"/>
      <c r="G49" s="58"/>
      <c r="H49" s="58"/>
      <c r="I49" s="58"/>
      <c r="J49" s="58"/>
      <c r="K49" s="58"/>
      <c r="L49" s="59"/>
      <c r="N49" s="37"/>
      <c r="O49" s="37"/>
      <c r="P49" s="37"/>
      <c r="Q49" s="37"/>
      <c r="R49" s="37"/>
      <c r="S49" s="37"/>
      <c r="T49" s="37"/>
      <c r="U49" s="37"/>
      <c r="V49" s="37"/>
      <c r="W49" s="37"/>
    </row>
    <row r="50" spans="1:23" s="10" customFormat="1" x14ac:dyDescent="0.25">
      <c r="A50" s="17"/>
      <c r="B50" s="19"/>
      <c r="C50" s="19"/>
      <c r="D50" s="19"/>
      <c r="E50" s="20"/>
      <c r="F50" s="20"/>
      <c r="G50" s="20"/>
      <c r="H50" s="20"/>
      <c r="I50" s="20"/>
      <c r="J50" s="20"/>
      <c r="K50" s="20"/>
      <c r="L50" s="20"/>
      <c r="O50" s="18"/>
      <c r="P50" s="18"/>
    </row>
    <row r="51" spans="1:23" s="1" customFormat="1" x14ac:dyDescent="0.25">
      <c r="A51" s="17"/>
      <c r="B51" s="169" t="str">
        <f>IF(Intro!$G$21="English",O51,P51)</f>
        <v>QUESTIONNAIRE NON REMPLI</v>
      </c>
      <c r="C51" s="170" t="str">
        <f>UPPER(IF(Intro!$G$21="English",P51,Q51))</f>
        <v/>
      </c>
      <c r="D51" s="170"/>
      <c r="E51" s="170" t="str">
        <f>UPPER(IF(Intro!$G$21="English",Q51,R51))</f>
        <v/>
      </c>
      <c r="F51" s="170" t="str">
        <f>UPPER(IF(Intro!$G$21="English",R51,S51))</f>
        <v/>
      </c>
      <c r="G51" s="170" t="str">
        <f>UPPER(IF(Intro!$G$21="English",S51,T51))</f>
        <v/>
      </c>
      <c r="H51" s="170" t="str">
        <f>UPPER(IF(Intro!$G$21="English",T51,U51))</f>
        <v/>
      </c>
      <c r="I51" s="170" t="str">
        <f>UPPER(IF(Intro!$G$21="English",U51,V51))</f>
        <v/>
      </c>
      <c r="J51" s="170" t="str">
        <f>UPPER(IF(Intro!$G$21="English",V51,W51))</f>
        <v/>
      </c>
      <c r="K51" s="170" t="str">
        <f>UPPER(IF(Intro!$G$21="English",W51,X51))</f>
        <v/>
      </c>
      <c r="L51" s="171" t="str">
        <f>UPPER(IF(Intro!$G$21="English",X51,Y51))</f>
        <v/>
      </c>
      <c r="M51" s="10"/>
      <c r="N51" s="7"/>
      <c r="O51" s="10" t="s">
        <v>224</v>
      </c>
      <c r="P51" s="10" t="s">
        <v>225</v>
      </c>
    </row>
    <row r="52" spans="1:23" x14ac:dyDescent="0.25">
      <c r="B52" s="21"/>
      <c r="C52" s="22"/>
      <c r="D52" s="22"/>
      <c r="E52" s="23"/>
      <c r="F52" s="23"/>
      <c r="G52" s="23"/>
      <c r="H52" s="23"/>
      <c r="I52" s="23"/>
      <c r="J52" s="23"/>
      <c r="K52" s="23"/>
      <c r="L52" s="24"/>
    </row>
    <row r="53" spans="1:23" s="30" customFormat="1" x14ac:dyDescent="0.25">
      <c r="A53" s="45"/>
      <c r="B53" s="172" t="str">
        <f>IF(Intro!$G$21="English",O53,P53)</f>
        <v>Si le questionnaire n’est pas rempli dans les délais impartis, le Tribunal peut rendre une ordonnance de production, aux termes de l’article  17 de la Loi sur le Tribunal canadien du commerce extérieur, afin d’exiger la production d’une réponse au questionnaire.</v>
      </c>
      <c r="C53" s="173"/>
      <c r="D53" s="173"/>
      <c r="E53" s="173"/>
      <c r="F53" s="173"/>
      <c r="G53" s="173"/>
      <c r="H53" s="173"/>
      <c r="I53" s="173"/>
      <c r="J53" s="173"/>
      <c r="K53" s="173"/>
      <c r="L53" s="174"/>
      <c r="N53" s="37"/>
      <c r="O53" s="3" t="s">
        <v>82</v>
      </c>
      <c r="P53" s="3" t="s">
        <v>173</v>
      </c>
      <c r="Q53" s="37"/>
      <c r="R53" s="37"/>
      <c r="S53" s="37"/>
      <c r="T53" s="37"/>
      <c r="U53" s="37"/>
      <c r="V53" s="37"/>
      <c r="W53" s="37"/>
    </row>
    <row r="54" spans="1:23" s="30" customFormat="1" x14ac:dyDescent="0.25">
      <c r="A54" s="45"/>
      <c r="B54" s="172"/>
      <c r="C54" s="173"/>
      <c r="D54" s="173"/>
      <c r="E54" s="173"/>
      <c r="F54" s="173"/>
      <c r="G54" s="173"/>
      <c r="H54" s="173"/>
      <c r="I54" s="173"/>
      <c r="J54" s="173"/>
      <c r="K54" s="173"/>
      <c r="L54" s="174"/>
      <c r="N54" s="37"/>
      <c r="O54" s="3"/>
      <c r="P54" s="3"/>
      <c r="Q54" s="37"/>
      <c r="R54" s="37"/>
      <c r="S54" s="37"/>
      <c r="T54" s="37"/>
      <c r="U54" s="37"/>
      <c r="V54" s="37"/>
      <c r="W54" s="37"/>
    </row>
    <row r="55" spans="1:23" s="30" customFormat="1" x14ac:dyDescent="0.25">
      <c r="A55" s="45"/>
      <c r="B55" s="57"/>
      <c r="C55" s="58"/>
      <c r="D55" s="58"/>
      <c r="E55" s="58"/>
      <c r="F55" s="58"/>
      <c r="G55" s="58"/>
      <c r="H55" s="58"/>
      <c r="I55" s="58"/>
      <c r="J55" s="58"/>
      <c r="K55" s="58"/>
      <c r="L55" s="59"/>
      <c r="N55" s="37"/>
      <c r="O55" s="37"/>
      <c r="P55" s="37"/>
      <c r="Q55" s="37"/>
      <c r="R55" s="37"/>
      <c r="S55" s="37"/>
      <c r="T55" s="37"/>
      <c r="U55" s="37"/>
      <c r="V55" s="37"/>
      <c r="W55" s="37"/>
    </row>
    <row r="56" spans="1:23" s="10" customFormat="1" x14ac:dyDescent="0.25">
      <c r="A56" s="17"/>
      <c r="B56" s="19"/>
      <c r="C56" s="19"/>
      <c r="D56" s="19"/>
      <c r="E56" s="20"/>
      <c r="F56" s="20"/>
      <c r="G56" s="20"/>
      <c r="H56" s="20"/>
      <c r="I56" s="20"/>
      <c r="J56" s="20"/>
      <c r="K56" s="20"/>
      <c r="L56" s="20"/>
      <c r="O56" s="18"/>
      <c r="P56" s="18"/>
    </row>
    <row r="57" spans="1:23" x14ac:dyDescent="0.25">
      <c r="B57" s="169" t="str">
        <f>IF(Intro!$G$21="English",O57,P57)</f>
        <v>RENSEIGNEMENTS SUR LE SYNDICAT</v>
      </c>
      <c r="C57" s="170"/>
      <c r="D57" s="170"/>
      <c r="E57" s="170"/>
      <c r="F57" s="170"/>
      <c r="G57" s="170"/>
      <c r="H57" s="170"/>
      <c r="I57" s="170"/>
      <c r="J57" s="170"/>
      <c r="K57" s="170"/>
      <c r="L57" s="171"/>
      <c r="M57" s="30"/>
      <c r="O57" s="3" t="s">
        <v>6</v>
      </c>
      <c r="P57" s="3" t="s">
        <v>7</v>
      </c>
    </row>
    <row r="58" spans="1:23" x14ac:dyDescent="0.25">
      <c r="B58" s="21"/>
      <c r="C58" s="22"/>
      <c r="D58" s="22"/>
      <c r="E58" s="23"/>
      <c r="F58" s="23"/>
      <c r="G58" s="23"/>
      <c r="H58" s="23"/>
      <c r="I58" s="23"/>
      <c r="J58" s="23"/>
      <c r="K58" s="23"/>
      <c r="L58" s="24"/>
    </row>
    <row r="59" spans="1:23" x14ac:dyDescent="0.25">
      <c r="B59" s="220" t="str">
        <f>IF(Intro!$G$21="English",O59,P59)</f>
        <v>Nom du syndicat (en français et en anglais, le cas échéant)</v>
      </c>
      <c r="C59" s="221"/>
      <c r="D59" s="221"/>
      <c r="E59" s="212"/>
      <c r="F59" s="212"/>
      <c r="G59" s="212"/>
      <c r="H59" s="212"/>
      <c r="I59" s="212"/>
      <c r="J59" s="212"/>
      <c r="K59" s="212"/>
      <c r="L59" s="213"/>
      <c r="O59" s="25" t="s">
        <v>170</v>
      </c>
      <c r="P59" s="3" t="s">
        <v>172</v>
      </c>
    </row>
    <row r="60" spans="1:23" x14ac:dyDescent="0.25">
      <c r="B60" s="220"/>
      <c r="C60" s="221"/>
      <c r="D60" s="221"/>
      <c r="E60" s="212"/>
      <c r="F60" s="212"/>
      <c r="G60" s="212"/>
      <c r="H60" s="212"/>
      <c r="I60" s="212"/>
      <c r="J60" s="212"/>
      <c r="K60" s="212"/>
      <c r="L60" s="213"/>
      <c r="O60" s="25"/>
    </row>
    <row r="61" spans="1:23" x14ac:dyDescent="0.25">
      <c r="B61" s="220" t="str">
        <f>IF(Intro!$G$21="English",O61,P61)</f>
        <v>Adresse du syndicat</v>
      </c>
      <c r="C61" s="221"/>
      <c r="D61" s="222"/>
      <c r="E61" s="212"/>
      <c r="F61" s="212"/>
      <c r="G61" s="212"/>
      <c r="H61" s="212"/>
      <c r="I61" s="212"/>
      <c r="J61" s="212"/>
      <c r="K61" s="212"/>
      <c r="L61" s="213"/>
      <c r="O61" s="25" t="s">
        <v>8</v>
      </c>
      <c r="P61" s="3" t="s">
        <v>9</v>
      </c>
    </row>
    <row r="62" spans="1:23" x14ac:dyDescent="0.25">
      <c r="B62" s="223"/>
      <c r="C62" s="224"/>
      <c r="D62" s="224"/>
      <c r="E62" s="212"/>
      <c r="F62" s="212"/>
      <c r="G62" s="212"/>
      <c r="H62" s="212"/>
      <c r="I62" s="212"/>
      <c r="J62" s="212"/>
      <c r="K62" s="212"/>
      <c r="L62" s="213"/>
      <c r="O62" s="25"/>
    </row>
    <row r="63" spans="1:23" x14ac:dyDescent="0.25">
      <c r="B63" s="220" t="str">
        <f>IF(Intro!$G$21="English",O63,P63)</f>
        <v>Adresse du site Web</v>
      </c>
      <c r="C63" s="221"/>
      <c r="D63" s="222"/>
      <c r="E63" s="212"/>
      <c r="F63" s="212"/>
      <c r="G63" s="212"/>
      <c r="H63" s="212"/>
      <c r="I63" s="212"/>
      <c r="J63" s="212"/>
      <c r="K63" s="212"/>
      <c r="L63" s="213"/>
      <c r="O63" s="25" t="s">
        <v>10</v>
      </c>
      <c r="P63" s="3" t="s">
        <v>11</v>
      </c>
    </row>
    <row r="64" spans="1:23" x14ac:dyDescent="0.25">
      <c r="B64" s="223"/>
      <c r="C64" s="224"/>
      <c r="D64" s="224"/>
      <c r="E64" s="212"/>
      <c r="F64" s="212"/>
      <c r="G64" s="212"/>
      <c r="H64" s="212"/>
      <c r="I64" s="212"/>
      <c r="J64" s="212"/>
      <c r="K64" s="212"/>
      <c r="L64" s="213"/>
      <c r="O64" s="25"/>
    </row>
    <row r="65" spans="1:23" s="30" customFormat="1" x14ac:dyDescent="0.25">
      <c r="A65" s="45"/>
      <c r="B65" s="57"/>
      <c r="C65" s="58"/>
      <c r="D65" s="58"/>
      <c r="E65" s="58"/>
      <c r="F65" s="58"/>
      <c r="G65" s="58"/>
      <c r="H65" s="58"/>
      <c r="I65" s="58"/>
      <c r="J65" s="58"/>
      <c r="K65" s="58"/>
      <c r="L65" s="59"/>
      <c r="N65" s="37"/>
      <c r="O65" s="37"/>
      <c r="P65" s="37"/>
      <c r="Q65" s="37"/>
      <c r="R65" s="37"/>
      <c r="S65" s="37"/>
      <c r="T65" s="37"/>
      <c r="U65" s="37"/>
      <c r="V65" s="37"/>
      <c r="W65" s="37"/>
    </row>
    <row r="67" spans="1:23" x14ac:dyDescent="0.25">
      <c r="B67" s="169" t="str">
        <f>IF(Intro!$G$21="English",O67,P67)</f>
        <v>ATTESTATION</v>
      </c>
      <c r="C67" s="170"/>
      <c r="D67" s="170"/>
      <c r="E67" s="170"/>
      <c r="F67" s="170"/>
      <c r="G67" s="170"/>
      <c r="H67" s="170"/>
      <c r="I67" s="170"/>
      <c r="J67" s="170"/>
      <c r="K67" s="170"/>
      <c r="L67" s="171"/>
      <c r="M67" s="30"/>
      <c r="O67" s="3" t="s">
        <v>4</v>
      </c>
      <c r="P67" s="3" t="s">
        <v>5</v>
      </c>
    </row>
    <row r="68" spans="1:23" x14ac:dyDescent="0.25">
      <c r="B68" s="21"/>
      <c r="C68" s="22"/>
      <c r="D68" s="22"/>
      <c r="E68" s="23"/>
      <c r="F68" s="23"/>
      <c r="G68" s="23"/>
      <c r="H68" s="23"/>
      <c r="I68" s="23"/>
      <c r="J68" s="23"/>
      <c r="K68" s="23"/>
      <c r="L68" s="24"/>
    </row>
    <row r="69" spans="1:23" s="30" customFormat="1" x14ac:dyDescent="0.25">
      <c r="A69" s="45"/>
      <c r="B69" s="172" t="str">
        <f>IF(Intro!$G$21="English",O69,P69)</f>
        <v xml:space="preserve">Le soussigné déclare que, pour autant qu'il sache, les renseignements fournis aux présentes sont complets et exacts.
</v>
      </c>
      <c r="C69" s="173"/>
      <c r="D69" s="173"/>
      <c r="E69" s="173"/>
      <c r="F69" s="173"/>
      <c r="G69" s="173"/>
      <c r="H69" s="173"/>
      <c r="I69" s="173"/>
      <c r="J69" s="173"/>
      <c r="K69" s="173"/>
      <c r="L69" s="174"/>
      <c r="N69" s="37"/>
      <c r="O69" s="37" t="s">
        <v>198</v>
      </c>
      <c r="P69" s="37" t="s">
        <v>199</v>
      </c>
      <c r="Q69" s="37"/>
      <c r="R69" s="37"/>
      <c r="S69" s="37"/>
      <c r="T69" s="37"/>
      <c r="U69" s="37"/>
      <c r="V69" s="37"/>
      <c r="W69" s="37"/>
    </row>
    <row r="70" spans="1:23" s="30" customFormat="1" x14ac:dyDescent="0.25">
      <c r="A70" s="45"/>
      <c r="B70" s="56"/>
      <c r="C70" s="46"/>
      <c r="D70" s="46"/>
      <c r="E70" s="46"/>
      <c r="F70" s="46"/>
      <c r="G70" s="46"/>
      <c r="H70" s="46"/>
      <c r="I70" s="46"/>
      <c r="J70" s="46"/>
      <c r="K70" s="46"/>
      <c r="L70" s="47"/>
      <c r="N70" s="37"/>
      <c r="O70" s="37"/>
      <c r="P70" s="37"/>
      <c r="Q70" s="37"/>
      <c r="R70" s="37"/>
      <c r="S70" s="37"/>
      <c r="T70" s="37"/>
      <c r="U70" s="37"/>
      <c r="V70" s="37"/>
      <c r="W70" s="37"/>
    </row>
    <row r="71" spans="1:23" x14ac:dyDescent="0.25">
      <c r="B71" s="220" t="str">
        <f>IF(Intro!$G$21="English",O71,P71)</f>
        <v>Nom du représentant autorisé</v>
      </c>
      <c r="C71" s="221"/>
      <c r="D71" s="221"/>
      <c r="E71" s="212"/>
      <c r="F71" s="212"/>
      <c r="G71" s="212"/>
      <c r="H71" s="212"/>
      <c r="I71" s="212"/>
      <c r="J71" s="212"/>
      <c r="K71" s="212"/>
      <c r="L71" s="213"/>
      <c r="O71" s="25" t="s">
        <v>12</v>
      </c>
      <c r="P71" s="3" t="s">
        <v>13</v>
      </c>
    </row>
    <row r="72" spans="1:23" x14ac:dyDescent="0.25">
      <c r="B72" s="220"/>
      <c r="C72" s="221"/>
      <c r="D72" s="221"/>
      <c r="E72" s="212"/>
      <c r="F72" s="212"/>
      <c r="G72" s="212"/>
      <c r="H72" s="212"/>
      <c r="I72" s="212"/>
      <c r="J72" s="212"/>
      <c r="K72" s="212"/>
      <c r="L72" s="213"/>
      <c r="O72" s="25"/>
    </row>
    <row r="73" spans="1:23" x14ac:dyDescent="0.25">
      <c r="B73" s="220" t="str">
        <f>IF(Intro!$G$21="English",O73,P73)</f>
        <v>Titre du représentant autorisé</v>
      </c>
      <c r="C73" s="221"/>
      <c r="D73" s="222"/>
      <c r="E73" s="212"/>
      <c r="F73" s="212"/>
      <c r="G73" s="212"/>
      <c r="H73" s="212"/>
      <c r="I73" s="212"/>
      <c r="J73" s="212"/>
      <c r="K73" s="212"/>
      <c r="L73" s="213"/>
      <c r="O73" s="25" t="s">
        <v>14</v>
      </c>
      <c r="P73" s="3" t="s">
        <v>15</v>
      </c>
    </row>
    <row r="74" spans="1:23" x14ac:dyDescent="0.25">
      <c r="B74" s="223"/>
      <c r="C74" s="224"/>
      <c r="D74" s="224"/>
      <c r="E74" s="212"/>
      <c r="F74" s="212"/>
      <c r="G74" s="212"/>
      <c r="H74" s="212"/>
      <c r="I74" s="212"/>
      <c r="J74" s="212"/>
      <c r="K74" s="212"/>
      <c r="L74" s="213"/>
      <c r="O74" s="25"/>
    </row>
    <row r="75" spans="1:23" x14ac:dyDescent="0.25">
      <c r="B75" s="220" t="str">
        <f>IF(Intro!$G$21="English",O75,P75)</f>
        <v>Adresse de courrier électronique</v>
      </c>
      <c r="C75" s="221"/>
      <c r="D75" s="222"/>
      <c r="E75" s="212"/>
      <c r="F75" s="212"/>
      <c r="G75" s="212"/>
      <c r="H75" s="212"/>
      <c r="I75" s="212"/>
      <c r="J75" s="212"/>
      <c r="K75" s="212"/>
      <c r="L75" s="213"/>
      <c r="O75" s="25" t="s">
        <v>16</v>
      </c>
      <c r="P75" s="3" t="s">
        <v>35</v>
      </c>
    </row>
    <row r="76" spans="1:23" x14ac:dyDescent="0.25">
      <c r="B76" s="223"/>
      <c r="C76" s="224"/>
      <c r="D76" s="224"/>
      <c r="E76" s="212"/>
      <c r="F76" s="212"/>
      <c r="G76" s="212"/>
      <c r="H76" s="212"/>
      <c r="I76" s="212"/>
      <c r="J76" s="212"/>
      <c r="K76" s="212"/>
      <c r="L76" s="213"/>
      <c r="O76" s="25"/>
    </row>
    <row r="77" spans="1:23" x14ac:dyDescent="0.25">
      <c r="B77" s="220" t="str">
        <f>IF(Intro!$G$21="English",O77,P77)</f>
        <v>Téléphone</v>
      </c>
      <c r="C77" s="221"/>
      <c r="D77" s="222"/>
      <c r="E77" s="212"/>
      <c r="F77" s="212"/>
      <c r="G77" s="212"/>
      <c r="H77" s="212"/>
      <c r="I77" s="212"/>
      <c r="J77" s="212"/>
      <c r="K77" s="212"/>
      <c r="L77" s="213"/>
      <c r="O77" s="25" t="s">
        <v>17</v>
      </c>
      <c r="P77" s="3" t="s">
        <v>18</v>
      </c>
    </row>
    <row r="78" spans="1:23" x14ac:dyDescent="0.25">
      <c r="B78" s="223"/>
      <c r="C78" s="224"/>
      <c r="D78" s="224"/>
      <c r="E78" s="212"/>
      <c r="F78" s="212"/>
      <c r="G78" s="212"/>
      <c r="H78" s="212"/>
      <c r="I78" s="212"/>
      <c r="J78" s="212"/>
      <c r="K78" s="212"/>
      <c r="L78" s="213"/>
      <c r="O78" s="25"/>
    </row>
    <row r="79" spans="1:23" x14ac:dyDescent="0.25">
      <c r="B79" s="220" t="s">
        <v>20</v>
      </c>
      <c r="C79" s="221"/>
      <c r="D79" s="222"/>
      <c r="E79" s="225"/>
      <c r="F79" s="212"/>
      <c r="G79" s="212"/>
      <c r="H79" s="212"/>
      <c r="I79" s="212"/>
      <c r="J79" s="212"/>
      <c r="K79" s="212"/>
      <c r="L79" s="213"/>
      <c r="M79" s="30"/>
      <c r="O79" s="25"/>
    </row>
    <row r="80" spans="1:23" x14ac:dyDescent="0.25">
      <c r="B80" s="223"/>
      <c r="C80" s="224"/>
      <c r="D80" s="224"/>
      <c r="E80" s="212"/>
      <c r="F80" s="212"/>
      <c r="G80" s="212"/>
      <c r="H80" s="212"/>
      <c r="I80" s="212"/>
      <c r="J80" s="212"/>
      <c r="K80" s="212"/>
      <c r="L80" s="213"/>
      <c r="M80" s="30"/>
      <c r="O80" s="25"/>
    </row>
    <row r="81" spans="1:23" s="30" customFormat="1" x14ac:dyDescent="0.25">
      <c r="A81" s="45"/>
      <c r="B81" s="56"/>
      <c r="C81" s="46"/>
      <c r="D81" s="46"/>
      <c r="E81" s="46"/>
      <c r="F81" s="46"/>
      <c r="G81" s="46"/>
      <c r="H81" s="46"/>
      <c r="I81" s="46"/>
      <c r="J81" s="46"/>
      <c r="K81" s="46"/>
      <c r="L81" s="47"/>
      <c r="N81" s="37"/>
      <c r="O81" s="37"/>
      <c r="P81" s="37"/>
      <c r="Q81" s="37"/>
      <c r="R81" s="37"/>
      <c r="S81" s="37"/>
      <c r="T81" s="37"/>
      <c r="U81" s="37"/>
      <c r="V81" s="37"/>
      <c r="W81" s="37"/>
    </row>
    <row r="82" spans="1:23" ht="21" x14ac:dyDescent="0.25">
      <c r="B82" s="187" t="str">
        <f>IF(Intro!$G$21="English",O82,P82)</f>
        <v>Je comprends que le fait de cocher cette case constitue ma signature juridiquement contraignante.</v>
      </c>
      <c r="C82" s="188"/>
      <c r="D82" s="188"/>
      <c r="E82" s="188"/>
      <c r="F82" s="188"/>
      <c r="G82" s="188"/>
      <c r="H82" s="188"/>
      <c r="I82" s="188"/>
      <c r="J82" s="71"/>
      <c r="K82" s="28"/>
      <c r="L82" s="29"/>
      <c r="O82" s="25" t="s">
        <v>30</v>
      </c>
      <c r="P82" s="3" t="s">
        <v>31</v>
      </c>
    </row>
    <row r="83" spans="1:23" s="30" customFormat="1" x14ac:dyDescent="0.25">
      <c r="A83" s="45"/>
      <c r="B83" s="57"/>
      <c r="C83" s="58"/>
      <c r="D83" s="58"/>
      <c r="E83" s="58"/>
      <c r="F83" s="58"/>
      <c r="G83" s="58"/>
      <c r="H83" s="58"/>
      <c r="I83" s="58"/>
      <c r="J83" s="58"/>
      <c r="K83" s="58"/>
      <c r="L83" s="59"/>
      <c r="N83" s="37"/>
      <c r="O83" s="37"/>
      <c r="P83" s="37"/>
      <c r="Q83" s="37"/>
      <c r="R83" s="37"/>
      <c r="S83" s="37"/>
      <c r="T83" s="37"/>
      <c r="U83" s="37"/>
      <c r="V83" s="37"/>
      <c r="W83" s="37"/>
    </row>
    <row r="84" spans="1:23" s="10" customFormat="1" x14ac:dyDescent="0.25">
      <c r="A84" s="17"/>
      <c r="B84" s="19"/>
      <c r="C84" s="19"/>
      <c r="D84" s="19"/>
      <c r="E84" s="20"/>
      <c r="F84" s="20"/>
      <c r="G84" s="20"/>
      <c r="H84" s="20"/>
      <c r="I84" s="20"/>
      <c r="J84" s="20"/>
      <c r="K84" s="20"/>
      <c r="L84" s="20"/>
      <c r="O84" s="18"/>
      <c r="P84" s="18"/>
    </row>
    <row r="85" spans="1:23" s="1" customFormat="1" x14ac:dyDescent="0.25">
      <c r="A85" s="17"/>
      <c r="B85" s="169" t="str">
        <f>IF(Intro!$G$21="English",O85,P85)</f>
        <v>TRANSMISSION DU QUESTIONNAIRE REMPLI</v>
      </c>
      <c r="C85" s="170" t="str">
        <f>UPPER(IF(Intro!$G$21="English",P85,Q85))</f>
        <v/>
      </c>
      <c r="D85" s="170"/>
      <c r="E85" s="170" t="str">
        <f>UPPER(IF(Intro!$G$21="English",Q85,R85))</f>
        <v/>
      </c>
      <c r="F85" s="170" t="str">
        <f>UPPER(IF(Intro!$G$21="English",R85,S85))</f>
        <v/>
      </c>
      <c r="G85" s="170" t="str">
        <f>UPPER(IF(Intro!$G$21="English",S85,T85))</f>
        <v/>
      </c>
      <c r="H85" s="170" t="str">
        <f>UPPER(IF(Intro!$G$21="English",T85,U85))</f>
        <v/>
      </c>
      <c r="I85" s="170" t="str">
        <f>UPPER(IF(Intro!$G$21="English",U85,V85))</f>
        <v/>
      </c>
      <c r="J85" s="170" t="str">
        <f>UPPER(IF(Intro!$G$21="English",V85,W85))</f>
        <v/>
      </c>
      <c r="K85" s="170" t="str">
        <f>UPPER(IF(Intro!$G$21="English",W85,X85))</f>
        <v/>
      </c>
      <c r="L85" s="171" t="str">
        <f>UPPER(IF(Intro!$G$21="English",X85,Y85))</f>
        <v/>
      </c>
      <c r="M85" s="10"/>
      <c r="N85" s="7"/>
      <c r="O85" s="8" t="s">
        <v>33</v>
      </c>
      <c r="P85" s="8" t="s">
        <v>34</v>
      </c>
    </row>
    <row r="86" spans="1:23" x14ac:dyDescent="0.25">
      <c r="B86" s="21"/>
      <c r="C86" s="22"/>
      <c r="D86" s="22"/>
      <c r="E86" s="23"/>
      <c r="F86" s="23"/>
      <c r="G86" s="23"/>
      <c r="H86" s="23"/>
      <c r="I86" s="23"/>
      <c r="J86" s="23"/>
      <c r="K86" s="23"/>
      <c r="L86" s="24"/>
    </row>
    <row r="87" spans="1:23" s="30" customFormat="1" x14ac:dyDescent="0.25">
      <c r="A87" s="45"/>
      <c r="B87" s="172" t="str">
        <f>IF(Intro!$G$21="English",O87,P87)</f>
        <v>Veuillez retourner le questionnaire rempli en utilisant l’une des options suivantes :</v>
      </c>
      <c r="C87" s="173"/>
      <c r="D87" s="173"/>
      <c r="E87" s="173"/>
      <c r="F87" s="173"/>
      <c r="G87" s="173"/>
      <c r="H87" s="173"/>
      <c r="I87" s="173"/>
      <c r="J87" s="173"/>
      <c r="K87" s="173"/>
      <c r="L87" s="174"/>
      <c r="N87" s="37"/>
      <c r="O87" s="3" t="s">
        <v>83</v>
      </c>
      <c r="P87" s="3" t="s">
        <v>3</v>
      </c>
      <c r="Q87" s="37"/>
      <c r="R87" s="37"/>
      <c r="S87" s="37"/>
      <c r="T87" s="37"/>
      <c r="U87" s="37"/>
      <c r="V87" s="37"/>
      <c r="W87" s="37"/>
    </row>
    <row r="88" spans="1:23" s="30" customFormat="1" x14ac:dyDescent="0.25">
      <c r="A88" s="45"/>
      <c r="B88" s="189"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88" s="190"/>
      <c r="D88" s="190"/>
      <c r="E88" s="190"/>
      <c r="F88" s="190"/>
      <c r="G88" s="190"/>
      <c r="H88" s="190"/>
      <c r="I88" s="190"/>
      <c r="J88" s="190"/>
      <c r="K88" s="190"/>
      <c r="L88" s="191"/>
      <c r="N88" s="37"/>
      <c r="O88" s="3"/>
      <c r="P88" s="3"/>
      <c r="Q88" s="37"/>
      <c r="R88" s="37"/>
      <c r="S88" s="37"/>
      <c r="T88" s="37"/>
      <c r="U88" s="37"/>
      <c r="V88" s="37"/>
      <c r="W88" s="37"/>
    </row>
    <row r="89" spans="1:23" s="30" customFormat="1" x14ac:dyDescent="0.25">
      <c r="A89" s="45"/>
      <c r="B89" s="175" t="str">
        <f>IF(Intro!$G$21="English",O89,P89)</f>
        <v>2. Par courriel à l'adresse tcce-citt@tribunal.gc.ca si vous acceptez les risques connexes et vous transmettez des renseignements qui sont ceux de votre entreprise seulement.</v>
      </c>
      <c r="C89" s="176"/>
      <c r="D89" s="176"/>
      <c r="E89" s="176"/>
      <c r="F89" s="176"/>
      <c r="G89" s="176"/>
      <c r="H89" s="176"/>
      <c r="I89" s="176"/>
      <c r="J89" s="176"/>
      <c r="K89" s="176"/>
      <c r="L89" s="177"/>
      <c r="N89" s="37"/>
      <c r="O89" s="3" t="s">
        <v>226</v>
      </c>
      <c r="P89" s="3" t="s">
        <v>227</v>
      </c>
      <c r="Q89" s="37"/>
      <c r="R89" s="37"/>
      <c r="S89" s="37"/>
      <c r="T89" s="37"/>
      <c r="U89" s="37"/>
      <c r="V89" s="37"/>
      <c r="W89" s="37"/>
    </row>
    <row r="90" spans="1:23" s="30" customFormat="1" x14ac:dyDescent="0.25">
      <c r="A90" s="45"/>
      <c r="B90" s="175"/>
      <c r="C90" s="176"/>
      <c r="D90" s="176"/>
      <c r="E90" s="176"/>
      <c r="F90" s="176"/>
      <c r="G90" s="176"/>
      <c r="H90" s="176"/>
      <c r="I90" s="176"/>
      <c r="J90" s="176"/>
      <c r="K90" s="176"/>
      <c r="L90" s="177"/>
      <c r="N90" s="37"/>
      <c r="O90" s="3"/>
      <c r="P90" s="3"/>
      <c r="Q90" s="37"/>
      <c r="R90" s="37"/>
      <c r="S90" s="37"/>
      <c r="T90" s="37"/>
      <c r="U90" s="37"/>
      <c r="V90" s="37"/>
      <c r="W90" s="37"/>
    </row>
    <row r="91" spans="1:23" x14ac:dyDescent="0.25">
      <c r="B91" s="21"/>
      <c r="C91" s="22"/>
      <c r="D91" s="22"/>
      <c r="E91" s="23"/>
      <c r="F91" s="23"/>
      <c r="G91" s="23"/>
      <c r="H91" s="23"/>
      <c r="I91" s="23"/>
      <c r="J91" s="23"/>
      <c r="K91" s="23"/>
      <c r="L91" s="24"/>
    </row>
    <row r="92" spans="1:23" s="30" customFormat="1" x14ac:dyDescent="0.25">
      <c r="A92" s="45"/>
      <c r="B92" s="172" t="str">
        <f>IF(Intro!$G$21="English",O92,P92)</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2" s="173"/>
      <c r="D92" s="173"/>
      <c r="E92" s="173"/>
      <c r="F92" s="173"/>
      <c r="G92" s="173"/>
      <c r="H92" s="173"/>
      <c r="I92" s="173"/>
      <c r="J92" s="173"/>
      <c r="K92" s="173"/>
      <c r="L92" s="174"/>
      <c r="N92" s="37"/>
      <c r="O92" s="3" t="s">
        <v>162</v>
      </c>
      <c r="P92" s="3" t="s">
        <v>163</v>
      </c>
      <c r="Q92" s="37"/>
      <c r="R92" s="37"/>
      <c r="S92" s="37"/>
      <c r="T92" s="37"/>
      <c r="U92" s="37"/>
      <c r="V92" s="37"/>
      <c r="W92" s="37"/>
    </row>
    <row r="93" spans="1:23" s="30" customFormat="1" x14ac:dyDescent="0.25">
      <c r="A93" s="45"/>
      <c r="B93" s="172"/>
      <c r="C93" s="173"/>
      <c r="D93" s="173"/>
      <c r="E93" s="173"/>
      <c r="F93" s="173"/>
      <c r="G93" s="173"/>
      <c r="H93" s="173"/>
      <c r="I93" s="173"/>
      <c r="J93" s="173"/>
      <c r="K93" s="173"/>
      <c r="L93" s="174"/>
      <c r="N93" s="37"/>
      <c r="O93" s="3"/>
      <c r="P93" s="3"/>
      <c r="Q93" s="37"/>
      <c r="R93" s="37"/>
      <c r="S93" s="37"/>
      <c r="T93" s="37"/>
      <c r="U93" s="37"/>
      <c r="V93" s="37"/>
      <c r="W93" s="37"/>
    </row>
    <row r="94" spans="1:23" s="30" customFormat="1" x14ac:dyDescent="0.25">
      <c r="A94" s="45"/>
      <c r="B94" s="57"/>
      <c r="C94" s="58"/>
      <c r="D94" s="58"/>
      <c r="E94" s="58"/>
      <c r="F94" s="58"/>
      <c r="G94" s="58"/>
      <c r="H94" s="58"/>
      <c r="I94" s="58"/>
      <c r="J94" s="58"/>
      <c r="K94" s="58"/>
      <c r="L94" s="59"/>
      <c r="N94" s="37"/>
      <c r="O94" s="37"/>
      <c r="P94" s="37"/>
      <c r="Q94" s="37"/>
      <c r="R94" s="37"/>
      <c r="S94" s="37"/>
      <c r="T94" s="37"/>
      <c r="U94" s="37"/>
      <c r="V94" s="37"/>
      <c r="W94" s="37"/>
    </row>
    <row r="96" spans="1:23" s="1" customFormat="1" x14ac:dyDescent="0.25">
      <c r="A96" s="17"/>
      <c r="B96" s="169" t="str">
        <f>UPPER(IF(Intro!$G$21="English",O96,P96))</f>
        <v>QUESTIONS</v>
      </c>
      <c r="C96" s="170" t="str">
        <f>UPPER(IF(Intro!$G$21="English",P96,Q96))</f>
        <v/>
      </c>
      <c r="D96" s="170"/>
      <c r="E96" s="170" t="str">
        <f>UPPER(IF(Intro!$G$21="English",Q96,R96))</f>
        <v/>
      </c>
      <c r="F96" s="170" t="str">
        <f>UPPER(IF(Intro!$G$21="English",R96,S96))</f>
        <v/>
      </c>
      <c r="G96" s="170" t="str">
        <f>UPPER(IF(Intro!$G$21="English",S96,T96))</f>
        <v/>
      </c>
      <c r="H96" s="170" t="str">
        <f>UPPER(IF(Intro!$G$21="English",T96,U96))</f>
        <v/>
      </c>
      <c r="I96" s="170" t="str">
        <f>UPPER(IF(Intro!$G$21="English",U96,V96))</f>
        <v/>
      </c>
      <c r="J96" s="170" t="str">
        <f>UPPER(IF(Intro!$G$21="English",V96,W96))</f>
        <v/>
      </c>
      <c r="K96" s="170" t="str">
        <f>UPPER(IF(Intro!$G$21="English",W96,X96))</f>
        <v/>
      </c>
      <c r="L96" s="171" t="str">
        <f>UPPER(IF(Intro!$G$21="English",X96,Y96))</f>
        <v/>
      </c>
      <c r="M96" s="10"/>
      <c r="N96" s="7"/>
      <c r="O96" s="8" t="s">
        <v>84</v>
      </c>
      <c r="P96" s="8" t="s">
        <v>84</v>
      </c>
    </row>
    <row r="97" spans="1:23" x14ac:dyDescent="0.25">
      <c r="B97" s="21"/>
      <c r="C97" s="22"/>
      <c r="D97" s="22"/>
      <c r="E97" s="23"/>
      <c r="F97" s="23"/>
      <c r="G97" s="23"/>
      <c r="H97" s="23"/>
      <c r="I97" s="23"/>
      <c r="J97" s="23"/>
      <c r="K97" s="23"/>
      <c r="L97" s="24"/>
    </row>
    <row r="98" spans="1:23" s="30" customFormat="1" x14ac:dyDescent="0.25">
      <c r="A98" s="45"/>
      <c r="B98" s="172" t="str">
        <f>IF(Intro!$G$21="English",O98,P98)</f>
        <v xml:space="preserve">Toutes les questions relatives au présent questionnaire doivent être adressées à :
</v>
      </c>
      <c r="C98" s="173"/>
      <c r="D98" s="173"/>
      <c r="E98" s="173"/>
      <c r="F98" s="173"/>
      <c r="G98" s="173"/>
      <c r="H98" s="173"/>
      <c r="I98" s="173"/>
      <c r="J98" s="173"/>
      <c r="K98" s="173"/>
      <c r="L98" s="174"/>
      <c r="N98" s="37"/>
      <c r="O98" s="3" t="s">
        <v>171</v>
      </c>
      <c r="P98" s="3" t="s">
        <v>169</v>
      </c>
      <c r="Q98" s="37"/>
      <c r="R98" s="37"/>
      <c r="S98" s="37"/>
      <c r="T98" s="37"/>
      <c r="U98" s="37"/>
      <c r="V98" s="37"/>
      <c r="W98" s="37"/>
    </row>
    <row r="99" spans="1:23" s="30" customFormat="1" x14ac:dyDescent="0.25">
      <c r="A99" s="45"/>
      <c r="B99" s="148"/>
      <c r="C99" s="149"/>
      <c r="D99" s="149"/>
      <c r="E99" s="149"/>
      <c r="F99" s="149"/>
      <c r="G99" s="149"/>
      <c r="H99" s="149"/>
      <c r="I99" s="149"/>
      <c r="J99" s="149"/>
      <c r="K99" s="149"/>
      <c r="L99" s="150"/>
      <c r="N99" s="37"/>
      <c r="O99" s="3"/>
      <c r="P99" s="3"/>
      <c r="Q99" s="37"/>
      <c r="R99" s="37"/>
      <c r="S99" s="37"/>
      <c r="T99" s="37"/>
      <c r="U99" s="37"/>
      <c r="V99" s="37"/>
      <c r="W99" s="37"/>
    </row>
    <row r="100" spans="1:23" x14ac:dyDescent="0.25">
      <c r="B100" s="194" t="str">
        <f>Variables!B13</f>
        <v>Paula Place</v>
      </c>
      <c r="C100" s="192"/>
      <c r="D100" s="192"/>
      <c r="E100" s="192" t="str">
        <f>Variables!C13</f>
        <v>paula.place@tribunal.gc.ca</v>
      </c>
      <c r="F100" s="192"/>
      <c r="G100" s="192"/>
      <c r="H100" s="192"/>
      <c r="I100" s="192"/>
      <c r="J100" s="192" t="str">
        <f>Variables!D13</f>
        <v>343-574-3196</v>
      </c>
      <c r="K100" s="192"/>
      <c r="L100" s="193"/>
      <c r="O100" s="25"/>
    </row>
    <row r="101" spans="1:23" x14ac:dyDescent="0.25">
      <c r="B101" s="194" t="str">
        <f>Variables!B14</f>
        <v>Thy Dao</v>
      </c>
      <c r="C101" s="192"/>
      <c r="D101" s="192"/>
      <c r="E101" s="192" t="str">
        <f>Variables!C14</f>
        <v>thy.dao@tribunal.gc.ca</v>
      </c>
      <c r="F101" s="192"/>
      <c r="G101" s="192"/>
      <c r="H101" s="192"/>
      <c r="I101" s="192"/>
      <c r="J101" s="192" t="str">
        <f>Variables!D14</f>
        <v>613-558-6438</v>
      </c>
      <c r="K101" s="192"/>
      <c r="L101" s="193"/>
      <c r="O101" s="25"/>
    </row>
    <row r="102" spans="1:23" s="30" customFormat="1" x14ac:dyDescent="0.25">
      <c r="A102" s="45"/>
      <c r="B102" s="57"/>
      <c r="C102" s="58"/>
      <c r="D102" s="58"/>
      <c r="E102" s="58"/>
      <c r="F102" s="58"/>
      <c r="G102" s="58"/>
      <c r="H102" s="58"/>
      <c r="I102" s="58"/>
      <c r="J102" s="58"/>
      <c r="K102" s="58"/>
      <c r="L102" s="59"/>
      <c r="N102" s="37"/>
      <c r="O102" s="37"/>
      <c r="P102" s="37"/>
      <c r="Q102" s="37"/>
      <c r="R102" s="37"/>
      <c r="S102" s="37"/>
      <c r="T102" s="37"/>
      <c r="U102" s="37"/>
      <c r="V102" s="37"/>
      <c r="W102" s="37"/>
    </row>
  </sheetData>
  <sheetProtection algorithmName="SHA-512" hashValue="t8u2K0TQsg7XQu4YODN5tLCM3ak7447Jr3W4RPshgLZjkQuMFnsWWsaTCXFQSLjzLDa4kyfqoz+7ENc/t3TotA==" saltValue="bzrP6Rp0M2ZoZz+o+1ZKyg==" spinCount="100000" sheet="1" objects="1" scenarios="1" selectLockedCells="1"/>
  <mergeCells count="56">
    <mergeCell ref="B73:D74"/>
    <mergeCell ref="B75:D76"/>
    <mergeCell ref="B77:D78"/>
    <mergeCell ref="B79:D80"/>
    <mergeCell ref="B61:D62"/>
    <mergeCell ref="B63:D64"/>
    <mergeCell ref="B69:L69"/>
    <mergeCell ref="E71:L72"/>
    <mergeCell ref="E73:L74"/>
    <mergeCell ref="E75:L76"/>
    <mergeCell ref="E77:L78"/>
    <mergeCell ref="E79:L80"/>
    <mergeCell ref="B71:D72"/>
    <mergeCell ref="E59:L60"/>
    <mergeCell ref="E61:L62"/>
    <mergeCell ref="E63:L64"/>
    <mergeCell ref="D47:J48"/>
    <mergeCell ref="B53:L54"/>
    <mergeCell ref="B59:D60"/>
    <mergeCell ref="B57:L57"/>
    <mergeCell ref="B37:L37"/>
    <mergeCell ref="G21:G22"/>
    <mergeCell ref="C29:K32"/>
    <mergeCell ref="B41:C42"/>
    <mergeCell ref="D41:D42"/>
    <mergeCell ref="E41:K42"/>
    <mergeCell ref="E101:I101"/>
    <mergeCell ref="J100:L100"/>
    <mergeCell ref="J101:L101"/>
    <mergeCell ref="B101:D101"/>
    <mergeCell ref="B98:L98"/>
    <mergeCell ref="B100:D100"/>
    <mergeCell ref="B82:I82"/>
    <mergeCell ref="B85:L85"/>
    <mergeCell ref="B87:L87"/>
    <mergeCell ref="B88:L88"/>
    <mergeCell ref="E100:I100"/>
    <mergeCell ref="B96:L96"/>
    <mergeCell ref="B89:L90"/>
    <mergeCell ref="B92:L93"/>
    <mergeCell ref="B4:L4"/>
    <mergeCell ref="B5:L5"/>
    <mergeCell ref="B8:L8"/>
    <mergeCell ref="B6:L6"/>
    <mergeCell ref="B67:L67"/>
    <mergeCell ref="B27:L27"/>
    <mergeCell ref="B45:L45"/>
    <mergeCell ref="B51:L51"/>
    <mergeCell ref="B25:L25"/>
    <mergeCell ref="B34:L34"/>
    <mergeCell ref="B39:L39"/>
    <mergeCell ref="B19:L19"/>
    <mergeCell ref="B10:F16"/>
    <mergeCell ref="H10:L16"/>
    <mergeCell ref="B21:F22"/>
    <mergeCell ref="H21:L22"/>
  </mergeCells>
  <dataValidations count="3">
    <dataValidation type="list" allowBlank="1" showInputMessage="1" showErrorMessage="1" sqref="J82" xr:uid="{BE4220D3-E7AD-4E43-A922-D611C03C51F0}">
      <formula1>"X"</formula1>
    </dataValidation>
    <dataValidation type="list" allowBlank="1" showInputMessage="1" showErrorMessage="1" sqref="G21" xr:uid="{23103355-4313-41FA-9907-016F4F641767}">
      <formula1>"English, Français"</formula1>
    </dataValidation>
    <dataValidation allowBlank="1" showInputMessage="1" showErrorMessage="1" sqref="E71:L80" xr:uid="{1C1A532C-4F30-46BA-BB90-CA4882EA37DD}"/>
  </dataValidations>
  <printOptions horizontalCentered="1"/>
  <pageMargins left="0.25" right="0.25" top="0.75" bottom="0.75" header="0.3" footer="0.3"/>
  <pageSetup scale="63" fitToHeight="0" orientation="portrait" r:id="rId1"/>
  <headerFooter>
    <oddFooter>&amp;L&amp;A</oddFoot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D41:D42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56"/>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42578125" style="3" hidden="1" customWidth="1"/>
    <col min="17" max="18" width="9.5703125" style="3" customWidth="1"/>
    <col min="19" max="16384" width="9.28515625" style="3"/>
  </cols>
  <sheetData>
    <row r="1" spans="1:16" x14ac:dyDescent="0.25">
      <c r="O1" s="15" t="s">
        <v>69</v>
      </c>
      <c r="P1" s="15" t="s">
        <v>79</v>
      </c>
    </row>
    <row r="2" spans="1:16" x14ac:dyDescent="0.25">
      <c r="B2" s="16" t="s">
        <v>0</v>
      </c>
      <c r="C2" s="16"/>
      <c r="D2" s="16"/>
      <c r="O2" s="5"/>
      <c r="P2" s="5"/>
    </row>
    <row r="3" spans="1:16" x14ac:dyDescent="0.25">
      <c r="B3" s="6"/>
      <c r="C3" s="6"/>
      <c r="D3" s="6"/>
      <c r="O3" s="5"/>
      <c r="P3" s="5"/>
    </row>
    <row r="4" spans="1:16" s="1" customFormat="1" x14ac:dyDescent="0.25">
      <c r="A4" s="17"/>
      <c r="B4" s="168" t="str">
        <f>UPPER(IF(Intro!$G$21="English",O4,P4))</f>
        <v>QUESTIONNAIRE À L’INTENTION DES SYNDICATS</v>
      </c>
      <c r="C4" s="168"/>
      <c r="D4" s="168"/>
      <c r="E4" s="168"/>
      <c r="F4" s="168"/>
      <c r="G4" s="168"/>
      <c r="H4" s="168"/>
      <c r="I4" s="168"/>
      <c r="J4" s="168"/>
      <c r="K4" s="168"/>
      <c r="L4" s="168"/>
      <c r="M4" s="7"/>
      <c r="N4" s="7"/>
      <c r="O4" s="8" t="s">
        <v>230</v>
      </c>
      <c r="P4" s="64" t="s">
        <v>231</v>
      </c>
    </row>
    <row r="5" spans="1:16" s="1" customFormat="1" x14ac:dyDescent="0.25">
      <c r="A5" s="17"/>
      <c r="B5" s="168" t="str">
        <f>Intro!B5</f>
        <v>NQ-2025-008</v>
      </c>
      <c r="C5" s="168"/>
      <c r="D5" s="168"/>
      <c r="E5" s="168"/>
      <c r="F5" s="168"/>
      <c r="G5" s="168"/>
      <c r="H5" s="168"/>
      <c r="I5" s="168"/>
      <c r="J5" s="168"/>
      <c r="K5" s="168"/>
      <c r="L5" s="168"/>
      <c r="M5" s="7"/>
      <c r="N5" s="7"/>
      <c r="O5" s="8"/>
      <c r="P5" s="8"/>
    </row>
    <row r="6" spans="1:16" s="10" customFormat="1" x14ac:dyDescent="0.25">
      <c r="A6" s="17"/>
      <c r="B6" s="168" t="str">
        <f>UPPER(IF(Intro!$G$21="English",Variables!B3,Variables!C3))</f>
        <v>VAISSELLE EN FIBRE MOULÉE THERMOFORMÉE</v>
      </c>
      <c r="C6" s="168"/>
      <c r="D6" s="168"/>
      <c r="E6" s="168"/>
      <c r="F6" s="168"/>
      <c r="G6" s="168"/>
      <c r="H6" s="168"/>
      <c r="I6" s="168"/>
      <c r="J6" s="168"/>
      <c r="K6" s="168"/>
      <c r="L6" s="168"/>
      <c r="O6" s="18"/>
      <c r="P6" s="18"/>
    </row>
    <row r="7" spans="1:16" s="10" customFormat="1" x14ac:dyDescent="0.25">
      <c r="A7" s="17"/>
      <c r="B7" s="19"/>
      <c r="C7" s="19"/>
      <c r="D7" s="19"/>
      <c r="E7" s="20"/>
      <c r="F7" s="20"/>
      <c r="G7" s="20"/>
      <c r="H7" s="20"/>
      <c r="I7" s="20"/>
      <c r="J7" s="20"/>
      <c r="K7" s="20"/>
      <c r="L7" s="20"/>
      <c r="O7" s="18"/>
      <c r="P7" s="18"/>
    </row>
    <row r="8" spans="1:16" s="1" customFormat="1" x14ac:dyDescent="0.25">
      <c r="A8" s="17"/>
      <c r="B8" s="169" t="str">
        <f>UPPER(IF(Intro!$G$21="English",O8,P8))</f>
        <v>APERÇU DU QUESTIONNAIRE</v>
      </c>
      <c r="C8" s="170"/>
      <c r="D8" s="170" t="str">
        <f>UPPER(IF(Intro!$G$21="English",P8,Q8))</f>
        <v/>
      </c>
      <c r="E8" s="170" t="str">
        <f>UPPER(IF(Intro!$G$21="English",Q8,R8))</f>
        <v/>
      </c>
      <c r="F8" s="170" t="str">
        <f>UPPER(IF(Intro!$G$21="English",R8,S8))</f>
        <v/>
      </c>
      <c r="G8" s="170" t="str">
        <f>UPPER(IF(Intro!$G$21="English",S8,T8))</f>
        <v/>
      </c>
      <c r="H8" s="170" t="str">
        <f>UPPER(IF(Intro!$G$21="English",T8,U8))</f>
        <v/>
      </c>
      <c r="I8" s="170" t="str">
        <f>UPPER(IF(Intro!$G$21="English",U8,V8))</f>
        <v/>
      </c>
      <c r="J8" s="170" t="str">
        <f>UPPER(IF(Intro!$G$21="English",V8,W8))</f>
        <v/>
      </c>
      <c r="K8" s="170" t="str">
        <f>UPPER(IF(Intro!$G$21="English",W8,X8))</f>
        <v/>
      </c>
      <c r="L8" s="171" t="str">
        <f>UPPER(IF(Intro!$G$21="English",X8,Y8))</f>
        <v/>
      </c>
      <c r="M8" s="10"/>
      <c r="N8" s="7"/>
      <c r="O8" s="64" t="s">
        <v>228</v>
      </c>
      <c r="P8" s="64" t="s">
        <v>229</v>
      </c>
    </row>
    <row r="9" spans="1:16" x14ac:dyDescent="0.25">
      <c r="B9" s="21"/>
      <c r="C9" s="22"/>
      <c r="D9" s="22"/>
      <c r="E9" s="23"/>
      <c r="F9" s="23"/>
      <c r="G9" s="23"/>
      <c r="H9" s="23"/>
      <c r="I9" s="23"/>
      <c r="J9" s="23"/>
      <c r="K9" s="23"/>
      <c r="L9" s="24"/>
    </row>
    <row r="10" spans="1:16" s="30" customFormat="1" x14ac:dyDescent="0.25">
      <c r="A10" s="45"/>
      <c r="B10" s="172" t="str">
        <f>IF(Intro!$G$21="English",O10,P10)</f>
        <v xml:space="preserve">Le présent questionnaire est divisé en deux parties :
</v>
      </c>
      <c r="C10" s="173"/>
      <c r="D10" s="173"/>
      <c r="E10" s="173"/>
      <c r="F10" s="173"/>
      <c r="G10" s="173"/>
      <c r="H10" s="173"/>
      <c r="I10" s="173"/>
      <c r="J10" s="173"/>
      <c r="K10" s="173"/>
      <c r="L10" s="174"/>
      <c r="O10" s="3" t="s">
        <v>85</v>
      </c>
      <c r="P10" s="3" t="s">
        <v>86</v>
      </c>
    </row>
    <row r="11" spans="1:16" s="30" customFormat="1" x14ac:dyDescent="0.25">
      <c r="A11" s="45"/>
      <c r="B11" s="148"/>
      <c r="C11" s="149"/>
      <c r="D11" s="149"/>
      <c r="E11" s="149"/>
      <c r="F11" s="149"/>
      <c r="G11" s="149"/>
      <c r="H11" s="149"/>
      <c r="I11" s="149"/>
      <c r="J11" s="149"/>
      <c r="K11" s="149"/>
      <c r="L11" s="150"/>
      <c r="O11" s="3"/>
      <c r="P11" s="3"/>
    </row>
    <row r="12" spans="1:16" s="30" customFormat="1" ht="14.25" customHeight="1" x14ac:dyDescent="0.25">
      <c r="A12" s="45"/>
      <c r="B12" s="172"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73"/>
      <c r="D12" s="173"/>
      <c r="E12" s="173"/>
      <c r="F12" s="173"/>
      <c r="G12" s="173"/>
      <c r="H12" s="173"/>
      <c r="I12" s="173"/>
      <c r="J12" s="173"/>
      <c r="K12" s="173"/>
      <c r="L12" s="174"/>
      <c r="O12" s="3" t="s">
        <v>87</v>
      </c>
      <c r="P12" s="3" t="s">
        <v>88</v>
      </c>
    </row>
    <row r="13" spans="1:16" s="30" customFormat="1" x14ac:dyDescent="0.25">
      <c r="A13" s="45"/>
      <c r="B13" s="172"/>
      <c r="C13" s="173"/>
      <c r="D13" s="173"/>
      <c r="E13" s="173"/>
      <c r="F13" s="173"/>
      <c r="G13" s="173"/>
      <c r="H13" s="173"/>
      <c r="I13" s="173"/>
      <c r="J13" s="173"/>
      <c r="K13" s="173"/>
      <c r="L13" s="174"/>
      <c r="O13" s="3"/>
      <c r="P13" s="3"/>
    </row>
    <row r="14" spans="1:16" s="30" customFormat="1" x14ac:dyDescent="0.25">
      <c r="A14" s="45"/>
      <c r="B14" s="148"/>
      <c r="C14" s="149"/>
      <c r="D14" s="149"/>
      <c r="E14" s="149"/>
      <c r="F14" s="149"/>
      <c r="G14" s="149"/>
      <c r="H14" s="149"/>
      <c r="I14" s="149"/>
      <c r="J14" s="149"/>
      <c r="K14" s="149"/>
      <c r="L14" s="150"/>
      <c r="O14" s="3"/>
      <c r="P14" s="3"/>
    </row>
    <row r="15" spans="1:16" s="30" customFormat="1" ht="14.25" customHeight="1" x14ac:dyDescent="0.25">
      <c r="A15" s="45"/>
      <c r="B15" s="172"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73"/>
      <c r="D15" s="173"/>
      <c r="E15" s="173"/>
      <c r="F15" s="173"/>
      <c r="G15" s="173"/>
      <c r="H15" s="173"/>
      <c r="I15" s="173"/>
      <c r="J15" s="173"/>
      <c r="K15" s="173"/>
      <c r="L15" s="174"/>
      <c r="O15" s="3" t="s">
        <v>89</v>
      </c>
      <c r="P15" s="3" t="s">
        <v>90</v>
      </c>
    </row>
    <row r="16" spans="1:16" s="30" customFormat="1" x14ac:dyDescent="0.25">
      <c r="A16" s="45"/>
      <c r="B16" s="172"/>
      <c r="C16" s="173"/>
      <c r="D16" s="173"/>
      <c r="E16" s="173"/>
      <c r="F16" s="173"/>
      <c r="G16" s="173"/>
      <c r="H16" s="173"/>
      <c r="I16" s="173"/>
      <c r="J16" s="173"/>
      <c r="K16" s="173"/>
      <c r="L16" s="174"/>
      <c r="O16" s="3"/>
      <c r="P16" s="3"/>
    </row>
    <row r="17" spans="1:16" s="30" customFormat="1" x14ac:dyDescent="0.25">
      <c r="A17" s="45"/>
      <c r="B17" s="172"/>
      <c r="C17" s="173"/>
      <c r="D17" s="173"/>
      <c r="E17" s="173"/>
      <c r="F17" s="173"/>
      <c r="G17" s="173"/>
      <c r="H17" s="173"/>
      <c r="I17" s="173"/>
      <c r="J17" s="173"/>
      <c r="K17" s="173"/>
      <c r="L17" s="174"/>
      <c r="O17" s="3"/>
      <c r="P17" s="3"/>
    </row>
    <row r="18" spans="1:16" s="30" customFormat="1" x14ac:dyDescent="0.25">
      <c r="A18" s="45"/>
      <c r="B18" s="57"/>
      <c r="C18" s="58"/>
      <c r="D18" s="58"/>
      <c r="E18" s="58"/>
      <c r="F18" s="58"/>
      <c r="G18" s="58"/>
      <c r="H18" s="58"/>
      <c r="I18" s="58"/>
      <c r="J18" s="58"/>
      <c r="K18" s="58"/>
      <c r="L18" s="59"/>
    </row>
    <row r="19" spans="1:16" s="10" customFormat="1" x14ac:dyDescent="0.25">
      <c r="A19" s="17"/>
      <c r="B19" s="19"/>
      <c r="C19" s="19"/>
      <c r="D19" s="19"/>
      <c r="E19" s="20"/>
      <c r="F19" s="20"/>
      <c r="G19" s="20"/>
      <c r="H19" s="20"/>
      <c r="I19" s="20"/>
      <c r="J19" s="20"/>
      <c r="K19" s="20"/>
      <c r="L19" s="20"/>
      <c r="O19" s="18"/>
      <c r="P19" s="18"/>
    </row>
    <row r="20" spans="1:16" s="1" customFormat="1" x14ac:dyDescent="0.25">
      <c r="A20" s="17"/>
      <c r="B20" s="169" t="str">
        <f>UPPER(IF(Intro!$G$21="English",O20,P20))</f>
        <v>RENSEIGNEMENTS ADDITIONNELS SUR LE PRODUIT</v>
      </c>
      <c r="C20" s="170"/>
      <c r="D20" s="170" t="str">
        <f>UPPER(IF(Intro!$G$21="English",P20,Q20))</f>
        <v/>
      </c>
      <c r="E20" s="170" t="str">
        <f>UPPER(IF(Intro!$G$21="English",Q20,R20))</f>
        <v/>
      </c>
      <c r="F20" s="170" t="str">
        <f>UPPER(IF(Intro!$G$21="English",R20,S20))</f>
        <v/>
      </c>
      <c r="G20" s="170" t="str">
        <f>UPPER(IF(Intro!$G$21="English",S20,T20))</f>
        <v/>
      </c>
      <c r="H20" s="170" t="str">
        <f>UPPER(IF(Intro!$G$21="English",T20,U20))</f>
        <v/>
      </c>
      <c r="I20" s="170" t="str">
        <f>UPPER(IF(Intro!$G$21="English",U20,V20))</f>
        <v/>
      </c>
      <c r="J20" s="170" t="str">
        <f>UPPER(IF(Intro!$G$21="English",V20,W20))</f>
        <v/>
      </c>
      <c r="K20" s="170" t="str">
        <f>UPPER(IF(Intro!$G$21="English",W20,X20))</f>
        <v/>
      </c>
      <c r="L20" s="171" t="str">
        <f>UPPER(IF(Intro!$G$21="English",X20,Y20))</f>
        <v/>
      </c>
      <c r="M20" s="10"/>
      <c r="N20" s="7"/>
      <c r="O20" s="65" t="s">
        <v>232</v>
      </c>
      <c r="P20" s="65" t="s">
        <v>233</v>
      </c>
    </row>
    <row r="21" spans="1:16" x14ac:dyDescent="0.25">
      <c r="B21" s="21"/>
      <c r="C21" s="22"/>
      <c r="D21" s="22"/>
      <c r="E21" s="23"/>
      <c r="F21" s="23"/>
      <c r="G21" s="23"/>
      <c r="H21" s="23"/>
      <c r="I21" s="23"/>
      <c r="J21" s="23"/>
      <c r="K21" s="23"/>
      <c r="L21" s="24"/>
    </row>
    <row r="22" spans="1:16" s="30" customFormat="1" ht="14.1" customHeight="1" x14ac:dyDescent="0.25">
      <c r="A22" s="45"/>
      <c r="B22" s="89" t="str">
        <f>IF(Intro!$G$21="English",O22,P22)</f>
        <v>Des renseignements supplémentaires sur le produit se trouvent sur le site Web de l’ASFC  :</v>
      </c>
      <c r="D22" s="87"/>
      <c r="E22" s="87"/>
      <c r="F22" s="87"/>
      <c r="G22" s="87"/>
      <c r="H22" s="87"/>
      <c r="I22" s="87"/>
      <c r="J22" s="87"/>
      <c r="K22" s="87"/>
      <c r="L22" s="88"/>
      <c r="O22" s="4" t="s">
        <v>271</v>
      </c>
      <c r="P22" t="s">
        <v>272</v>
      </c>
    </row>
    <row r="23" spans="1:16" s="30" customFormat="1" x14ac:dyDescent="0.25">
      <c r="A23" s="45"/>
      <c r="B23" s="86"/>
      <c r="C23" s="87"/>
      <c r="D23" s="87"/>
      <c r="E23" s="87"/>
      <c r="F23" s="87"/>
      <c r="G23" s="87"/>
      <c r="H23" s="87"/>
      <c r="I23" s="87"/>
      <c r="J23" s="87"/>
      <c r="K23" s="87"/>
      <c r="L23" s="88"/>
      <c r="O23" s="3"/>
      <c r="P23" s="3"/>
    </row>
    <row r="24" spans="1:16" s="30" customFormat="1" ht="15" x14ac:dyDescent="0.25">
      <c r="A24" s="45"/>
      <c r="B24" s="235" t="str">
        <f>IF(Intro!$G$21="English",
HYPERLINK("https://www.cbsa-asfc.gc.ca/sima-lmsi/i-e/tmft2025/tmft2025-in-eng.html#3-2"),
IF(Intro!$G$21="Français",
HYPERLINK("https://www.cbsa-asfc.gc.ca/sima-lmsi/i-e/tmft2025/tmft2025-in-fra.html#3-2"),
""
)
)</f>
        <v>https://www.cbsa-asfc.gc.ca/sima-lmsi/i-e/tmft2025/tmft2025-in-fra.html#3-2</v>
      </c>
      <c r="C24" s="236"/>
      <c r="D24" s="236"/>
      <c r="E24" s="236"/>
      <c r="F24" s="236"/>
      <c r="G24" s="236"/>
      <c r="H24" s="236"/>
      <c r="I24" s="236"/>
      <c r="J24" s="236"/>
      <c r="K24" s="236"/>
      <c r="L24" s="237"/>
      <c r="O24" s="3"/>
      <c r="P24" s="3"/>
    </row>
    <row r="25" spans="1:16" s="30" customFormat="1" x14ac:dyDescent="0.25">
      <c r="A25" s="45"/>
      <c r="B25" s="57"/>
      <c r="C25" s="58"/>
      <c r="D25" s="58"/>
      <c r="E25" s="58"/>
      <c r="F25" s="58"/>
      <c r="G25" s="58"/>
      <c r="H25" s="58"/>
      <c r="I25" s="58"/>
      <c r="J25" s="58"/>
      <c r="K25" s="58"/>
      <c r="L25" s="59"/>
    </row>
    <row r="26" spans="1:16" s="10" customFormat="1" x14ac:dyDescent="0.25">
      <c r="A26" s="17"/>
      <c r="B26" s="19"/>
      <c r="C26" s="19"/>
      <c r="D26" s="19"/>
      <c r="E26" s="20"/>
      <c r="F26" s="20"/>
      <c r="G26" s="20"/>
      <c r="H26" s="20"/>
      <c r="I26" s="20"/>
      <c r="J26" s="20"/>
      <c r="K26" s="20"/>
      <c r="L26" s="20"/>
      <c r="O26" s="18"/>
      <c r="P26" s="18"/>
    </row>
    <row r="27" spans="1:16" s="1" customFormat="1" x14ac:dyDescent="0.25">
      <c r="A27" s="17"/>
      <c r="B27" s="169" t="str">
        <f>UPPER(IF(Intro!$G$21="English",O27,P27))</f>
        <v>TARIF DES DOUANES</v>
      </c>
      <c r="C27" s="170"/>
      <c r="D27" s="170" t="str">
        <f>UPPER(IF(Intro!$G$21="English",P27,Q27))</f>
        <v/>
      </c>
      <c r="E27" s="170" t="str">
        <f>UPPER(IF(Intro!$G$21="English",Q27,R27))</f>
        <v/>
      </c>
      <c r="F27" s="170" t="str">
        <f>UPPER(IF(Intro!$G$21="English",R27,S27))</f>
        <v/>
      </c>
      <c r="G27" s="170" t="str">
        <f>UPPER(IF(Intro!$G$21="English",S27,T27))</f>
        <v/>
      </c>
      <c r="H27" s="170" t="str">
        <f>UPPER(IF(Intro!$G$21="English",T27,U27))</f>
        <v/>
      </c>
      <c r="I27" s="170" t="str">
        <f>UPPER(IF(Intro!$G$21="English",U27,V27))</f>
        <v/>
      </c>
      <c r="J27" s="170" t="str">
        <f>UPPER(IF(Intro!$G$21="English",V27,W27))</f>
        <v/>
      </c>
      <c r="K27" s="170" t="str">
        <f>UPPER(IF(Intro!$G$21="English",W27,X27))</f>
        <v/>
      </c>
      <c r="L27" s="171" t="str">
        <f>UPPER(IF(Intro!$G$21="English",X27,Y27))</f>
        <v/>
      </c>
      <c r="M27" s="10"/>
      <c r="N27" s="7"/>
      <c r="O27" s="8" t="s">
        <v>37</v>
      </c>
      <c r="P27" s="8" t="s">
        <v>38</v>
      </c>
    </row>
    <row r="28" spans="1:16" x14ac:dyDescent="0.25">
      <c r="B28" s="21"/>
      <c r="C28" s="22"/>
      <c r="D28" s="22"/>
      <c r="E28" s="23"/>
      <c r="F28" s="23"/>
      <c r="G28" s="23"/>
      <c r="H28" s="23"/>
      <c r="I28" s="23"/>
      <c r="J28" s="23"/>
      <c r="K28" s="23"/>
      <c r="L28" s="24"/>
    </row>
    <row r="29" spans="1:16" s="30" customFormat="1" ht="14.25" customHeight="1" x14ac:dyDescent="0.25">
      <c r="A29" s="45"/>
      <c r="B29" s="175" t="str">
        <f>IF(Intro!$G$21="English",O29,P29)</f>
        <v>Les marchandises sont généralement classées dans le Tarif des douanes sous les numéros suivants du Système harmonisé de désignation et de codification des marchandises (SH) :</v>
      </c>
      <c r="C29" s="176"/>
      <c r="D29" s="176"/>
      <c r="E29" s="176"/>
      <c r="F29" s="176"/>
      <c r="G29" s="176"/>
      <c r="H29" s="176"/>
      <c r="I29" s="176"/>
      <c r="J29" s="176"/>
      <c r="K29" s="176"/>
      <c r="L29" s="177"/>
      <c r="O29" s="3" t="s">
        <v>234</v>
      </c>
      <c r="P29" s="3" t="s">
        <v>235</v>
      </c>
    </row>
    <row r="30" spans="1:16" s="30" customFormat="1" x14ac:dyDescent="0.25">
      <c r="A30" s="45"/>
      <c r="B30" s="175"/>
      <c r="C30" s="176"/>
      <c r="D30" s="176"/>
      <c r="E30" s="176"/>
      <c r="F30" s="176"/>
      <c r="G30" s="176"/>
      <c r="H30" s="176"/>
      <c r="I30" s="176"/>
      <c r="J30" s="176"/>
      <c r="K30" s="176"/>
      <c r="L30" s="177"/>
      <c r="O30" s="3"/>
      <c r="P30" s="3"/>
    </row>
    <row r="31" spans="1:16" ht="14.1" customHeight="1" x14ac:dyDescent="0.25">
      <c r="B31" s="66"/>
      <c r="C31" s="69"/>
      <c r="D31" s="69"/>
      <c r="E31" s="69"/>
      <c r="F31" s="69"/>
      <c r="G31" s="69"/>
      <c r="H31" s="69"/>
      <c r="I31" s="69"/>
      <c r="J31" s="69"/>
      <c r="K31" s="69"/>
      <c r="L31" s="70"/>
    </row>
    <row r="32" spans="1:16" s="30" customFormat="1" ht="14.25" customHeight="1" x14ac:dyDescent="0.25">
      <c r="A32" s="45"/>
      <c r="B32" s="175"/>
      <c r="C32" s="176"/>
      <c r="D32" s="226" t="str">
        <f>Variables!B20</f>
        <v>4823.61.00.00,  4823.69.00.90,  4823.70.00.00,  4823.90.00.90</v>
      </c>
      <c r="E32" s="227"/>
      <c r="F32" s="227"/>
      <c r="G32" s="227"/>
      <c r="H32" s="227"/>
      <c r="I32" s="227"/>
      <c r="J32" s="228"/>
      <c r="K32" s="69"/>
      <c r="L32" s="70"/>
      <c r="O32" s="3" t="str">
        <f>"Beginning "&amp;Variables!B19&amp;":"</f>
        <v>Beginning Date of change:</v>
      </c>
      <c r="P32" s="3" t="str">
        <f>"À partir du "&amp;Variables!C19&amp;" :"</f>
        <v>À partir du date de modification :</v>
      </c>
    </row>
    <row r="33" spans="1:18" s="30" customFormat="1" ht="14.25" customHeight="1" x14ac:dyDescent="0.25">
      <c r="A33" s="45"/>
      <c r="B33" s="175"/>
      <c r="C33" s="176"/>
      <c r="D33" s="229"/>
      <c r="E33" s="230"/>
      <c r="F33" s="230"/>
      <c r="G33" s="230"/>
      <c r="H33" s="230"/>
      <c r="I33" s="230"/>
      <c r="J33" s="231"/>
      <c r="K33" s="69"/>
      <c r="L33" s="70"/>
      <c r="O33" s="3"/>
      <c r="P33" s="3"/>
    </row>
    <row r="34" spans="1:18" s="30" customFormat="1" x14ac:dyDescent="0.25">
      <c r="A34" s="45"/>
      <c r="B34" s="175"/>
      <c r="C34" s="176"/>
      <c r="D34" s="232"/>
      <c r="E34" s="233"/>
      <c r="F34" s="233"/>
      <c r="G34" s="233"/>
      <c r="H34" s="233"/>
      <c r="I34" s="233"/>
      <c r="J34" s="234"/>
      <c r="K34" s="69"/>
      <c r="L34" s="70"/>
      <c r="O34" s="3"/>
      <c r="P34" s="3"/>
    </row>
    <row r="35" spans="1:18" s="30" customFormat="1" x14ac:dyDescent="0.25">
      <c r="A35" s="45"/>
      <c r="B35" s="57"/>
      <c r="C35" s="58"/>
      <c r="D35" s="58"/>
      <c r="E35" s="58"/>
      <c r="F35" s="58"/>
      <c r="G35" s="58"/>
      <c r="H35" s="58"/>
      <c r="I35" s="58"/>
      <c r="J35" s="58"/>
      <c r="K35" s="58"/>
      <c r="L35" s="59"/>
    </row>
    <row r="36" spans="1:18" s="10" customFormat="1" x14ac:dyDescent="0.25">
      <c r="A36" s="17"/>
      <c r="B36" s="19"/>
      <c r="C36" s="19"/>
      <c r="D36" s="19"/>
      <c r="E36" s="20"/>
      <c r="F36" s="20"/>
      <c r="G36" s="20"/>
      <c r="H36" s="20"/>
      <c r="I36" s="20"/>
      <c r="J36" s="20"/>
      <c r="K36" s="20"/>
      <c r="L36" s="20"/>
      <c r="O36" s="18"/>
      <c r="P36" s="18"/>
    </row>
    <row r="37" spans="1:18" s="1" customFormat="1" x14ac:dyDescent="0.25">
      <c r="A37" s="17"/>
      <c r="B37" s="169" t="str">
        <f>UPPER(IF(Intro!$G$21="English",O37,P37))</f>
        <v>GLOSSAIRE</v>
      </c>
      <c r="C37" s="170"/>
      <c r="D37" s="170" t="s">
        <v>167</v>
      </c>
      <c r="E37" s="170" t="s">
        <v>168</v>
      </c>
      <c r="F37" s="170" t="s">
        <v>168</v>
      </c>
      <c r="G37" s="170" t="s">
        <v>168</v>
      </c>
      <c r="H37" s="170" t="s">
        <v>168</v>
      </c>
      <c r="I37" s="170" t="s">
        <v>168</v>
      </c>
      <c r="J37" s="170" t="s">
        <v>168</v>
      </c>
      <c r="K37" s="170" t="s">
        <v>168</v>
      </c>
      <c r="L37" s="171" t="s">
        <v>168</v>
      </c>
      <c r="M37" s="10"/>
      <c r="N37" s="7"/>
      <c r="O37" s="8" t="s">
        <v>58</v>
      </c>
      <c r="P37" s="8" t="s">
        <v>59</v>
      </c>
    </row>
    <row r="38" spans="1:18" s="30" customFormat="1" x14ac:dyDescent="0.25">
      <c r="A38" s="45"/>
      <c r="B38" s="238" t="str">
        <f>IF(Intro!$G$21="English",O38,P38)</f>
        <v>L’emploi direct</v>
      </c>
      <c r="C38" s="239"/>
      <c r="D38" s="221" t="str">
        <f>IF(Intro!$G$21="English",O39,P39)</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v>
      </c>
      <c r="E38" s="221"/>
      <c r="F38" s="221"/>
      <c r="G38" s="221"/>
      <c r="H38" s="221"/>
      <c r="I38" s="221"/>
      <c r="J38" s="221"/>
      <c r="K38" s="221"/>
      <c r="L38" s="240"/>
      <c r="O38" s="3" t="s">
        <v>165</v>
      </c>
      <c r="P38" s="3" t="s">
        <v>166</v>
      </c>
    </row>
    <row r="39" spans="1:18" s="30" customFormat="1" x14ac:dyDescent="0.25">
      <c r="A39" s="45"/>
      <c r="B39" s="238"/>
      <c r="C39" s="239"/>
      <c r="D39" s="221"/>
      <c r="E39" s="221"/>
      <c r="F39" s="221"/>
      <c r="G39" s="221"/>
      <c r="H39" s="221"/>
      <c r="I39" s="221"/>
      <c r="J39" s="221"/>
      <c r="K39" s="221"/>
      <c r="L39" s="240"/>
      <c r="O39" s="3" t="s">
        <v>175</v>
      </c>
      <c r="P39" s="3" t="s">
        <v>176</v>
      </c>
      <c r="Q39" s="3"/>
      <c r="R39" s="3"/>
    </row>
    <row r="40" spans="1:18" s="30" customFormat="1" x14ac:dyDescent="0.25">
      <c r="A40" s="45"/>
      <c r="B40" s="238"/>
      <c r="C40" s="239"/>
      <c r="D40" s="221"/>
      <c r="E40" s="221"/>
      <c r="F40" s="221"/>
      <c r="G40" s="221"/>
      <c r="H40" s="221"/>
      <c r="I40" s="221"/>
      <c r="J40" s="221"/>
      <c r="K40" s="221"/>
      <c r="L40" s="240"/>
      <c r="O40" s="3"/>
      <c r="P40" s="3"/>
      <c r="Q40" s="3"/>
      <c r="R40" s="3"/>
    </row>
    <row r="41" spans="1:18" s="30" customFormat="1" x14ac:dyDescent="0.25">
      <c r="A41" s="45"/>
      <c r="B41" s="238"/>
      <c r="C41" s="239"/>
      <c r="D41" s="221"/>
      <c r="E41" s="221"/>
      <c r="F41" s="221"/>
      <c r="G41" s="221"/>
      <c r="H41" s="221"/>
      <c r="I41" s="221"/>
      <c r="J41" s="221"/>
      <c r="K41" s="221"/>
      <c r="L41" s="240"/>
      <c r="O41" s="3"/>
      <c r="P41" s="3"/>
      <c r="Q41" s="3"/>
      <c r="R41" s="3"/>
    </row>
    <row r="42" spans="1:18" s="30" customFormat="1" x14ac:dyDescent="0.25">
      <c r="A42" s="45"/>
      <c r="B42" s="238" t="str">
        <f>IF(Intro!$G$21="English",O42,P42)</f>
        <v>L'emploi indirect</v>
      </c>
      <c r="C42" s="239"/>
      <c r="D42" s="221" t="str">
        <f>IF(Intro!$G$21="English",O43,P43)</f>
        <v>Comprend le personnel des usines, comme les surveillants, les chefs d’usine et les préposés au contrôle de la qualité, mais exclut le personnel de vente et d’administration.</v>
      </c>
      <c r="E42" s="221"/>
      <c r="F42" s="221"/>
      <c r="G42" s="221"/>
      <c r="H42" s="221"/>
      <c r="I42" s="221"/>
      <c r="J42" s="221"/>
      <c r="K42" s="221"/>
      <c r="L42" s="240"/>
      <c r="O42" s="3" t="s">
        <v>195</v>
      </c>
      <c r="P42" s="3" t="s">
        <v>203</v>
      </c>
    </row>
    <row r="43" spans="1:18" x14ac:dyDescent="0.25">
      <c r="B43" s="238"/>
      <c r="C43" s="239"/>
      <c r="D43" s="221"/>
      <c r="E43" s="221"/>
      <c r="F43" s="221"/>
      <c r="G43" s="221"/>
      <c r="H43" s="221"/>
      <c r="I43" s="221"/>
      <c r="J43" s="221"/>
      <c r="K43" s="221"/>
      <c r="L43" s="240"/>
      <c r="O43" s="3" t="s">
        <v>204</v>
      </c>
      <c r="P43" s="3" t="s">
        <v>205</v>
      </c>
    </row>
    <row r="44" spans="1:18" x14ac:dyDescent="0.25">
      <c r="B44" s="241"/>
      <c r="C44" s="242"/>
      <c r="D44" s="243"/>
      <c r="E44" s="243"/>
      <c r="F44" s="243"/>
      <c r="G44" s="243"/>
      <c r="H44" s="243"/>
      <c r="I44" s="243"/>
      <c r="J44" s="243"/>
      <c r="K44" s="243"/>
      <c r="L44" s="244"/>
    </row>
    <row r="56" spans="3:3" ht="15" x14ac:dyDescent="0.25">
      <c r="C56" s="85"/>
    </row>
  </sheetData>
  <sheetProtection algorithmName="SHA-512" hashValue="yFUsNwaX9coukJ6GWZe87we45OZfh23memnQT3+MYoH/O9QNjaTSkzOK1a0XX3LjbpaoVZxP9DcOO35ia5X+9A==" saltValue="OViy/2uEgROdWdt8k0u3VA==" spinCount="100000" sheet="1" objects="1" scenarios="1" selectLockedCells="1"/>
  <mergeCells count="18">
    <mergeCell ref="B38:C41"/>
    <mergeCell ref="D38:L41"/>
    <mergeCell ref="B42:C44"/>
    <mergeCell ref="D42:L44"/>
    <mergeCell ref="B37:L37"/>
    <mergeCell ref="B29:L30"/>
    <mergeCell ref="B32:C34"/>
    <mergeCell ref="D32:J34"/>
    <mergeCell ref="B20:L20"/>
    <mergeCell ref="B27:L27"/>
    <mergeCell ref="B24:L24"/>
    <mergeCell ref="B12:L13"/>
    <mergeCell ref="B15:L17"/>
    <mergeCell ref="B4:L4"/>
    <mergeCell ref="B5:L5"/>
    <mergeCell ref="B6:L6"/>
    <mergeCell ref="B8:L8"/>
    <mergeCell ref="B10:L10"/>
  </mergeCells>
  <printOptions horizontalCentered="1"/>
  <pageMargins left="0.25" right="0.25" top="0.75" bottom="0.75" header="0.3" footer="0.3"/>
  <pageSetup scale="63" firstPageNumber="3" fitToHeight="0" orientation="portrait" r:id="rId1"/>
  <headerFooter>
    <oddFooter>&amp;L&amp;A</oddFooter>
  </headerFooter>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20"/>
  <sheetViews>
    <sheetView zoomScale="98" zoomScaleNormal="98"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5703125" style="3" hidden="1" customWidth="1"/>
    <col min="17" max="17" width="9.5703125" style="3" customWidth="1"/>
    <col min="18" max="18" width="12.7109375" style="3" customWidth="1"/>
    <col min="19" max="16384" width="9.28515625" style="3"/>
  </cols>
  <sheetData>
    <row r="1" spans="1:18" x14ac:dyDescent="0.25">
      <c r="O1" s="15" t="s">
        <v>69</v>
      </c>
      <c r="P1" s="15" t="s">
        <v>79</v>
      </c>
      <c r="Q1" s="15"/>
      <c r="R1" s="15"/>
    </row>
    <row r="2" spans="1:18" x14ac:dyDescent="0.25">
      <c r="B2" s="16" t="s">
        <v>0</v>
      </c>
      <c r="C2" s="16"/>
      <c r="D2" s="16"/>
      <c r="O2" s="5"/>
      <c r="P2" s="5"/>
    </row>
    <row r="3" spans="1:18" x14ac:dyDescent="0.25">
      <c r="B3" s="6"/>
      <c r="C3" s="6"/>
      <c r="D3" s="6"/>
      <c r="O3" s="5"/>
      <c r="P3" s="5"/>
    </row>
    <row r="4" spans="1:18" s="1" customFormat="1" x14ac:dyDescent="0.25">
      <c r="A4" s="17"/>
      <c r="B4" s="271" t="str">
        <f>Info!B4</f>
        <v>QUESTIONNAIRE À L’INTENTION DES SYNDICATS</v>
      </c>
      <c r="C4" s="271"/>
      <c r="D4" s="271"/>
      <c r="E4" s="271"/>
      <c r="F4" s="271"/>
      <c r="G4" s="271"/>
      <c r="H4" s="271"/>
      <c r="I4" s="271"/>
      <c r="J4" s="271"/>
      <c r="K4" s="271"/>
      <c r="L4" s="271"/>
      <c r="M4" s="7"/>
      <c r="N4" s="7"/>
      <c r="O4" s="8"/>
      <c r="P4" s="8"/>
    </row>
    <row r="5" spans="1:18" s="1" customFormat="1" x14ac:dyDescent="0.25">
      <c r="A5" s="17"/>
      <c r="B5" s="271" t="str">
        <f>Info!B5</f>
        <v>NQ-2025-008</v>
      </c>
      <c r="C5" s="271"/>
      <c r="D5" s="271"/>
      <c r="E5" s="271"/>
      <c r="F5" s="271"/>
      <c r="G5" s="271"/>
      <c r="H5" s="271"/>
      <c r="I5" s="271"/>
      <c r="J5" s="271"/>
      <c r="K5" s="271"/>
      <c r="L5" s="271"/>
      <c r="M5" s="7"/>
      <c r="N5" s="7"/>
      <c r="O5" s="8"/>
      <c r="P5" s="8"/>
    </row>
    <row r="6" spans="1:18" s="10" customFormat="1" x14ac:dyDescent="0.25">
      <c r="A6" s="17"/>
      <c r="B6" s="271" t="str">
        <f>Info!B6</f>
        <v>VAISSELLE EN FIBRE MOULÉE THERMOFORMÉE</v>
      </c>
      <c r="C6" s="271"/>
      <c r="D6" s="271"/>
      <c r="E6" s="271"/>
      <c r="F6" s="271"/>
      <c r="G6" s="271"/>
      <c r="H6" s="271"/>
      <c r="I6" s="271"/>
      <c r="J6" s="271"/>
      <c r="K6" s="271"/>
      <c r="L6" s="271"/>
      <c r="O6" s="18"/>
      <c r="P6" s="18"/>
    </row>
    <row r="7" spans="1:18" s="10" customFormat="1" x14ac:dyDescent="0.25">
      <c r="A7" s="17"/>
      <c r="B7" s="9"/>
      <c r="C7" s="9"/>
      <c r="D7" s="9"/>
      <c r="E7" s="9"/>
      <c r="F7" s="9"/>
      <c r="G7" s="9"/>
      <c r="H7" s="9"/>
      <c r="I7" s="9"/>
      <c r="J7" s="9"/>
      <c r="K7" s="9"/>
      <c r="L7" s="9"/>
      <c r="O7" s="32"/>
    </row>
    <row r="8" spans="1:18" s="10" customFormat="1" x14ac:dyDescent="0.25">
      <c r="A8" s="17"/>
      <c r="B8" s="277" t="str">
        <f>IF(Intro!$G$21="English",O8,P8)</f>
        <v>Les questions suivantes font référence aux marchandises comme définies dans la description du produit de l'onglet Intro.</v>
      </c>
      <c r="C8" s="277"/>
      <c r="D8" s="277"/>
      <c r="E8" s="277"/>
      <c r="F8" s="277"/>
      <c r="G8" s="277"/>
      <c r="H8" s="277"/>
      <c r="I8" s="277"/>
      <c r="J8" s="277"/>
      <c r="K8" s="277"/>
      <c r="L8" s="277"/>
      <c r="O8" s="18" t="s">
        <v>236</v>
      </c>
      <c r="P8" s="18" t="s">
        <v>270</v>
      </c>
    </row>
    <row r="9" spans="1:18" s="10" customFormat="1" x14ac:dyDescent="0.25">
      <c r="A9" s="17"/>
      <c r="B9" s="277" t="str">
        <f>IF(Intro!$G$21="English",O9,P9)</f>
        <v>Des informations sur le produit et un glossaire de termes sont disponibles dans l'onglet Info.</v>
      </c>
      <c r="C9" s="277"/>
      <c r="D9" s="277"/>
      <c r="E9" s="277"/>
      <c r="F9" s="277"/>
      <c r="G9" s="277"/>
      <c r="H9" s="277"/>
      <c r="I9" s="277"/>
      <c r="J9" s="277"/>
      <c r="K9" s="277"/>
      <c r="L9" s="277"/>
      <c r="O9" s="18" t="s">
        <v>91</v>
      </c>
      <c r="P9" s="10" t="s">
        <v>92</v>
      </c>
    </row>
    <row r="10" spans="1:18" s="10" customFormat="1" x14ac:dyDescent="0.25">
      <c r="A10" s="17"/>
      <c r="B10" s="277" t="str">
        <f>IF(Intro!$G$21="English",O10,P10)</f>
        <v>Utilisez l'onglet AddPub si vous avez besoin de plus d'espace.</v>
      </c>
      <c r="C10" s="277"/>
      <c r="D10" s="277"/>
      <c r="E10" s="277"/>
      <c r="F10" s="277"/>
      <c r="G10" s="277"/>
      <c r="H10" s="277"/>
      <c r="I10" s="277"/>
      <c r="J10" s="277"/>
      <c r="K10" s="277"/>
      <c r="L10" s="277"/>
      <c r="O10" s="18" t="s">
        <v>93</v>
      </c>
      <c r="P10" s="18" t="s">
        <v>94</v>
      </c>
    </row>
    <row r="11" spans="1:18" s="10" customFormat="1" x14ac:dyDescent="0.25">
      <c r="A11" s="17"/>
      <c r="B11" s="19"/>
      <c r="C11" s="19"/>
      <c r="D11" s="19"/>
      <c r="E11" s="20"/>
      <c r="F11" s="20"/>
      <c r="G11" s="20"/>
      <c r="H11" s="20"/>
      <c r="I11" s="20"/>
      <c r="J11" s="20"/>
      <c r="K11" s="20"/>
      <c r="L11" s="20"/>
      <c r="O11" s="18"/>
      <c r="P11" s="18"/>
    </row>
    <row r="12" spans="1:18" x14ac:dyDescent="0.25">
      <c r="B12" s="169" t="str">
        <f>IF(Intro!$G$21="English",O12,P12)</f>
        <v>INFORMATIONS GÉNÉRALES SUR L'ENTREPRISE</v>
      </c>
      <c r="C12" s="170"/>
      <c r="D12" s="170"/>
      <c r="E12" s="170"/>
      <c r="F12" s="170"/>
      <c r="G12" s="170"/>
      <c r="H12" s="170"/>
      <c r="I12" s="170"/>
      <c r="J12" s="170"/>
      <c r="K12" s="170"/>
      <c r="L12" s="171"/>
      <c r="M12" s="30"/>
      <c r="O12" s="65" t="s">
        <v>237</v>
      </c>
      <c r="P12" s="65" t="s">
        <v>238</v>
      </c>
    </row>
    <row r="13" spans="1:18" x14ac:dyDescent="0.25">
      <c r="B13" s="256" t="s">
        <v>21</v>
      </c>
      <c r="C13" s="257"/>
      <c r="D13" s="257"/>
      <c r="E13" s="257"/>
      <c r="F13" s="257"/>
      <c r="G13" s="257"/>
      <c r="H13" s="257"/>
      <c r="I13" s="257"/>
      <c r="J13" s="257"/>
      <c r="K13" s="257"/>
      <c r="L13" s="258"/>
    </row>
    <row r="14" spans="1:18" x14ac:dyDescent="0.25">
      <c r="B14" s="21"/>
      <c r="C14" s="22"/>
      <c r="D14" s="22"/>
      <c r="E14" s="23"/>
      <c r="F14" s="23"/>
      <c r="G14" s="23"/>
      <c r="H14" s="23"/>
      <c r="I14" s="23"/>
      <c r="J14" s="23"/>
      <c r="K14" s="23"/>
      <c r="L14" s="24"/>
    </row>
    <row r="15" spans="1:18" x14ac:dyDescent="0.25">
      <c r="B15" s="172" t="str">
        <f>IF(Intro!$G$21="English",O15,P15)</f>
        <v>Donnez un bref historique de votre syndicat, en insistant plus particulièrement sur les activités concernant les employés ayant produit les marchandises.</v>
      </c>
      <c r="C15" s="173"/>
      <c r="D15" s="173"/>
      <c r="E15" s="173"/>
      <c r="F15" s="173"/>
      <c r="G15" s="173"/>
      <c r="H15" s="173"/>
      <c r="I15" s="173"/>
      <c r="J15" s="173"/>
      <c r="K15" s="173"/>
      <c r="L15" s="174"/>
      <c r="O15" s="25" t="s">
        <v>39</v>
      </c>
      <c r="P15" s="3" t="s">
        <v>40</v>
      </c>
    </row>
    <row r="16" spans="1:18" s="30" customFormat="1" x14ac:dyDescent="0.25">
      <c r="A16" s="45"/>
      <c r="B16" s="56"/>
      <c r="C16" s="46"/>
      <c r="D16" s="46"/>
      <c r="E16" s="46"/>
      <c r="F16" s="46"/>
      <c r="G16" s="46"/>
      <c r="H16" s="46"/>
      <c r="I16" s="46"/>
      <c r="J16" s="46"/>
      <c r="K16" s="46"/>
      <c r="L16" s="47"/>
    </row>
    <row r="17" spans="1:16" s="15" customFormat="1" x14ac:dyDescent="0.25">
      <c r="A17" s="14"/>
      <c r="B17" s="259"/>
      <c r="C17" s="260"/>
      <c r="D17" s="260"/>
      <c r="E17" s="260"/>
      <c r="F17" s="260"/>
      <c r="G17" s="260"/>
      <c r="H17" s="260"/>
      <c r="I17" s="260"/>
      <c r="J17" s="260"/>
      <c r="K17" s="260"/>
      <c r="L17" s="261"/>
      <c r="M17" s="30"/>
    </row>
    <row r="18" spans="1:16" s="15" customFormat="1" x14ac:dyDescent="0.25">
      <c r="A18" s="14"/>
      <c r="B18" s="259"/>
      <c r="C18" s="260"/>
      <c r="D18" s="260"/>
      <c r="E18" s="260"/>
      <c r="F18" s="260"/>
      <c r="G18" s="260"/>
      <c r="H18" s="260"/>
      <c r="I18" s="260"/>
      <c r="J18" s="260"/>
      <c r="K18" s="260"/>
      <c r="L18" s="261"/>
      <c r="M18" s="30"/>
    </row>
    <row r="19" spans="1:16" s="15" customFormat="1" x14ac:dyDescent="0.25">
      <c r="A19" s="14"/>
      <c r="B19" s="259"/>
      <c r="C19" s="260"/>
      <c r="D19" s="260"/>
      <c r="E19" s="260"/>
      <c r="F19" s="260"/>
      <c r="G19" s="260"/>
      <c r="H19" s="260"/>
      <c r="I19" s="260"/>
      <c r="J19" s="260"/>
      <c r="K19" s="260"/>
      <c r="L19" s="261"/>
      <c r="M19" s="30"/>
    </row>
    <row r="20" spans="1:16" s="15" customFormat="1" x14ac:dyDescent="0.25">
      <c r="A20" s="14"/>
      <c r="B20" s="259"/>
      <c r="C20" s="260"/>
      <c r="D20" s="260"/>
      <c r="E20" s="260"/>
      <c r="F20" s="260"/>
      <c r="G20" s="260"/>
      <c r="H20" s="260"/>
      <c r="I20" s="260"/>
      <c r="J20" s="260"/>
      <c r="K20" s="260"/>
      <c r="L20" s="261"/>
      <c r="M20" s="30"/>
    </row>
    <row r="21" spans="1:16" s="15" customFormat="1" x14ac:dyDescent="0.25">
      <c r="A21" s="14"/>
      <c r="B21" s="259"/>
      <c r="C21" s="260"/>
      <c r="D21" s="260"/>
      <c r="E21" s="260"/>
      <c r="F21" s="260"/>
      <c r="G21" s="260"/>
      <c r="H21" s="260"/>
      <c r="I21" s="260"/>
      <c r="J21" s="260"/>
      <c r="K21" s="260"/>
      <c r="L21" s="261"/>
      <c r="M21" s="30"/>
    </row>
    <row r="22" spans="1:16" s="15" customFormat="1" x14ac:dyDescent="0.25">
      <c r="A22" s="14"/>
      <c r="B22" s="259"/>
      <c r="C22" s="260"/>
      <c r="D22" s="260"/>
      <c r="E22" s="260"/>
      <c r="F22" s="260"/>
      <c r="G22" s="260"/>
      <c r="H22" s="260"/>
      <c r="I22" s="260"/>
      <c r="J22" s="260"/>
      <c r="K22" s="260"/>
      <c r="L22" s="261"/>
      <c r="M22" s="30"/>
    </row>
    <row r="23" spans="1:16" s="15" customFormat="1" x14ac:dyDescent="0.25">
      <c r="A23" s="14"/>
      <c r="B23" s="259"/>
      <c r="C23" s="260"/>
      <c r="D23" s="260"/>
      <c r="E23" s="260"/>
      <c r="F23" s="260"/>
      <c r="G23" s="260"/>
      <c r="H23" s="260"/>
      <c r="I23" s="260"/>
      <c r="J23" s="260"/>
      <c r="K23" s="260"/>
      <c r="L23" s="261"/>
      <c r="M23" s="30"/>
    </row>
    <row r="24" spans="1:16" s="15" customFormat="1" x14ac:dyDescent="0.25">
      <c r="A24" s="14"/>
      <c r="B24" s="259"/>
      <c r="C24" s="260"/>
      <c r="D24" s="260"/>
      <c r="E24" s="260"/>
      <c r="F24" s="260"/>
      <c r="G24" s="260"/>
      <c r="H24" s="260"/>
      <c r="I24" s="260"/>
      <c r="J24" s="260"/>
      <c r="K24" s="260"/>
      <c r="L24" s="261"/>
      <c r="M24" s="30"/>
    </row>
    <row r="25" spans="1:16" s="30" customFormat="1" x14ac:dyDescent="0.25">
      <c r="A25" s="45"/>
      <c r="B25" s="57"/>
      <c r="C25" s="58"/>
      <c r="D25" s="58"/>
      <c r="E25" s="58"/>
      <c r="F25" s="58"/>
      <c r="G25" s="58"/>
      <c r="H25" s="58"/>
      <c r="I25" s="58"/>
      <c r="J25" s="58"/>
      <c r="K25" s="58"/>
      <c r="L25" s="59"/>
    </row>
    <row r="26" spans="1:16" s="10" customFormat="1" x14ac:dyDescent="0.25">
      <c r="A26" s="17"/>
      <c r="B26" s="19"/>
      <c r="C26" s="19"/>
      <c r="D26" s="19"/>
      <c r="E26" s="20"/>
      <c r="F26" s="20"/>
      <c r="G26" s="20"/>
      <c r="H26" s="20"/>
      <c r="I26" s="20"/>
      <c r="J26" s="20"/>
      <c r="K26" s="20"/>
      <c r="L26" s="20"/>
      <c r="O26" s="18"/>
      <c r="P26" s="18"/>
    </row>
    <row r="27" spans="1:16" x14ac:dyDescent="0.25">
      <c r="B27" s="272" t="s">
        <v>239</v>
      </c>
      <c r="C27" s="273"/>
      <c r="D27" s="273"/>
      <c r="E27" s="273"/>
      <c r="F27" s="273"/>
      <c r="G27" s="273"/>
      <c r="H27" s="273"/>
      <c r="I27" s="273"/>
      <c r="J27" s="273"/>
      <c r="K27" s="273"/>
      <c r="L27" s="274"/>
      <c r="M27" s="30"/>
    </row>
    <row r="28" spans="1:16" s="15" customFormat="1" x14ac:dyDescent="0.25">
      <c r="A28" s="14"/>
      <c r="B28" s="250" t="s">
        <v>22</v>
      </c>
      <c r="C28" s="251"/>
      <c r="D28" s="251"/>
      <c r="E28" s="251"/>
      <c r="F28" s="251"/>
      <c r="G28" s="251"/>
      <c r="H28" s="251"/>
      <c r="I28" s="251"/>
      <c r="J28" s="251"/>
      <c r="K28" s="251"/>
      <c r="L28" s="252"/>
      <c r="M28" s="54"/>
    </row>
    <row r="29" spans="1:16" s="30" customFormat="1" x14ac:dyDescent="0.25">
      <c r="A29" s="45"/>
      <c r="B29" s="56"/>
      <c r="C29" s="46"/>
      <c r="D29" s="46"/>
      <c r="E29" s="46"/>
      <c r="F29" s="46"/>
      <c r="G29" s="46"/>
      <c r="H29" s="46"/>
      <c r="I29" s="46"/>
      <c r="J29" s="46"/>
      <c r="K29" s="46"/>
      <c r="L29" s="47"/>
    </row>
    <row r="30" spans="1:16" s="30" customFormat="1" x14ac:dyDescent="0.25">
      <c r="A30" s="45"/>
      <c r="B30" s="175" t="str">
        <f>IF(Intro!$G$21="English",O30,P30)</f>
        <v>Dresser la liste des dénominations sociales et des adresses de toutes les installations au Canada qui emploient vos membres impliqués dans la production des marchandises depuis le 1er janvier 2022.</v>
      </c>
      <c r="C30" s="176"/>
      <c r="D30" s="176"/>
      <c r="E30" s="176"/>
      <c r="F30" s="176"/>
      <c r="G30" s="176"/>
      <c r="H30" s="176"/>
      <c r="I30" s="176"/>
      <c r="J30" s="176"/>
      <c r="K30" s="176"/>
      <c r="L30" s="177"/>
      <c r="O30" s="30"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2022.</v>
      </c>
      <c r="P30" s="30"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2022.</v>
      </c>
    </row>
    <row r="31" spans="1:16" s="30" customFormat="1" x14ac:dyDescent="0.25">
      <c r="A31" s="45"/>
      <c r="B31" s="175"/>
      <c r="C31" s="176"/>
      <c r="D31" s="176"/>
      <c r="E31" s="176"/>
      <c r="F31" s="176"/>
      <c r="G31" s="176"/>
      <c r="H31" s="176"/>
      <c r="I31" s="176"/>
      <c r="J31" s="176"/>
      <c r="K31" s="176"/>
      <c r="L31" s="177"/>
    </row>
    <row r="32" spans="1:16" s="30" customFormat="1" x14ac:dyDescent="0.25">
      <c r="A32" s="45"/>
      <c r="B32" s="56"/>
      <c r="C32" s="46"/>
      <c r="D32" s="46"/>
      <c r="E32" s="46"/>
      <c r="F32" s="46"/>
      <c r="G32" s="46"/>
      <c r="H32" s="46"/>
      <c r="I32" s="46"/>
      <c r="J32" s="46"/>
      <c r="K32" s="46"/>
      <c r="L32" s="47"/>
      <c r="O32" s="3" t="s">
        <v>41</v>
      </c>
      <c r="P32" s="3" t="s">
        <v>44</v>
      </c>
    </row>
    <row r="33" spans="2:16" x14ac:dyDescent="0.25">
      <c r="B33" s="72"/>
      <c r="C33" s="262" t="str">
        <f>IF(Intro!$G$21="English",O32,P32)</f>
        <v xml:space="preserve">Dénomination sociale de l’entreprise et installation </v>
      </c>
      <c r="D33" s="262"/>
      <c r="E33" s="262"/>
      <c r="F33" s="262" t="str">
        <f>IF(Intro!$G$21="English",O33,P33)</f>
        <v>Adresse de l’installation</v>
      </c>
      <c r="G33" s="262"/>
      <c r="H33" s="262"/>
      <c r="I33" s="262"/>
      <c r="J33" s="262" t="str">
        <f>IF(Intro!$G$21="English",O34,P34)</f>
        <v>Section locale du syndicat ou unité de négociation</v>
      </c>
      <c r="K33" s="262"/>
      <c r="L33" s="263"/>
      <c r="O33" s="3" t="s">
        <v>42</v>
      </c>
      <c r="P33" s="3" t="s">
        <v>45</v>
      </c>
    </row>
    <row r="34" spans="2:16" x14ac:dyDescent="0.25">
      <c r="B34" s="72"/>
      <c r="C34" s="262"/>
      <c r="D34" s="262"/>
      <c r="E34" s="262"/>
      <c r="F34" s="262"/>
      <c r="G34" s="262"/>
      <c r="H34" s="262"/>
      <c r="I34" s="262"/>
      <c r="J34" s="262"/>
      <c r="K34" s="262"/>
      <c r="L34" s="263"/>
      <c r="O34" s="3" t="s">
        <v>43</v>
      </c>
      <c r="P34" s="3" t="s">
        <v>263</v>
      </c>
    </row>
    <row r="35" spans="2:16" x14ac:dyDescent="0.25">
      <c r="B35" s="280">
        <v>1</v>
      </c>
      <c r="C35" s="212"/>
      <c r="D35" s="212"/>
      <c r="E35" s="212"/>
      <c r="F35" s="212"/>
      <c r="G35" s="212"/>
      <c r="H35" s="212"/>
      <c r="I35" s="212"/>
      <c r="J35" s="212"/>
      <c r="K35" s="212"/>
      <c r="L35" s="213"/>
    </row>
    <row r="36" spans="2:16" x14ac:dyDescent="0.25">
      <c r="B36" s="280"/>
      <c r="C36" s="212"/>
      <c r="D36" s="212"/>
      <c r="E36" s="212"/>
      <c r="F36" s="212"/>
      <c r="G36" s="212"/>
      <c r="H36" s="212"/>
      <c r="I36" s="212"/>
      <c r="J36" s="212"/>
      <c r="K36" s="212"/>
      <c r="L36" s="213"/>
    </row>
    <row r="37" spans="2:16" x14ac:dyDescent="0.25">
      <c r="B37" s="280">
        <v>2</v>
      </c>
      <c r="C37" s="212"/>
      <c r="D37" s="212"/>
      <c r="E37" s="212"/>
      <c r="F37" s="212"/>
      <c r="G37" s="212"/>
      <c r="H37" s="212"/>
      <c r="I37" s="212"/>
      <c r="J37" s="212"/>
      <c r="K37" s="212"/>
      <c r="L37" s="213"/>
    </row>
    <row r="38" spans="2:16" x14ac:dyDescent="0.25">
      <c r="B38" s="280"/>
      <c r="C38" s="212"/>
      <c r="D38" s="212"/>
      <c r="E38" s="212"/>
      <c r="F38" s="212"/>
      <c r="G38" s="212"/>
      <c r="H38" s="212"/>
      <c r="I38" s="212"/>
      <c r="J38" s="212"/>
      <c r="K38" s="212"/>
      <c r="L38" s="213"/>
    </row>
    <row r="39" spans="2:16" x14ac:dyDescent="0.25">
      <c r="B39" s="280">
        <v>3</v>
      </c>
      <c r="C39" s="212"/>
      <c r="D39" s="212"/>
      <c r="E39" s="212"/>
      <c r="F39" s="212"/>
      <c r="G39" s="212"/>
      <c r="H39" s="212"/>
      <c r="I39" s="212"/>
      <c r="J39" s="212"/>
      <c r="K39" s="212"/>
      <c r="L39" s="213"/>
    </row>
    <row r="40" spans="2:16" x14ac:dyDescent="0.25">
      <c r="B40" s="280"/>
      <c r="C40" s="212"/>
      <c r="D40" s="212"/>
      <c r="E40" s="212"/>
      <c r="F40" s="212"/>
      <c r="G40" s="212"/>
      <c r="H40" s="212"/>
      <c r="I40" s="212"/>
      <c r="J40" s="212"/>
      <c r="K40" s="212"/>
      <c r="L40" s="213"/>
    </row>
    <row r="41" spans="2:16" x14ac:dyDescent="0.25">
      <c r="B41" s="280">
        <v>4</v>
      </c>
      <c r="C41" s="212"/>
      <c r="D41" s="212"/>
      <c r="E41" s="212"/>
      <c r="F41" s="212"/>
      <c r="G41" s="212"/>
      <c r="H41" s="212"/>
      <c r="I41" s="212"/>
      <c r="J41" s="212"/>
      <c r="K41" s="212"/>
      <c r="L41" s="213"/>
    </row>
    <row r="42" spans="2:16" x14ac:dyDescent="0.25">
      <c r="B42" s="280"/>
      <c r="C42" s="212"/>
      <c r="D42" s="212"/>
      <c r="E42" s="212"/>
      <c r="F42" s="212"/>
      <c r="G42" s="212"/>
      <c r="H42" s="212"/>
      <c r="I42" s="212"/>
      <c r="J42" s="212"/>
      <c r="K42" s="212"/>
      <c r="L42" s="213"/>
    </row>
    <row r="43" spans="2:16" x14ac:dyDescent="0.25">
      <c r="B43" s="280">
        <v>5</v>
      </c>
      <c r="C43" s="212"/>
      <c r="D43" s="212"/>
      <c r="E43" s="212"/>
      <c r="F43" s="212"/>
      <c r="G43" s="212"/>
      <c r="H43" s="212"/>
      <c r="I43" s="212"/>
      <c r="J43" s="212"/>
      <c r="K43" s="212"/>
      <c r="L43" s="213"/>
    </row>
    <row r="44" spans="2:16" x14ac:dyDescent="0.25">
      <c r="B44" s="280"/>
      <c r="C44" s="212"/>
      <c r="D44" s="212"/>
      <c r="E44" s="212"/>
      <c r="F44" s="212"/>
      <c r="G44" s="212"/>
      <c r="H44" s="212"/>
      <c r="I44" s="212"/>
      <c r="J44" s="212"/>
      <c r="K44" s="212"/>
      <c r="L44" s="213"/>
    </row>
    <row r="45" spans="2:16" x14ac:dyDescent="0.25">
      <c r="B45" s="280">
        <v>6</v>
      </c>
      <c r="C45" s="212"/>
      <c r="D45" s="212"/>
      <c r="E45" s="212"/>
      <c r="F45" s="212"/>
      <c r="G45" s="212"/>
      <c r="H45" s="212"/>
      <c r="I45" s="212"/>
      <c r="J45" s="212"/>
      <c r="K45" s="212"/>
      <c r="L45" s="213"/>
    </row>
    <row r="46" spans="2:16" x14ac:dyDescent="0.25">
      <c r="B46" s="280"/>
      <c r="C46" s="212"/>
      <c r="D46" s="212"/>
      <c r="E46" s="212"/>
      <c r="F46" s="212"/>
      <c r="G46" s="212"/>
      <c r="H46" s="212"/>
      <c r="I46" s="212"/>
      <c r="J46" s="212"/>
      <c r="K46" s="212"/>
      <c r="L46" s="213"/>
    </row>
    <row r="47" spans="2:16" x14ac:dyDescent="0.25">
      <c r="B47" s="280">
        <v>7</v>
      </c>
      <c r="C47" s="212"/>
      <c r="D47" s="212"/>
      <c r="E47" s="212"/>
      <c r="F47" s="212"/>
      <c r="G47" s="212"/>
      <c r="H47" s="212"/>
      <c r="I47" s="212"/>
      <c r="J47" s="212"/>
      <c r="K47" s="212"/>
      <c r="L47" s="213"/>
    </row>
    <row r="48" spans="2:16" x14ac:dyDescent="0.25">
      <c r="B48" s="280"/>
      <c r="C48" s="212"/>
      <c r="D48" s="212"/>
      <c r="E48" s="212"/>
      <c r="F48" s="212"/>
      <c r="G48" s="212"/>
      <c r="H48" s="212"/>
      <c r="I48" s="212"/>
      <c r="J48" s="212"/>
      <c r="K48" s="212"/>
      <c r="L48" s="213"/>
    </row>
    <row r="49" spans="1:16" x14ac:dyDescent="0.25">
      <c r="B49" s="280">
        <v>8</v>
      </c>
      <c r="C49" s="212"/>
      <c r="D49" s="212"/>
      <c r="E49" s="212"/>
      <c r="F49" s="212"/>
      <c r="G49" s="212"/>
      <c r="H49" s="212"/>
      <c r="I49" s="212"/>
      <c r="J49" s="212"/>
      <c r="K49" s="212"/>
      <c r="L49" s="213"/>
    </row>
    <row r="50" spans="1:16" x14ac:dyDescent="0.25">
      <c r="B50" s="280"/>
      <c r="C50" s="212"/>
      <c r="D50" s="212"/>
      <c r="E50" s="212"/>
      <c r="F50" s="212"/>
      <c r="G50" s="212"/>
      <c r="H50" s="212"/>
      <c r="I50" s="212"/>
      <c r="J50" s="212"/>
      <c r="K50" s="212"/>
      <c r="L50" s="213"/>
    </row>
    <row r="51" spans="1:16" x14ac:dyDescent="0.25">
      <c r="B51" s="280">
        <v>9</v>
      </c>
      <c r="C51" s="212"/>
      <c r="D51" s="212"/>
      <c r="E51" s="212"/>
      <c r="F51" s="212"/>
      <c r="G51" s="212"/>
      <c r="H51" s="212"/>
      <c r="I51" s="212"/>
      <c r="J51" s="212"/>
      <c r="K51" s="212"/>
      <c r="L51" s="213"/>
    </row>
    <row r="52" spans="1:16" x14ac:dyDescent="0.25">
      <c r="B52" s="280"/>
      <c r="C52" s="212"/>
      <c r="D52" s="212"/>
      <c r="E52" s="212"/>
      <c r="F52" s="212"/>
      <c r="G52" s="212"/>
      <c r="H52" s="212"/>
      <c r="I52" s="212"/>
      <c r="J52" s="212"/>
      <c r="K52" s="212"/>
      <c r="L52" s="213"/>
    </row>
    <row r="53" spans="1:16" x14ac:dyDescent="0.25">
      <c r="B53" s="280">
        <v>10</v>
      </c>
      <c r="C53" s="212"/>
      <c r="D53" s="212"/>
      <c r="E53" s="212"/>
      <c r="F53" s="212"/>
      <c r="G53" s="212"/>
      <c r="H53" s="212"/>
      <c r="I53" s="212"/>
      <c r="J53" s="212"/>
      <c r="K53" s="212"/>
      <c r="L53" s="213"/>
    </row>
    <row r="54" spans="1:16" x14ac:dyDescent="0.25">
      <c r="B54" s="280"/>
      <c r="C54" s="212"/>
      <c r="D54" s="212"/>
      <c r="E54" s="212"/>
      <c r="F54" s="212"/>
      <c r="G54" s="212"/>
      <c r="H54" s="212"/>
      <c r="I54" s="212"/>
      <c r="J54" s="212"/>
      <c r="K54" s="212"/>
      <c r="L54" s="213"/>
    </row>
    <row r="55" spans="1:16" s="30" customFormat="1" x14ac:dyDescent="0.25">
      <c r="A55" s="14"/>
      <c r="B55" s="57"/>
      <c r="C55" s="58"/>
      <c r="D55" s="58"/>
      <c r="E55" s="58"/>
      <c r="F55" s="58"/>
      <c r="G55" s="58"/>
      <c r="H55" s="58"/>
      <c r="I55" s="58"/>
      <c r="J55" s="58"/>
      <c r="K55" s="58"/>
      <c r="L55" s="59"/>
    </row>
    <row r="56" spans="1:16" x14ac:dyDescent="0.25">
      <c r="B56" s="250" t="s">
        <v>23</v>
      </c>
      <c r="C56" s="251"/>
      <c r="D56" s="251"/>
      <c r="E56" s="251"/>
      <c r="F56" s="251"/>
      <c r="G56" s="251"/>
      <c r="H56" s="251"/>
      <c r="I56" s="251"/>
      <c r="J56" s="251"/>
      <c r="K56" s="251"/>
      <c r="L56" s="252"/>
    </row>
    <row r="57" spans="1:16" x14ac:dyDescent="0.25">
      <c r="B57" s="21"/>
      <c r="C57" s="22"/>
      <c r="D57" s="22"/>
      <c r="E57" s="23"/>
      <c r="F57" s="23"/>
      <c r="G57" s="23"/>
      <c r="H57" s="23"/>
      <c r="I57" s="23"/>
      <c r="J57" s="23"/>
      <c r="K57" s="23"/>
      <c r="L57" s="24"/>
    </row>
    <row r="58" spans="1:16" x14ac:dyDescent="0.25">
      <c r="B58" s="172" t="str">
        <f>IF(Intro!$G$21="English",O58,P58)</f>
        <v>Indiquez le nombre de vos membres impliqués dans la production des marchandises depuis le 1er janvier 2022.</v>
      </c>
      <c r="C58" s="173"/>
      <c r="D58" s="173"/>
      <c r="E58" s="173"/>
      <c r="F58" s="173"/>
      <c r="G58" s="173"/>
      <c r="H58" s="173"/>
      <c r="I58" s="173"/>
      <c r="J58" s="173"/>
      <c r="K58" s="173"/>
      <c r="L58" s="174"/>
      <c r="O58" s="25" t="str">
        <f>"Provide the number of your members involved in the production of the goods since January 1, "&amp;Variables!B6&amp;"."</f>
        <v>Provide the number of your members involved in the production of the goods since January 1, 2022.</v>
      </c>
      <c r="P58" s="3" t="str">
        <f>"Indiquez le nombre de vos membres impliqués dans la production des marchandises depuis le 1er janvier "&amp;Variables!B6&amp;"."</f>
        <v>Indiquez le nombre de vos membres impliqués dans la production des marchandises depuis le 1er janvier 2022.</v>
      </c>
    </row>
    <row r="59" spans="1:16" x14ac:dyDescent="0.25">
      <c r="B59" s="38"/>
      <c r="C59" s="39"/>
      <c r="D59" s="22"/>
      <c r="E59" s="23"/>
      <c r="F59" s="23"/>
      <c r="G59" s="23"/>
      <c r="H59" s="23"/>
      <c r="I59" s="23"/>
      <c r="J59" s="23"/>
      <c r="K59" s="23"/>
      <c r="L59" s="24"/>
      <c r="O59" s="25"/>
    </row>
    <row r="60" spans="1:16" x14ac:dyDescent="0.25">
      <c r="B60" s="288" t="str">
        <f>IF(Intro!$G$21="English",O60,P60)</f>
        <v>Membres employés</v>
      </c>
      <c r="C60" s="289"/>
      <c r="D60" s="289"/>
      <c r="E60" s="289"/>
      <c r="F60" s="289"/>
      <c r="G60" s="290"/>
      <c r="H60" s="294">
        <f>Variables!$B$6</f>
        <v>2022</v>
      </c>
      <c r="I60" s="294">
        <f>H60+1</f>
        <v>2023</v>
      </c>
      <c r="J60" s="294">
        <f>I60+1</f>
        <v>2024</v>
      </c>
      <c r="K60" s="294" t="str">
        <f>IF(Intro!$G$21="English",Variables!B9,Variables!C9)</f>
        <v>janv-sept 2024</v>
      </c>
      <c r="L60" s="296" t="str">
        <f>IF(Intro!$G$21="English",Variables!B10,Variables!C10)</f>
        <v>janv-sept 2025</v>
      </c>
      <c r="O60" s="3" t="s">
        <v>127</v>
      </c>
      <c r="P60" s="3" t="s">
        <v>128</v>
      </c>
    </row>
    <row r="61" spans="1:16" x14ac:dyDescent="0.25">
      <c r="B61" s="291"/>
      <c r="C61" s="292"/>
      <c r="D61" s="292"/>
      <c r="E61" s="292"/>
      <c r="F61" s="292"/>
      <c r="G61" s="293"/>
      <c r="H61" s="295"/>
      <c r="I61" s="295"/>
      <c r="J61" s="295"/>
      <c r="K61" s="295"/>
      <c r="L61" s="297"/>
    </row>
    <row r="62" spans="1:16" x14ac:dyDescent="0.25">
      <c r="B62" s="278" t="str">
        <f>IF(C35="","-",C35)</f>
        <v>-</v>
      </c>
      <c r="C62" s="279"/>
      <c r="D62" s="279"/>
      <c r="E62" s="279"/>
      <c r="F62" s="279"/>
      <c r="G62" s="73" t="s">
        <v>111</v>
      </c>
      <c r="H62" s="74"/>
      <c r="I62" s="74"/>
      <c r="J62" s="74"/>
      <c r="K62" s="74"/>
      <c r="L62" s="75"/>
    </row>
    <row r="63" spans="1:16" x14ac:dyDescent="0.25">
      <c r="B63" s="278" t="str">
        <f>IF(C37="","-",C37)</f>
        <v>-</v>
      </c>
      <c r="C63" s="279"/>
      <c r="D63" s="279"/>
      <c r="E63" s="279"/>
      <c r="F63" s="279"/>
      <c r="G63" s="73" t="s">
        <v>111</v>
      </c>
      <c r="H63" s="74"/>
      <c r="I63" s="74"/>
      <c r="J63" s="74"/>
      <c r="K63" s="74"/>
      <c r="L63" s="75"/>
    </row>
    <row r="64" spans="1:16" x14ac:dyDescent="0.25">
      <c r="B64" s="278" t="str">
        <f>IF(C39="","-",C39)</f>
        <v>-</v>
      </c>
      <c r="C64" s="279"/>
      <c r="D64" s="279"/>
      <c r="E64" s="279"/>
      <c r="F64" s="279"/>
      <c r="G64" s="73" t="s">
        <v>111</v>
      </c>
      <c r="H64" s="74"/>
      <c r="I64" s="74"/>
      <c r="J64" s="74"/>
      <c r="K64" s="74"/>
      <c r="L64" s="75"/>
    </row>
    <row r="65" spans="1:16" x14ac:dyDescent="0.25">
      <c r="B65" s="278" t="str">
        <f>IF(C41="","-",C41)</f>
        <v>-</v>
      </c>
      <c r="C65" s="279"/>
      <c r="D65" s="279"/>
      <c r="E65" s="279"/>
      <c r="F65" s="279"/>
      <c r="G65" s="73" t="s">
        <v>111</v>
      </c>
      <c r="H65" s="74"/>
      <c r="I65" s="74"/>
      <c r="J65" s="74"/>
      <c r="K65" s="74"/>
      <c r="L65" s="75"/>
    </row>
    <row r="66" spans="1:16" x14ac:dyDescent="0.25">
      <c r="B66" s="278" t="str">
        <f>IF(C43="","-",C43)</f>
        <v>-</v>
      </c>
      <c r="C66" s="279"/>
      <c r="D66" s="279"/>
      <c r="E66" s="279"/>
      <c r="F66" s="279"/>
      <c r="G66" s="73" t="s">
        <v>111</v>
      </c>
      <c r="H66" s="74"/>
      <c r="I66" s="74"/>
      <c r="J66" s="74"/>
      <c r="K66" s="74"/>
      <c r="L66" s="75"/>
    </row>
    <row r="67" spans="1:16" x14ac:dyDescent="0.25">
      <c r="B67" s="278" t="str">
        <f>IF(C45="","-",C45)</f>
        <v>-</v>
      </c>
      <c r="C67" s="279"/>
      <c r="D67" s="279"/>
      <c r="E67" s="279"/>
      <c r="F67" s="279"/>
      <c r="G67" s="73" t="s">
        <v>111</v>
      </c>
      <c r="H67" s="74"/>
      <c r="I67" s="74"/>
      <c r="J67" s="74"/>
      <c r="K67" s="74"/>
      <c r="L67" s="75"/>
    </row>
    <row r="68" spans="1:16" x14ac:dyDescent="0.25">
      <c r="B68" s="278" t="str">
        <f>IF(C47="","-",C47)</f>
        <v>-</v>
      </c>
      <c r="C68" s="279"/>
      <c r="D68" s="279"/>
      <c r="E68" s="279"/>
      <c r="F68" s="279"/>
      <c r="G68" s="73" t="s">
        <v>111</v>
      </c>
      <c r="H68" s="74"/>
      <c r="I68" s="74"/>
      <c r="J68" s="74"/>
      <c r="K68" s="74"/>
      <c r="L68" s="75"/>
    </row>
    <row r="69" spans="1:16" x14ac:dyDescent="0.25">
      <c r="B69" s="278" t="str">
        <f>IF(C49="","-",C49)</f>
        <v>-</v>
      </c>
      <c r="C69" s="279"/>
      <c r="D69" s="279"/>
      <c r="E69" s="279"/>
      <c r="F69" s="279"/>
      <c r="G69" s="73" t="s">
        <v>111</v>
      </c>
      <c r="H69" s="74"/>
      <c r="I69" s="74"/>
      <c r="J69" s="74"/>
      <c r="K69" s="74"/>
      <c r="L69" s="75"/>
    </row>
    <row r="70" spans="1:16" x14ac:dyDescent="0.25">
      <c r="B70" s="278" t="str">
        <f>IF(C51="","-",C51)</f>
        <v>-</v>
      </c>
      <c r="C70" s="279"/>
      <c r="D70" s="279"/>
      <c r="E70" s="279"/>
      <c r="F70" s="279"/>
      <c r="G70" s="73" t="s">
        <v>111</v>
      </c>
      <c r="H70" s="74"/>
      <c r="I70" s="74"/>
      <c r="J70" s="74"/>
      <c r="K70" s="74"/>
      <c r="L70" s="75"/>
    </row>
    <row r="71" spans="1:16" x14ac:dyDescent="0.25">
      <c r="B71" s="278" t="str">
        <f>IF(C53="","-",C53)</f>
        <v>-</v>
      </c>
      <c r="C71" s="279"/>
      <c r="D71" s="279"/>
      <c r="E71" s="279"/>
      <c r="F71" s="279"/>
      <c r="G71" s="73" t="s">
        <v>111</v>
      </c>
      <c r="H71" s="74"/>
      <c r="I71" s="74"/>
      <c r="J71" s="74"/>
      <c r="K71" s="74"/>
      <c r="L71" s="75"/>
    </row>
    <row r="72" spans="1:16" s="15" customFormat="1" x14ac:dyDescent="0.25">
      <c r="A72" s="14"/>
      <c r="B72" s="281" t="str">
        <f>IF(Intro!$G$21="English",O72,P72)</f>
        <v>Nombre total de membres employés</v>
      </c>
      <c r="C72" s="282"/>
      <c r="D72" s="282"/>
      <c r="E72" s="282"/>
      <c r="F72" s="282"/>
      <c r="G72" s="76" t="s">
        <v>111</v>
      </c>
      <c r="H72" s="77">
        <f>SUM(H62:H71)</f>
        <v>0</v>
      </c>
      <c r="I72" s="77">
        <f t="shared" ref="I72:L72" si="0">SUM(I62:I71)</f>
        <v>0</v>
      </c>
      <c r="J72" s="77">
        <f t="shared" si="0"/>
        <v>0</v>
      </c>
      <c r="K72" s="77">
        <f t="shared" si="0"/>
        <v>0</v>
      </c>
      <c r="L72" s="78">
        <f t="shared" si="0"/>
        <v>0</v>
      </c>
      <c r="O72" s="15" t="s">
        <v>129</v>
      </c>
      <c r="P72" s="15" t="s">
        <v>131</v>
      </c>
    </row>
    <row r="73" spans="1:16" s="15" customFormat="1" x14ac:dyDescent="0.25">
      <c r="A73" s="14"/>
      <c r="B73" s="283" t="str">
        <f>IF(Intro!$G$21="English",O73,P73)</f>
        <v>Total des lieux de travail syndiqués</v>
      </c>
      <c r="C73" s="284"/>
      <c r="D73" s="284"/>
      <c r="E73" s="284"/>
      <c r="F73" s="284"/>
      <c r="G73" s="76" t="s">
        <v>111</v>
      </c>
      <c r="H73" s="77">
        <f>COUNTIFS(H62:H71,"&gt;0")</f>
        <v>0</v>
      </c>
      <c r="I73" s="77">
        <f t="shared" ref="I73:L73" si="1">COUNTIFS(I62:I71,"&gt;0")</f>
        <v>0</v>
      </c>
      <c r="J73" s="77">
        <f t="shared" si="1"/>
        <v>0</v>
      </c>
      <c r="K73" s="77">
        <f t="shared" si="1"/>
        <v>0</v>
      </c>
      <c r="L73" s="78">
        <f t="shared" si="1"/>
        <v>0</v>
      </c>
      <c r="O73" s="15" t="s">
        <v>130</v>
      </c>
      <c r="P73" s="15" t="s">
        <v>132</v>
      </c>
    </row>
    <row r="74" spans="1:16" s="30" customFormat="1" x14ac:dyDescent="0.25">
      <c r="A74" s="45"/>
      <c r="B74" s="57"/>
      <c r="C74" s="58"/>
      <c r="D74" s="58"/>
      <c r="E74" s="58"/>
      <c r="F74" s="58"/>
      <c r="G74" s="58"/>
      <c r="H74" s="58"/>
      <c r="I74" s="58"/>
      <c r="J74" s="58"/>
      <c r="K74" s="58"/>
      <c r="L74" s="59"/>
    </row>
    <row r="75" spans="1:16" s="15" customFormat="1" x14ac:dyDescent="0.25">
      <c r="A75" s="14"/>
      <c r="B75" s="250" t="s">
        <v>24</v>
      </c>
      <c r="C75" s="251"/>
      <c r="D75" s="251"/>
      <c r="E75" s="251"/>
      <c r="F75" s="251"/>
      <c r="G75" s="251"/>
      <c r="H75" s="251"/>
      <c r="I75" s="251"/>
      <c r="J75" s="251"/>
      <c r="K75" s="251"/>
      <c r="L75" s="252"/>
      <c r="M75" s="54"/>
    </row>
    <row r="76" spans="1:16" s="30" customFormat="1" x14ac:dyDescent="0.25">
      <c r="A76" s="45"/>
      <c r="B76" s="56"/>
      <c r="C76" s="46"/>
      <c r="D76" s="46"/>
      <c r="E76" s="46"/>
      <c r="F76" s="46"/>
      <c r="G76" s="46"/>
      <c r="H76" s="46"/>
      <c r="I76" s="46"/>
      <c r="J76" s="46"/>
      <c r="K76" s="46"/>
      <c r="L76" s="47"/>
    </row>
    <row r="77" spans="1:16" s="30" customFormat="1" x14ac:dyDescent="0.25">
      <c r="A77" s="45"/>
      <c r="B77" s="175" t="str">
        <f>IF(Intro!$G$21="English",O77,P77)</f>
        <v>Fournissez des détails sur tout changement important dans l’adhésion et la syndicalisation des lieux de travail impliqués dans la production des marchandises depuis le 1er janvier 2022.</v>
      </c>
      <c r="C77" s="176"/>
      <c r="D77" s="176"/>
      <c r="E77" s="176"/>
      <c r="F77" s="176"/>
      <c r="G77" s="176"/>
      <c r="H77" s="176"/>
      <c r="I77" s="176"/>
      <c r="J77" s="176"/>
      <c r="K77" s="176"/>
      <c r="L77" s="177"/>
      <c r="O77" s="30"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2022.</v>
      </c>
      <c r="P77" s="30"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2022.</v>
      </c>
    </row>
    <row r="78" spans="1:16" s="30" customFormat="1" x14ac:dyDescent="0.25">
      <c r="A78" s="45"/>
      <c r="B78" s="175"/>
      <c r="C78" s="176"/>
      <c r="D78" s="176"/>
      <c r="E78" s="176"/>
      <c r="F78" s="176"/>
      <c r="G78" s="176"/>
      <c r="H78" s="176"/>
      <c r="I78" s="176"/>
      <c r="J78" s="176"/>
      <c r="K78" s="176"/>
      <c r="L78" s="177"/>
    </row>
    <row r="79" spans="1:16" s="30" customFormat="1" x14ac:dyDescent="0.25">
      <c r="A79" s="45"/>
      <c r="B79" s="56"/>
      <c r="C79" s="46"/>
      <c r="D79" s="46"/>
      <c r="E79" s="46"/>
      <c r="F79" s="46"/>
      <c r="G79" s="46"/>
      <c r="H79" s="46"/>
      <c r="I79" s="46"/>
      <c r="J79" s="46"/>
      <c r="K79" s="46"/>
      <c r="L79" s="47"/>
    </row>
    <row r="80" spans="1:16" x14ac:dyDescent="0.25">
      <c r="B80" s="72"/>
      <c r="C80" s="262" t="str">
        <f>IF(Intro!$G$21="English",O80,P80)</f>
        <v xml:space="preserve">Dénomination sociale de l’entreprise et installation </v>
      </c>
      <c r="D80" s="262"/>
      <c r="E80" s="262"/>
      <c r="F80" s="248" t="str">
        <f>IF(Intro!$G$21="English",O82,P82)</f>
        <v>Actions touchant les membres (fermeture, cession d'actifs, des changements technologiques ou autres changements)</v>
      </c>
      <c r="G80" s="248"/>
      <c r="H80" s="248"/>
      <c r="I80" s="248"/>
      <c r="J80" s="248"/>
      <c r="K80" s="248"/>
      <c r="L80" s="249"/>
      <c r="O80" s="3" t="s">
        <v>41</v>
      </c>
      <c r="P80" s="3" t="s">
        <v>44</v>
      </c>
    </row>
    <row r="81" spans="2:16" x14ac:dyDescent="0.25">
      <c r="B81" s="72"/>
      <c r="C81" s="262"/>
      <c r="D81" s="262"/>
      <c r="E81" s="262"/>
      <c r="F81" s="248"/>
      <c r="G81" s="248"/>
      <c r="H81" s="248"/>
      <c r="I81" s="248"/>
      <c r="J81" s="248"/>
      <c r="K81" s="248"/>
      <c r="L81" s="249"/>
    </row>
    <row r="82" spans="2:16" x14ac:dyDescent="0.25">
      <c r="B82" s="280">
        <v>1</v>
      </c>
      <c r="C82" s="246" t="str">
        <f>IF(C35="","-",C35)</f>
        <v>-</v>
      </c>
      <c r="D82" s="246"/>
      <c r="E82" s="246"/>
      <c r="F82" s="212"/>
      <c r="G82" s="212"/>
      <c r="H82" s="212"/>
      <c r="I82" s="212"/>
      <c r="J82" s="212"/>
      <c r="K82" s="212"/>
      <c r="L82" s="213"/>
      <c r="O82" s="3" t="s">
        <v>133</v>
      </c>
      <c r="P82" s="3" t="s">
        <v>134</v>
      </c>
    </row>
    <row r="83" spans="2:16" x14ac:dyDescent="0.25">
      <c r="B83" s="280"/>
      <c r="C83" s="246"/>
      <c r="D83" s="246"/>
      <c r="E83" s="246"/>
      <c r="F83" s="212"/>
      <c r="G83" s="212"/>
      <c r="H83" s="212"/>
      <c r="I83" s="212"/>
      <c r="J83" s="212"/>
      <c r="K83" s="212"/>
      <c r="L83" s="213"/>
    </row>
    <row r="84" spans="2:16" x14ac:dyDescent="0.25">
      <c r="B84" s="280"/>
      <c r="C84" s="246"/>
      <c r="D84" s="246"/>
      <c r="E84" s="246"/>
      <c r="F84" s="212"/>
      <c r="G84" s="212"/>
      <c r="H84" s="212"/>
      <c r="I84" s="212"/>
      <c r="J84" s="212"/>
      <c r="K84" s="212"/>
      <c r="L84" s="213"/>
    </row>
    <row r="85" spans="2:16" x14ac:dyDescent="0.25">
      <c r="B85" s="280"/>
      <c r="C85" s="246"/>
      <c r="D85" s="246"/>
      <c r="E85" s="246"/>
      <c r="F85" s="212"/>
      <c r="G85" s="212"/>
      <c r="H85" s="212"/>
      <c r="I85" s="212"/>
      <c r="J85" s="212"/>
      <c r="K85" s="212"/>
      <c r="L85" s="213"/>
    </row>
    <row r="86" spans="2:16" x14ac:dyDescent="0.25">
      <c r="B86" s="280">
        <v>2</v>
      </c>
      <c r="C86" s="246" t="str">
        <f>IF(C37="","-",C37)</f>
        <v>-</v>
      </c>
      <c r="D86" s="246"/>
      <c r="E86" s="246"/>
      <c r="F86" s="212"/>
      <c r="G86" s="212"/>
      <c r="H86" s="212"/>
      <c r="I86" s="212"/>
      <c r="J86" s="212"/>
      <c r="K86" s="212"/>
      <c r="L86" s="213"/>
    </row>
    <row r="87" spans="2:16" x14ac:dyDescent="0.25">
      <c r="B87" s="280"/>
      <c r="C87" s="246"/>
      <c r="D87" s="246"/>
      <c r="E87" s="246"/>
      <c r="F87" s="212"/>
      <c r="G87" s="212"/>
      <c r="H87" s="212"/>
      <c r="I87" s="212"/>
      <c r="J87" s="212"/>
      <c r="K87" s="212"/>
      <c r="L87" s="213"/>
    </row>
    <row r="88" spans="2:16" x14ac:dyDescent="0.25">
      <c r="B88" s="280"/>
      <c r="C88" s="246"/>
      <c r="D88" s="246"/>
      <c r="E88" s="246"/>
      <c r="F88" s="212"/>
      <c r="G88" s="212"/>
      <c r="H88" s="212"/>
      <c r="I88" s="212"/>
      <c r="J88" s="212"/>
      <c r="K88" s="212"/>
      <c r="L88" s="213"/>
    </row>
    <row r="89" spans="2:16" x14ac:dyDescent="0.25">
      <c r="B89" s="280"/>
      <c r="C89" s="247"/>
      <c r="D89" s="247"/>
      <c r="E89" s="247"/>
      <c r="F89" s="212"/>
      <c r="G89" s="212"/>
      <c r="H89" s="212"/>
      <c r="I89" s="212"/>
      <c r="J89" s="212"/>
      <c r="K89" s="212"/>
      <c r="L89" s="213"/>
    </row>
    <row r="90" spans="2:16" x14ac:dyDescent="0.25">
      <c r="B90" s="280">
        <v>3</v>
      </c>
      <c r="C90" s="246" t="str">
        <f>IF(C39="","-",C39)</f>
        <v>-</v>
      </c>
      <c r="D90" s="246"/>
      <c r="E90" s="246"/>
      <c r="F90" s="212"/>
      <c r="G90" s="212"/>
      <c r="H90" s="212"/>
      <c r="I90" s="212"/>
      <c r="J90" s="212"/>
      <c r="K90" s="212"/>
      <c r="L90" s="213"/>
    </row>
    <row r="91" spans="2:16" x14ac:dyDescent="0.25">
      <c r="B91" s="280"/>
      <c r="C91" s="246"/>
      <c r="D91" s="246"/>
      <c r="E91" s="246"/>
      <c r="F91" s="212"/>
      <c r="G91" s="212"/>
      <c r="H91" s="212"/>
      <c r="I91" s="212"/>
      <c r="J91" s="212"/>
      <c r="K91" s="212"/>
      <c r="L91" s="213"/>
    </row>
    <row r="92" spans="2:16" x14ac:dyDescent="0.25">
      <c r="B92" s="280"/>
      <c r="C92" s="246"/>
      <c r="D92" s="246"/>
      <c r="E92" s="246"/>
      <c r="F92" s="212"/>
      <c r="G92" s="212"/>
      <c r="H92" s="212"/>
      <c r="I92" s="212"/>
      <c r="J92" s="212"/>
      <c r="K92" s="212"/>
      <c r="L92" s="213"/>
    </row>
    <row r="93" spans="2:16" x14ac:dyDescent="0.25">
      <c r="B93" s="280"/>
      <c r="C93" s="247"/>
      <c r="D93" s="247"/>
      <c r="E93" s="247"/>
      <c r="F93" s="212"/>
      <c r="G93" s="212"/>
      <c r="H93" s="212"/>
      <c r="I93" s="212"/>
      <c r="J93" s="212"/>
      <c r="K93" s="212"/>
      <c r="L93" s="213"/>
    </row>
    <row r="94" spans="2:16" x14ac:dyDescent="0.25">
      <c r="B94" s="280">
        <v>4</v>
      </c>
      <c r="C94" s="246" t="str">
        <f>IF(C41="","-",C41)</f>
        <v>-</v>
      </c>
      <c r="D94" s="246"/>
      <c r="E94" s="246"/>
      <c r="F94" s="212"/>
      <c r="G94" s="212"/>
      <c r="H94" s="212"/>
      <c r="I94" s="212"/>
      <c r="J94" s="212"/>
      <c r="K94" s="212"/>
      <c r="L94" s="213"/>
    </row>
    <row r="95" spans="2:16" x14ac:dyDescent="0.25">
      <c r="B95" s="280"/>
      <c r="C95" s="246"/>
      <c r="D95" s="246"/>
      <c r="E95" s="246"/>
      <c r="F95" s="212"/>
      <c r="G95" s="212"/>
      <c r="H95" s="212"/>
      <c r="I95" s="212"/>
      <c r="J95" s="212"/>
      <c r="K95" s="212"/>
      <c r="L95" s="213"/>
    </row>
    <row r="96" spans="2:16" x14ac:dyDescent="0.25">
      <c r="B96" s="280"/>
      <c r="C96" s="246"/>
      <c r="D96" s="246"/>
      <c r="E96" s="246"/>
      <c r="F96" s="212"/>
      <c r="G96" s="212"/>
      <c r="H96" s="212"/>
      <c r="I96" s="212"/>
      <c r="J96" s="212"/>
      <c r="K96" s="212"/>
      <c r="L96" s="213"/>
    </row>
    <row r="97" spans="2:12" x14ac:dyDescent="0.25">
      <c r="B97" s="280"/>
      <c r="C97" s="247"/>
      <c r="D97" s="247"/>
      <c r="E97" s="247"/>
      <c r="F97" s="212"/>
      <c r="G97" s="212"/>
      <c r="H97" s="212"/>
      <c r="I97" s="212"/>
      <c r="J97" s="212"/>
      <c r="K97" s="212"/>
      <c r="L97" s="213"/>
    </row>
    <row r="98" spans="2:12" x14ac:dyDescent="0.25">
      <c r="B98" s="280">
        <v>5</v>
      </c>
      <c r="C98" s="246" t="str">
        <f>IF(C43="","-",C43)</f>
        <v>-</v>
      </c>
      <c r="D98" s="246"/>
      <c r="E98" s="246"/>
      <c r="F98" s="212"/>
      <c r="G98" s="212"/>
      <c r="H98" s="212"/>
      <c r="I98" s="212"/>
      <c r="J98" s="212"/>
      <c r="K98" s="212"/>
      <c r="L98" s="213"/>
    </row>
    <row r="99" spans="2:12" x14ac:dyDescent="0.25">
      <c r="B99" s="280"/>
      <c r="C99" s="246"/>
      <c r="D99" s="246"/>
      <c r="E99" s="246"/>
      <c r="F99" s="212"/>
      <c r="G99" s="212"/>
      <c r="H99" s="212"/>
      <c r="I99" s="212"/>
      <c r="J99" s="212"/>
      <c r="K99" s="212"/>
      <c r="L99" s="213"/>
    </row>
    <row r="100" spans="2:12" x14ac:dyDescent="0.25">
      <c r="B100" s="280"/>
      <c r="C100" s="246"/>
      <c r="D100" s="246"/>
      <c r="E100" s="246"/>
      <c r="F100" s="212"/>
      <c r="G100" s="212"/>
      <c r="H100" s="212"/>
      <c r="I100" s="212"/>
      <c r="J100" s="212"/>
      <c r="K100" s="212"/>
      <c r="L100" s="213"/>
    </row>
    <row r="101" spans="2:12" x14ac:dyDescent="0.25">
      <c r="B101" s="280"/>
      <c r="C101" s="247"/>
      <c r="D101" s="247"/>
      <c r="E101" s="247"/>
      <c r="F101" s="212"/>
      <c r="G101" s="212"/>
      <c r="H101" s="212"/>
      <c r="I101" s="212"/>
      <c r="J101" s="212"/>
      <c r="K101" s="212"/>
      <c r="L101" s="213"/>
    </row>
    <row r="102" spans="2:12" x14ac:dyDescent="0.25">
      <c r="B102" s="280">
        <v>6</v>
      </c>
      <c r="C102" s="246" t="str">
        <f>IF(C45="","-",C45)</f>
        <v>-</v>
      </c>
      <c r="D102" s="246"/>
      <c r="E102" s="246"/>
      <c r="F102" s="212"/>
      <c r="G102" s="212"/>
      <c r="H102" s="212"/>
      <c r="I102" s="212"/>
      <c r="J102" s="212"/>
      <c r="K102" s="212"/>
      <c r="L102" s="213"/>
    </row>
    <row r="103" spans="2:12" x14ac:dyDescent="0.25">
      <c r="B103" s="280"/>
      <c r="C103" s="246"/>
      <c r="D103" s="246"/>
      <c r="E103" s="246"/>
      <c r="F103" s="212"/>
      <c r="G103" s="212"/>
      <c r="H103" s="212"/>
      <c r="I103" s="212"/>
      <c r="J103" s="212"/>
      <c r="K103" s="212"/>
      <c r="L103" s="213"/>
    </row>
    <row r="104" spans="2:12" x14ac:dyDescent="0.25">
      <c r="B104" s="280"/>
      <c r="C104" s="246"/>
      <c r="D104" s="246"/>
      <c r="E104" s="246"/>
      <c r="F104" s="212"/>
      <c r="G104" s="212"/>
      <c r="H104" s="212"/>
      <c r="I104" s="212"/>
      <c r="J104" s="212"/>
      <c r="K104" s="212"/>
      <c r="L104" s="213"/>
    </row>
    <row r="105" spans="2:12" x14ac:dyDescent="0.25">
      <c r="B105" s="280"/>
      <c r="C105" s="247"/>
      <c r="D105" s="247"/>
      <c r="E105" s="247"/>
      <c r="F105" s="212"/>
      <c r="G105" s="212"/>
      <c r="H105" s="212"/>
      <c r="I105" s="212"/>
      <c r="J105" s="212"/>
      <c r="K105" s="212"/>
      <c r="L105" s="213"/>
    </row>
    <row r="106" spans="2:12" x14ac:dyDescent="0.25">
      <c r="B106" s="280">
        <v>7</v>
      </c>
      <c r="C106" s="246" t="str">
        <f>IF(C47="","-",C47)</f>
        <v>-</v>
      </c>
      <c r="D106" s="246"/>
      <c r="E106" s="246"/>
      <c r="F106" s="212"/>
      <c r="G106" s="212"/>
      <c r="H106" s="212"/>
      <c r="I106" s="212"/>
      <c r="J106" s="212"/>
      <c r="K106" s="212"/>
      <c r="L106" s="213"/>
    </row>
    <row r="107" spans="2:12" x14ac:dyDescent="0.25">
      <c r="B107" s="280"/>
      <c r="C107" s="246"/>
      <c r="D107" s="246"/>
      <c r="E107" s="246"/>
      <c r="F107" s="212"/>
      <c r="G107" s="212"/>
      <c r="H107" s="212"/>
      <c r="I107" s="212"/>
      <c r="J107" s="212"/>
      <c r="K107" s="212"/>
      <c r="L107" s="213"/>
    </row>
    <row r="108" spans="2:12" x14ac:dyDescent="0.25">
      <c r="B108" s="280"/>
      <c r="C108" s="246"/>
      <c r="D108" s="246"/>
      <c r="E108" s="246"/>
      <c r="F108" s="212"/>
      <c r="G108" s="212"/>
      <c r="H108" s="212"/>
      <c r="I108" s="212"/>
      <c r="J108" s="212"/>
      <c r="K108" s="212"/>
      <c r="L108" s="213"/>
    </row>
    <row r="109" spans="2:12" x14ac:dyDescent="0.25">
      <c r="B109" s="280"/>
      <c r="C109" s="247"/>
      <c r="D109" s="247"/>
      <c r="E109" s="247"/>
      <c r="F109" s="212"/>
      <c r="G109" s="212"/>
      <c r="H109" s="212"/>
      <c r="I109" s="212"/>
      <c r="J109" s="212"/>
      <c r="K109" s="212"/>
      <c r="L109" s="213"/>
    </row>
    <row r="110" spans="2:12" x14ac:dyDescent="0.25">
      <c r="B110" s="280">
        <v>8</v>
      </c>
      <c r="C110" s="246" t="str">
        <f>IF(C49="","-",C49)</f>
        <v>-</v>
      </c>
      <c r="D110" s="246"/>
      <c r="E110" s="246"/>
      <c r="F110" s="212"/>
      <c r="G110" s="212"/>
      <c r="H110" s="212"/>
      <c r="I110" s="212"/>
      <c r="J110" s="212"/>
      <c r="K110" s="212"/>
      <c r="L110" s="213"/>
    </row>
    <row r="111" spans="2:12" x14ac:dyDescent="0.25">
      <c r="B111" s="280"/>
      <c r="C111" s="246"/>
      <c r="D111" s="246"/>
      <c r="E111" s="246"/>
      <c r="F111" s="212"/>
      <c r="G111" s="212"/>
      <c r="H111" s="212"/>
      <c r="I111" s="212"/>
      <c r="J111" s="212"/>
      <c r="K111" s="212"/>
      <c r="L111" s="213"/>
    </row>
    <row r="112" spans="2:12" x14ac:dyDescent="0.25">
      <c r="B112" s="280"/>
      <c r="C112" s="246"/>
      <c r="D112" s="246"/>
      <c r="E112" s="246"/>
      <c r="F112" s="212"/>
      <c r="G112" s="212"/>
      <c r="H112" s="212"/>
      <c r="I112" s="212"/>
      <c r="J112" s="212"/>
      <c r="K112" s="212"/>
      <c r="L112" s="213"/>
    </row>
    <row r="113" spans="1:16" x14ac:dyDescent="0.25">
      <c r="B113" s="280"/>
      <c r="C113" s="247"/>
      <c r="D113" s="247"/>
      <c r="E113" s="247"/>
      <c r="F113" s="212"/>
      <c r="G113" s="212"/>
      <c r="H113" s="212"/>
      <c r="I113" s="212"/>
      <c r="J113" s="212"/>
      <c r="K113" s="212"/>
      <c r="L113" s="213"/>
    </row>
    <row r="114" spans="1:16" x14ac:dyDescent="0.25">
      <c r="B114" s="280">
        <v>9</v>
      </c>
      <c r="C114" s="246" t="str">
        <f>IF(C51="","-",C51)</f>
        <v>-</v>
      </c>
      <c r="D114" s="246"/>
      <c r="E114" s="246"/>
      <c r="F114" s="212"/>
      <c r="G114" s="212"/>
      <c r="H114" s="212"/>
      <c r="I114" s="212"/>
      <c r="J114" s="212"/>
      <c r="K114" s="212"/>
      <c r="L114" s="213"/>
    </row>
    <row r="115" spans="1:16" x14ac:dyDescent="0.25">
      <c r="B115" s="280"/>
      <c r="C115" s="246"/>
      <c r="D115" s="246"/>
      <c r="E115" s="246"/>
      <c r="F115" s="212"/>
      <c r="G115" s="212"/>
      <c r="H115" s="212"/>
      <c r="I115" s="212"/>
      <c r="J115" s="212"/>
      <c r="K115" s="212"/>
      <c r="L115" s="213"/>
    </row>
    <row r="116" spans="1:16" x14ac:dyDescent="0.25">
      <c r="B116" s="280"/>
      <c r="C116" s="246"/>
      <c r="D116" s="246"/>
      <c r="E116" s="246"/>
      <c r="F116" s="212"/>
      <c r="G116" s="212"/>
      <c r="H116" s="212"/>
      <c r="I116" s="212"/>
      <c r="J116" s="212"/>
      <c r="K116" s="212"/>
      <c r="L116" s="213"/>
    </row>
    <row r="117" spans="1:16" x14ac:dyDescent="0.25">
      <c r="B117" s="280"/>
      <c r="C117" s="247"/>
      <c r="D117" s="247"/>
      <c r="E117" s="247"/>
      <c r="F117" s="212"/>
      <c r="G117" s="212"/>
      <c r="H117" s="212"/>
      <c r="I117" s="212"/>
      <c r="J117" s="212"/>
      <c r="K117" s="212"/>
      <c r="L117" s="213"/>
    </row>
    <row r="118" spans="1:16" x14ac:dyDescent="0.25">
      <c r="B118" s="280">
        <v>10</v>
      </c>
      <c r="C118" s="246" t="str">
        <f>IF(C53="","-",C53)</f>
        <v>-</v>
      </c>
      <c r="D118" s="246"/>
      <c r="E118" s="246"/>
      <c r="F118" s="212"/>
      <c r="G118" s="212"/>
      <c r="H118" s="212"/>
      <c r="I118" s="212"/>
      <c r="J118" s="212"/>
      <c r="K118" s="212"/>
      <c r="L118" s="213"/>
    </row>
    <row r="119" spans="1:16" x14ac:dyDescent="0.25">
      <c r="B119" s="286"/>
      <c r="C119" s="264"/>
      <c r="D119" s="264"/>
      <c r="E119" s="264"/>
      <c r="F119" s="267"/>
      <c r="G119" s="267"/>
      <c r="H119" s="267"/>
      <c r="I119" s="267"/>
      <c r="J119" s="267"/>
      <c r="K119" s="267"/>
      <c r="L119" s="268"/>
    </row>
    <row r="120" spans="1:16" x14ac:dyDescent="0.25">
      <c r="B120" s="286"/>
      <c r="C120" s="264"/>
      <c r="D120" s="264"/>
      <c r="E120" s="264"/>
      <c r="F120" s="267"/>
      <c r="G120" s="267"/>
      <c r="H120" s="267"/>
      <c r="I120" s="267"/>
      <c r="J120" s="267"/>
      <c r="K120" s="267"/>
      <c r="L120" s="268"/>
    </row>
    <row r="121" spans="1:16" x14ac:dyDescent="0.25">
      <c r="B121" s="287"/>
      <c r="C121" s="265"/>
      <c r="D121" s="265"/>
      <c r="E121" s="265"/>
      <c r="F121" s="269"/>
      <c r="G121" s="269"/>
      <c r="H121" s="269"/>
      <c r="I121" s="269"/>
      <c r="J121" s="269"/>
      <c r="K121" s="269"/>
      <c r="L121" s="270"/>
    </row>
    <row r="122" spans="1:16" s="33" customFormat="1" x14ac:dyDescent="0.25">
      <c r="A122" s="60"/>
      <c r="B122" s="58"/>
      <c r="C122" s="58"/>
      <c r="D122" s="58"/>
      <c r="E122" s="58"/>
      <c r="F122" s="58"/>
      <c r="G122" s="58"/>
      <c r="H122" s="58"/>
      <c r="I122" s="58"/>
      <c r="J122" s="58"/>
      <c r="K122" s="58"/>
      <c r="L122" s="58"/>
    </row>
    <row r="123" spans="1:16" x14ac:dyDescent="0.25">
      <c r="B123" s="253" t="str">
        <f>IF(Intro!$G$21="English",O123,P123)</f>
        <v>CONVENTIONS COLLECTIVES</v>
      </c>
      <c r="C123" s="254"/>
      <c r="D123" s="254"/>
      <c r="E123" s="254"/>
      <c r="F123" s="254"/>
      <c r="G123" s="254"/>
      <c r="H123" s="254"/>
      <c r="I123" s="254"/>
      <c r="J123" s="254"/>
      <c r="K123" s="254"/>
      <c r="L123" s="255"/>
      <c r="M123" s="30"/>
      <c r="O123" s="65" t="s">
        <v>240</v>
      </c>
      <c r="P123" s="65" t="s">
        <v>241</v>
      </c>
    </row>
    <row r="124" spans="1:16" s="15" customFormat="1" x14ac:dyDescent="0.25">
      <c r="A124" s="14"/>
      <c r="B124" s="250" t="s">
        <v>25</v>
      </c>
      <c r="C124" s="251"/>
      <c r="D124" s="251"/>
      <c r="E124" s="251"/>
      <c r="F124" s="251"/>
      <c r="G124" s="251"/>
      <c r="H124" s="251"/>
      <c r="I124" s="251"/>
      <c r="J124" s="251"/>
      <c r="K124" s="251"/>
      <c r="L124" s="252"/>
      <c r="M124" s="54"/>
    </row>
    <row r="125" spans="1:16" s="30" customFormat="1" x14ac:dyDescent="0.25">
      <c r="A125" s="45"/>
      <c r="B125" s="56"/>
      <c r="C125" s="46"/>
      <c r="D125" s="46"/>
      <c r="E125" s="46"/>
      <c r="F125" s="46"/>
      <c r="G125" s="46"/>
      <c r="H125" s="46"/>
      <c r="I125" s="46"/>
      <c r="J125" s="46"/>
      <c r="K125" s="46"/>
      <c r="L125" s="47"/>
    </row>
    <row r="126" spans="1:16" s="30" customFormat="1" x14ac:dyDescent="0.25">
      <c r="A126" s="45"/>
      <c r="B126" s="175" t="str">
        <f>IF(Intro!$G$21="English",O126,P126)</f>
        <v>Fournissez des informations sur toutes les conventions collectives en vigueur pour les membres impliqués dans la production des marchandises depuis le 1er janvier 2022.</v>
      </c>
      <c r="C126" s="176"/>
      <c r="D126" s="176"/>
      <c r="E126" s="176"/>
      <c r="F126" s="176"/>
      <c r="G126" s="176"/>
      <c r="H126" s="176"/>
      <c r="I126" s="176"/>
      <c r="J126" s="176"/>
      <c r="K126" s="176"/>
      <c r="L126" s="177"/>
      <c r="O126" s="30"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2022.</v>
      </c>
      <c r="P126" s="30"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2022.</v>
      </c>
    </row>
    <row r="127" spans="1:16" s="30" customFormat="1" x14ac:dyDescent="0.25">
      <c r="A127" s="45"/>
      <c r="B127" s="175"/>
      <c r="C127" s="176"/>
      <c r="D127" s="176"/>
      <c r="E127" s="176"/>
      <c r="F127" s="176"/>
      <c r="G127" s="176"/>
      <c r="H127" s="176"/>
      <c r="I127" s="176"/>
      <c r="J127" s="176"/>
      <c r="K127" s="176"/>
      <c r="L127" s="177"/>
    </row>
    <row r="128" spans="1:16" s="30" customFormat="1" x14ac:dyDescent="0.25">
      <c r="A128" s="45"/>
      <c r="B128" s="56"/>
      <c r="C128" s="46"/>
      <c r="D128" s="46"/>
      <c r="E128" s="46"/>
      <c r="F128" s="46"/>
      <c r="G128" s="46"/>
      <c r="H128" s="46"/>
      <c r="I128" s="46"/>
      <c r="J128" s="46"/>
      <c r="K128" s="46"/>
      <c r="L128" s="47"/>
      <c r="O128" s="3" t="s">
        <v>46</v>
      </c>
      <c r="P128" s="3" t="s">
        <v>264</v>
      </c>
    </row>
    <row r="129" spans="2:16" x14ac:dyDescent="0.25">
      <c r="B129" s="285" t="str">
        <f>IF(Intro!$G$21="English",O128,P128)</f>
        <v>Section locale du syndicat</v>
      </c>
      <c r="C129" s="262"/>
      <c r="D129" s="262"/>
      <c r="E129" s="262" t="str">
        <f>IF(Intro!$G$21="English",O129,P129)</f>
        <v>Période de négociation précédente</v>
      </c>
      <c r="F129" s="262"/>
      <c r="G129" s="262" t="str">
        <f>IF(Intro!$G$21="English",O130,P130)</f>
        <v>Date de début de la convention collective</v>
      </c>
      <c r="H129" s="262"/>
      <c r="I129" s="262" t="str">
        <f>IF(Intro!$G$21="English",O131,P131)</f>
        <v>Date de fin de la convention collective</v>
      </c>
      <c r="J129" s="262"/>
      <c r="K129" s="262" t="str">
        <f>IF(Intro!$G$21="English",O132,P132)</f>
        <v>Prochaine période de négociation</v>
      </c>
      <c r="L129" s="263"/>
      <c r="O129" s="3" t="s">
        <v>47</v>
      </c>
      <c r="P129" s="3" t="s">
        <v>48</v>
      </c>
    </row>
    <row r="130" spans="2:16" x14ac:dyDescent="0.25">
      <c r="B130" s="285"/>
      <c r="C130" s="262"/>
      <c r="D130" s="262"/>
      <c r="E130" s="262"/>
      <c r="F130" s="262"/>
      <c r="G130" s="262"/>
      <c r="H130" s="262"/>
      <c r="I130" s="262"/>
      <c r="J130" s="262"/>
      <c r="K130" s="262"/>
      <c r="L130" s="263"/>
      <c r="O130" s="3" t="s">
        <v>49</v>
      </c>
      <c r="P130" s="3" t="s">
        <v>50</v>
      </c>
    </row>
    <row r="131" spans="2:16" x14ac:dyDescent="0.25">
      <c r="B131" s="266"/>
      <c r="C131" s="212"/>
      <c r="D131" s="212"/>
      <c r="E131" s="212"/>
      <c r="F131" s="212"/>
      <c r="G131" s="212"/>
      <c r="H131" s="212"/>
      <c r="I131" s="212"/>
      <c r="J131" s="212"/>
      <c r="K131" s="212"/>
      <c r="L131" s="213"/>
      <c r="O131" s="3" t="s">
        <v>51</v>
      </c>
      <c r="P131" s="3" t="s">
        <v>52</v>
      </c>
    </row>
    <row r="132" spans="2:16" x14ac:dyDescent="0.25">
      <c r="B132" s="266"/>
      <c r="C132" s="212"/>
      <c r="D132" s="212"/>
      <c r="E132" s="212"/>
      <c r="F132" s="212"/>
      <c r="G132" s="212"/>
      <c r="H132" s="212"/>
      <c r="I132" s="212"/>
      <c r="J132" s="212"/>
      <c r="K132" s="212"/>
      <c r="L132" s="213"/>
      <c r="O132" s="3" t="s">
        <v>53</v>
      </c>
      <c r="P132" s="3" t="s">
        <v>54</v>
      </c>
    </row>
    <row r="133" spans="2:16" x14ac:dyDescent="0.25">
      <c r="B133" s="266"/>
      <c r="C133" s="212"/>
      <c r="D133" s="212"/>
      <c r="E133" s="212"/>
      <c r="F133" s="212"/>
      <c r="G133" s="212"/>
      <c r="H133" s="212"/>
      <c r="I133" s="212"/>
      <c r="J133" s="212"/>
      <c r="K133" s="212"/>
      <c r="L133" s="213"/>
    </row>
    <row r="134" spans="2:16" x14ac:dyDescent="0.25">
      <c r="B134" s="266"/>
      <c r="C134" s="212"/>
      <c r="D134" s="212"/>
      <c r="E134" s="212"/>
      <c r="F134" s="212"/>
      <c r="G134" s="212"/>
      <c r="H134" s="212"/>
      <c r="I134" s="212"/>
      <c r="J134" s="212"/>
      <c r="K134" s="212"/>
      <c r="L134" s="213"/>
    </row>
    <row r="135" spans="2:16" x14ac:dyDescent="0.25">
      <c r="B135" s="266"/>
      <c r="C135" s="212"/>
      <c r="D135" s="212"/>
      <c r="E135" s="212"/>
      <c r="F135" s="212"/>
      <c r="G135" s="212"/>
      <c r="H135" s="212"/>
      <c r="I135" s="212"/>
      <c r="J135" s="212"/>
      <c r="K135" s="212"/>
      <c r="L135" s="213"/>
    </row>
    <row r="136" spans="2:16" x14ac:dyDescent="0.25">
      <c r="B136" s="266"/>
      <c r="C136" s="212"/>
      <c r="D136" s="212"/>
      <c r="E136" s="212"/>
      <c r="F136" s="212"/>
      <c r="G136" s="212"/>
      <c r="H136" s="212"/>
      <c r="I136" s="212"/>
      <c r="J136" s="212"/>
      <c r="K136" s="212"/>
      <c r="L136" s="213"/>
    </row>
    <row r="137" spans="2:16" x14ac:dyDescent="0.25">
      <c r="B137" s="266"/>
      <c r="C137" s="212"/>
      <c r="D137" s="212"/>
      <c r="E137" s="212"/>
      <c r="F137" s="212"/>
      <c r="G137" s="212"/>
      <c r="H137" s="212"/>
      <c r="I137" s="212"/>
      <c r="J137" s="212"/>
      <c r="K137" s="212"/>
      <c r="L137" s="213"/>
    </row>
    <row r="138" spans="2:16" x14ac:dyDescent="0.25">
      <c r="B138" s="266"/>
      <c r="C138" s="212"/>
      <c r="D138" s="212"/>
      <c r="E138" s="212"/>
      <c r="F138" s="212"/>
      <c r="G138" s="212"/>
      <c r="H138" s="212"/>
      <c r="I138" s="212"/>
      <c r="J138" s="212"/>
      <c r="K138" s="212"/>
      <c r="L138" s="213"/>
    </row>
    <row r="139" spans="2:16" x14ac:dyDescent="0.25">
      <c r="B139" s="266"/>
      <c r="C139" s="212"/>
      <c r="D139" s="212"/>
      <c r="E139" s="212"/>
      <c r="F139" s="212"/>
      <c r="G139" s="212"/>
      <c r="H139" s="212"/>
      <c r="I139" s="212"/>
      <c r="J139" s="212"/>
      <c r="K139" s="212"/>
      <c r="L139" s="213"/>
    </row>
    <row r="140" spans="2:16" x14ac:dyDescent="0.25">
      <c r="B140" s="266"/>
      <c r="C140" s="212"/>
      <c r="D140" s="212"/>
      <c r="E140" s="212"/>
      <c r="F140" s="212"/>
      <c r="G140" s="212"/>
      <c r="H140" s="212"/>
      <c r="I140" s="212"/>
      <c r="J140" s="212"/>
      <c r="K140" s="212"/>
      <c r="L140" s="213"/>
    </row>
    <row r="141" spans="2:16" x14ac:dyDescent="0.25">
      <c r="B141" s="266"/>
      <c r="C141" s="212"/>
      <c r="D141" s="212"/>
      <c r="E141" s="212"/>
      <c r="F141" s="212"/>
      <c r="G141" s="212"/>
      <c r="H141" s="212"/>
      <c r="I141" s="212"/>
      <c r="J141" s="212"/>
      <c r="K141" s="212"/>
      <c r="L141" s="213"/>
    </row>
    <row r="142" spans="2:16" x14ac:dyDescent="0.25">
      <c r="B142" s="266"/>
      <c r="C142" s="212"/>
      <c r="D142" s="212"/>
      <c r="E142" s="212"/>
      <c r="F142" s="212"/>
      <c r="G142" s="212"/>
      <c r="H142" s="212"/>
      <c r="I142" s="212"/>
      <c r="J142" s="212"/>
      <c r="K142" s="212"/>
      <c r="L142" s="213"/>
    </row>
    <row r="143" spans="2:16" x14ac:dyDescent="0.25">
      <c r="B143" s="266"/>
      <c r="C143" s="212"/>
      <c r="D143" s="212"/>
      <c r="E143" s="212"/>
      <c r="F143" s="212"/>
      <c r="G143" s="212"/>
      <c r="H143" s="212"/>
      <c r="I143" s="212"/>
      <c r="J143" s="212"/>
      <c r="K143" s="212"/>
      <c r="L143" s="213"/>
    </row>
    <row r="144" spans="2:16" x14ac:dyDescent="0.25">
      <c r="B144" s="266"/>
      <c r="C144" s="212"/>
      <c r="D144" s="212"/>
      <c r="E144" s="212"/>
      <c r="F144" s="212"/>
      <c r="G144" s="212"/>
      <c r="H144" s="212"/>
      <c r="I144" s="212"/>
      <c r="J144" s="212"/>
      <c r="K144" s="212"/>
      <c r="L144" s="213"/>
    </row>
    <row r="145" spans="1:16" x14ac:dyDescent="0.25">
      <c r="B145" s="266"/>
      <c r="C145" s="212"/>
      <c r="D145" s="212"/>
      <c r="E145" s="212"/>
      <c r="F145" s="212"/>
      <c r="G145" s="212"/>
      <c r="H145" s="212"/>
      <c r="I145" s="212"/>
      <c r="J145" s="212"/>
      <c r="K145" s="212"/>
      <c r="L145" s="213"/>
    </row>
    <row r="146" spans="1:16" x14ac:dyDescent="0.25">
      <c r="B146" s="266"/>
      <c r="C146" s="212"/>
      <c r="D146" s="212"/>
      <c r="E146" s="212"/>
      <c r="F146" s="212"/>
      <c r="G146" s="212"/>
      <c r="H146" s="212"/>
      <c r="I146" s="212"/>
      <c r="J146" s="212"/>
      <c r="K146" s="212"/>
      <c r="L146" s="213"/>
    </row>
    <row r="147" spans="1:16" x14ac:dyDescent="0.25">
      <c r="B147" s="266"/>
      <c r="C147" s="212"/>
      <c r="D147" s="212"/>
      <c r="E147" s="212"/>
      <c r="F147" s="212"/>
      <c r="G147" s="212"/>
      <c r="H147" s="212"/>
      <c r="I147" s="212"/>
      <c r="J147" s="212"/>
      <c r="K147" s="212"/>
      <c r="L147" s="213"/>
    </row>
    <row r="148" spans="1:16" x14ac:dyDescent="0.25">
      <c r="B148" s="266"/>
      <c r="C148" s="212"/>
      <c r="D148" s="212"/>
      <c r="E148" s="212"/>
      <c r="F148" s="212"/>
      <c r="G148" s="212"/>
      <c r="H148" s="212"/>
      <c r="I148" s="212"/>
      <c r="J148" s="212"/>
      <c r="K148" s="212"/>
      <c r="L148" s="213"/>
    </row>
    <row r="149" spans="1:16" x14ac:dyDescent="0.25">
      <c r="B149" s="266"/>
      <c r="C149" s="212"/>
      <c r="D149" s="212"/>
      <c r="E149" s="212"/>
      <c r="F149" s="212"/>
      <c r="G149" s="212"/>
      <c r="H149" s="212"/>
      <c r="I149" s="212"/>
      <c r="J149" s="212"/>
      <c r="K149" s="212"/>
      <c r="L149" s="213"/>
    </row>
    <row r="150" spans="1:16" x14ac:dyDescent="0.25">
      <c r="B150" s="266"/>
      <c r="C150" s="212"/>
      <c r="D150" s="212"/>
      <c r="E150" s="212"/>
      <c r="F150" s="212"/>
      <c r="G150" s="212"/>
      <c r="H150" s="212"/>
      <c r="I150" s="212"/>
      <c r="J150" s="212"/>
      <c r="K150" s="212"/>
      <c r="L150" s="213"/>
    </row>
    <row r="151" spans="1:16" s="30" customFormat="1" x14ac:dyDescent="0.25">
      <c r="A151" s="45"/>
      <c r="B151" s="57"/>
      <c r="C151" s="58"/>
      <c r="D151" s="58"/>
      <c r="E151" s="58"/>
      <c r="F151" s="58"/>
      <c r="G151" s="58"/>
      <c r="H151" s="58"/>
      <c r="I151" s="58"/>
      <c r="J151" s="58"/>
      <c r="K151" s="58"/>
      <c r="L151" s="59"/>
    </row>
    <row r="152" spans="1:16" s="15" customFormat="1" x14ac:dyDescent="0.25">
      <c r="A152" s="14"/>
      <c r="B152" s="250" t="s">
        <v>26</v>
      </c>
      <c r="C152" s="251"/>
      <c r="D152" s="251"/>
      <c r="E152" s="251"/>
      <c r="F152" s="251"/>
      <c r="G152" s="251"/>
      <c r="H152" s="251"/>
      <c r="I152" s="251"/>
      <c r="J152" s="251"/>
      <c r="K152" s="251"/>
      <c r="L152" s="252"/>
      <c r="M152" s="54"/>
    </row>
    <row r="153" spans="1:16" s="30" customFormat="1" x14ac:dyDescent="0.25">
      <c r="A153" s="45"/>
      <c r="B153" s="56"/>
      <c r="C153" s="46"/>
      <c r="D153" s="46"/>
      <c r="E153" s="46"/>
      <c r="F153" s="46"/>
      <c r="G153" s="46"/>
      <c r="H153" s="46"/>
      <c r="I153" s="46"/>
      <c r="J153" s="46"/>
      <c r="K153" s="46"/>
      <c r="L153" s="47"/>
    </row>
    <row r="154" spans="1:16" s="30" customFormat="1" x14ac:dyDescent="0.25">
      <c r="A154" s="45"/>
      <c r="B154" s="175" t="str">
        <f>IF(Intro!$G$21="English",O154,P154)</f>
        <v>Fournissez une copie électronique de chaque convention collective en vigueur pour les membres impliqués dans la production des marchandises depuis le 1er janvier 2022.</v>
      </c>
      <c r="C154" s="176"/>
      <c r="D154" s="176"/>
      <c r="E154" s="176"/>
      <c r="F154" s="176"/>
      <c r="G154" s="176"/>
      <c r="H154" s="176"/>
      <c r="I154" s="176"/>
      <c r="J154" s="176"/>
      <c r="K154" s="176"/>
      <c r="L154" s="177"/>
      <c r="O154" s="30"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2022.</v>
      </c>
      <c r="P154" s="30"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2022.</v>
      </c>
    </row>
    <row r="155" spans="1:16" s="30" customFormat="1" x14ac:dyDescent="0.25">
      <c r="A155" s="45"/>
      <c r="B155" s="175"/>
      <c r="C155" s="176"/>
      <c r="D155" s="176"/>
      <c r="E155" s="176"/>
      <c r="F155" s="176"/>
      <c r="G155" s="176"/>
      <c r="H155" s="176"/>
      <c r="I155" s="176"/>
      <c r="J155" s="176"/>
      <c r="K155" s="176"/>
      <c r="L155" s="177"/>
    </row>
    <row r="156" spans="1:16" s="30" customFormat="1" x14ac:dyDescent="0.25">
      <c r="A156" s="45"/>
      <c r="B156" s="57"/>
      <c r="C156" s="58"/>
      <c r="D156" s="58"/>
      <c r="E156" s="58"/>
      <c r="F156" s="58"/>
      <c r="G156" s="58"/>
      <c r="H156" s="58"/>
      <c r="I156" s="58"/>
      <c r="J156" s="58"/>
      <c r="K156" s="58"/>
      <c r="L156" s="59"/>
    </row>
    <row r="157" spans="1:16" s="33" customFormat="1" x14ac:dyDescent="0.25">
      <c r="A157" s="60"/>
      <c r="B157" s="57"/>
      <c r="C157" s="58"/>
      <c r="D157" s="58"/>
      <c r="E157" s="58"/>
      <c r="F157" s="58"/>
      <c r="G157" s="58"/>
      <c r="H157" s="58"/>
      <c r="I157" s="58"/>
      <c r="J157" s="58"/>
      <c r="K157" s="58"/>
      <c r="L157" s="59"/>
    </row>
    <row r="159" spans="1:16" x14ac:dyDescent="0.25">
      <c r="B159" s="272" t="str">
        <f>IF(Intro!$G$21="English",O159,P159)</f>
        <v>EFFETS</v>
      </c>
      <c r="C159" s="273"/>
      <c r="D159" s="273"/>
      <c r="E159" s="273"/>
      <c r="F159" s="273"/>
      <c r="G159" s="273"/>
      <c r="H159" s="273"/>
      <c r="I159" s="273"/>
      <c r="J159" s="273"/>
      <c r="K159" s="273"/>
      <c r="L159" s="274"/>
      <c r="M159" s="30"/>
      <c r="O159" s="65" t="s">
        <v>242</v>
      </c>
      <c r="P159" s="65" t="s">
        <v>243</v>
      </c>
    </row>
    <row r="160" spans="1:16" s="15" customFormat="1" x14ac:dyDescent="0.25">
      <c r="A160" s="14"/>
      <c r="B160" s="250" t="s">
        <v>27</v>
      </c>
      <c r="C160" s="251"/>
      <c r="D160" s="251"/>
      <c r="E160" s="251"/>
      <c r="F160" s="251"/>
      <c r="G160" s="251"/>
      <c r="H160" s="251"/>
      <c r="I160" s="251"/>
      <c r="J160" s="251"/>
      <c r="K160" s="251"/>
      <c r="L160" s="252"/>
      <c r="M160" s="54"/>
    </row>
    <row r="161" spans="1:16" x14ac:dyDescent="0.25">
      <c r="B161" s="43"/>
      <c r="C161" s="44"/>
      <c r="D161" s="44"/>
      <c r="E161" s="44"/>
      <c r="F161" s="44"/>
      <c r="G161" s="44"/>
      <c r="H161" s="44"/>
      <c r="I161" s="44"/>
      <c r="J161" s="44"/>
      <c r="K161" s="44"/>
      <c r="L161" s="12"/>
    </row>
    <row r="162" spans="1:16" x14ac:dyDescent="0.25">
      <c r="B162" s="172" t="str">
        <f>IF(Intro!$G$21="English",O162,P162)</f>
        <v>Vos membres ont-ils subi des effets concernant l’un des facteurs suivants en raison de l’importation des marchandises depuis le 1er janvier 2022? Fournissez des documents à l'appui dans la mesure du possible.</v>
      </c>
      <c r="C162" s="173"/>
      <c r="D162" s="173"/>
      <c r="E162" s="173"/>
      <c r="F162" s="173"/>
      <c r="G162" s="173"/>
      <c r="H162" s="173"/>
      <c r="I162" s="173"/>
      <c r="J162" s="173"/>
      <c r="K162" s="173"/>
      <c r="L162" s="174"/>
      <c r="O162"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2022? Provide supporting documents to the extent available.</v>
      </c>
      <c r="P162"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2022? Fournissez des documents à l'appui dans la mesure du possible.</v>
      </c>
    </row>
    <row r="163" spans="1:16" x14ac:dyDescent="0.25">
      <c r="B163" s="172"/>
      <c r="C163" s="173"/>
      <c r="D163" s="173"/>
      <c r="E163" s="173"/>
      <c r="F163" s="173"/>
      <c r="G163" s="173"/>
      <c r="H163" s="173"/>
      <c r="I163" s="173"/>
      <c r="J163" s="173"/>
      <c r="K163" s="173"/>
      <c r="L163" s="174"/>
    </row>
    <row r="164" spans="1:16" x14ac:dyDescent="0.25">
      <c r="B164" s="43"/>
      <c r="C164" s="44"/>
      <c r="D164" s="44"/>
      <c r="E164" s="44"/>
      <c r="F164" s="44"/>
      <c r="G164" s="44"/>
      <c r="H164" s="44"/>
      <c r="I164" s="44"/>
      <c r="J164" s="44"/>
      <c r="K164" s="44"/>
      <c r="L164" s="12"/>
      <c r="O164" s="30" t="s">
        <v>81</v>
      </c>
      <c r="P164" s="30" t="s">
        <v>164</v>
      </c>
    </row>
    <row r="165" spans="1:16" s="30" customFormat="1" x14ac:dyDescent="0.25">
      <c r="A165" s="45"/>
      <c r="B165" s="56"/>
      <c r="C165" s="46"/>
      <c r="D165" s="46"/>
      <c r="E165" s="152" t="str">
        <f>IF(Intro!$G$21="English",O164,P164)</f>
        <v>Oui ou non</v>
      </c>
      <c r="F165" s="275" t="str">
        <f>IF(Intro!$G$21="English",O165,P165)</f>
        <v>Commentaires</v>
      </c>
      <c r="G165" s="275"/>
      <c r="H165" s="275"/>
      <c r="I165" s="275"/>
      <c r="J165" s="275"/>
      <c r="K165" s="275"/>
      <c r="L165" s="276"/>
      <c r="O165" s="25" t="s">
        <v>96</v>
      </c>
      <c r="P165" s="3" t="s">
        <v>97</v>
      </c>
    </row>
    <row r="166" spans="1:16" x14ac:dyDescent="0.25">
      <c r="B166" s="220" t="str">
        <f>IF(Intro!$G$21="English",O166,P166)</f>
        <v>Concessions de négociation</v>
      </c>
      <c r="C166" s="221"/>
      <c r="D166" s="221"/>
      <c r="E166" s="245"/>
      <c r="F166" s="212"/>
      <c r="G166" s="212"/>
      <c r="H166" s="212"/>
      <c r="I166" s="212"/>
      <c r="J166" s="212"/>
      <c r="K166" s="212"/>
      <c r="L166" s="213"/>
      <c r="O166" s="25" t="s">
        <v>139</v>
      </c>
      <c r="P166" s="25" t="s">
        <v>140</v>
      </c>
    </row>
    <row r="167" spans="1:16" x14ac:dyDescent="0.25">
      <c r="B167" s="220"/>
      <c r="C167" s="221"/>
      <c r="D167" s="221"/>
      <c r="E167" s="245"/>
      <c r="F167" s="212"/>
      <c r="G167" s="212"/>
      <c r="H167" s="212"/>
      <c r="I167" s="212"/>
      <c r="J167" s="212"/>
      <c r="K167" s="212"/>
      <c r="L167" s="213"/>
      <c r="O167" s="25"/>
      <c r="P167" s="25"/>
    </row>
    <row r="168" spans="1:16" x14ac:dyDescent="0.25">
      <c r="B168" s="220"/>
      <c r="C168" s="221"/>
      <c r="D168" s="221"/>
      <c r="E168" s="245"/>
      <c r="F168" s="212"/>
      <c r="G168" s="212"/>
      <c r="H168" s="212"/>
      <c r="I168" s="212"/>
      <c r="J168" s="212"/>
      <c r="K168" s="212"/>
      <c r="L168" s="213"/>
      <c r="O168" s="25"/>
      <c r="P168" s="25"/>
    </row>
    <row r="169" spans="1:16" x14ac:dyDescent="0.25">
      <c r="B169" s="220"/>
      <c r="C169" s="221"/>
      <c r="D169" s="221"/>
      <c r="E169" s="245"/>
      <c r="F169" s="212"/>
      <c r="G169" s="212"/>
      <c r="H169" s="212"/>
      <c r="I169" s="212"/>
      <c r="J169" s="212"/>
      <c r="K169" s="212"/>
      <c r="L169" s="213"/>
      <c r="O169" s="25"/>
      <c r="P169" s="25"/>
    </row>
    <row r="170" spans="1:16" x14ac:dyDescent="0.25">
      <c r="B170" s="220"/>
      <c r="C170" s="221"/>
      <c r="D170" s="221"/>
      <c r="E170" s="245"/>
      <c r="F170" s="212"/>
      <c r="G170" s="212"/>
      <c r="H170" s="212"/>
      <c r="I170" s="212"/>
      <c r="J170" s="212"/>
      <c r="K170" s="212"/>
      <c r="L170" s="213"/>
      <c r="O170" s="25"/>
      <c r="P170" s="25"/>
    </row>
    <row r="171" spans="1:16" x14ac:dyDescent="0.25">
      <c r="B171" s="220"/>
      <c r="C171" s="221"/>
      <c r="D171" s="221"/>
      <c r="E171" s="245"/>
      <c r="F171" s="212"/>
      <c r="G171" s="212"/>
      <c r="H171" s="212"/>
      <c r="I171" s="212"/>
      <c r="J171" s="212"/>
      <c r="K171" s="212"/>
      <c r="L171" s="213"/>
      <c r="O171" s="25"/>
      <c r="P171" s="25"/>
    </row>
    <row r="172" spans="1:16" x14ac:dyDescent="0.25">
      <c r="B172" s="220"/>
      <c r="C172" s="221"/>
      <c r="D172" s="221"/>
      <c r="E172" s="245"/>
      <c r="F172" s="212"/>
      <c r="G172" s="212"/>
      <c r="H172" s="212"/>
      <c r="I172" s="212"/>
      <c r="J172" s="212"/>
      <c r="K172" s="212"/>
      <c r="L172" s="213"/>
      <c r="O172" s="25"/>
      <c r="P172" s="25"/>
    </row>
    <row r="173" spans="1:16" x14ac:dyDescent="0.25">
      <c r="B173" s="220"/>
      <c r="C173" s="221"/>
      <c r="D173" s="221"/>
      <c r="E173" s="245"/>
      <c r="F173" s="212"/>
      <c r="G173" s="212"/>
      <c r="H173" s="212"/>
      <c r="I173" s="212"/>
      <c r="J173" s="212"/>
      <c r="K173" s="212"/>
      <c r="L173" s="213"/>
      <c r="O173" s="25"/>
      <c r="P173" s="25"/>
    </row>
    <row r="174" spans="1:16" x14ac:dyDescent="0.25">
      <c r="B174" s="220"/>
      <c r="C174" s="221"/>
      <c r="D174" s="221"/>
      <c r="E174" s="245"/>
      <c r="F174" s="212"/>
      <c r="G174" s="212"/>
      <c r="H174" s="212"/>
      <c r="I174" s="212"/>
      <c r="J174" s="212"/>
      <c r="K174" s="212"/>
      <c r="L174" s="213"/>
      <c r="O174" s="25"/>
      <c r="P174" s="25"/>
    </row>
    <row r="175" spans="1:16" x14ac:dyDescent="0.25">
      <c r="B175" s="220"/>
      <c r="C175" s="221"/>
      <c r="D175" s="221"/>
      <c r="E175" s="245"/>
      <c r="F175" s="212"/>
      <c r="G175" s="212"/>
      <c r="H175" s="212"/>
      <c r="I175" s="212"/>
      <c r="J175" s="212"/>
      <c r="K175" s="212"/>
      <c r="L175" s="213"/>
      <c r="O175" s="25"/>
      <c r="P175" s="25"/>
    </row>
    <row r="176" spans="1:16" x14ac:dyDescent="0.25">
      <c r="B176" s="220" t="str">
        <f>IF(Intro!$G$21="English",O176,P176)</f>
        <v>Licenciements et réduction des heures</v>
      </c>
      <c r="C176" s="221"/>
      <c r="D176" s="221"/>
      <c r="E176" s="245"/>
      <c r="F176" s="212"/>
      <c r="G176" s="212"/>
      <c r="H176" s="212"/>
      <c r="I176" s="212"/>
      <c r="J176" s="212"/>
      <c r="K176" s="212"/>
      <c r="L176" s="213"/>
      <c r="O176" s="25" t="s">
        <v>141</v>
      </c>
      <c r="P176" s="25" t="s">
        <v>142</v>
      </c>
    </row>
    <row r="177" spans="2:16" x14ac:dyDescent="0.25">
      <c r="B177" s="220"/>
      <c r="C177" s="221"/>
      <c r="D177" s="221"/>
      <c r="E177" s="245"/>
      <c r="F177" s="212"/>
      <c r="G177" s="212"/>
      <c r="H177" s="212"/>
      <c r="I177" s="212"/>
      <c r="J177" s="212"/>
      <c r="K177" s="212"/>
      <c r="L177" s="213"/>
    </row>
    <row r="178" spans="2:16" x14ac:dyDescent="0.25">
      <c r="B178" s="220"/>
      <c r="C178" s="221"/>
      <c r="D178" s="221"/>
      <c r="E178" s="245"/>
      <c r="F178" s="212"/>
      <c r="G178" s="212"/>
      <c r="H178" s="212"/>
      <c r="I178" s="212"/>
      <c r="J178" s="212"/>
      <c r="K178" s="212"/>
      <c r="L178" s="213"/>
    </row>
    <row r="179" spans="2:16" x14ac:dyDescent="0.25">
      <c r="B179" s="220"/>
      <c r="C179" s="221"/>
      <c r="D179" s="221"/>
      <c r="E179" s="245"/>
      <c r="F179" s="212"/>
      <c r="G179" s="212"/>
      <c r="H179" s="212"/>
      <c r="I179" s="212"/>
      <c r="J179" s="212"/>
      <c r="K179" s="212"/>
      <c r="L179" s="213"/>
    </row>
    <row r="180" spans="2:16" x14ac:dyDescent="0.25">
      <c r="B180" s="220"/>
      <c r="C180" s="221"/>
      <c r="D180" s="221"/>
      <c r="E180" s="245"/>
      <c r="F180" s="212"/>
      <c r="G180" s="212"/>
      <c r="H180" s="212"/>
      <c r="I180" s="212"/>
      <c r="J180" s="212"/>
      <c r="K180" s="212"/>
      <c r="L180" s="213"/>
    </row>
    <row r="181" spans="2:16" x14ac:dyDescent="0.25">
      <c r="B181" s="220"/>
      <c r="C181" s="221"/>
      <c r="D181" s="221"/>
      <c r="E181" s="245"/>
      <c r="F181" s="212"/>
      <c r="G181" s="212"/>
      <c r="H181" s="212"/>
      <c r="I181" s="212"/>
      <c r="J181" s="212"/>
      <c r="K181" s="212"/>
      <c r="L181" s="213"/>
    </row>
    <row r="182" spans="2:16" x14ac:dyDescent="0.25">
      <c r="B182" s="220"/>
      <c r="C182" s="221"/>
      <c r="D182" s="221"/>
      <c r="E182" s="245"/>
      <c r="F182" s="212"/>
      <c r="G182" s="212"/>
      <c r="H182" s="212"/>
      <c r="I182" s="212"/>
      <c r="J182" s="212"/>
      <c r="K182" s="212"/>
      <c r="L182" s="213"/>
    </row>
    <row r="183" spans="2:16" x14ac:dyDescent="0.25">
      <c r="B183" s="220"/>
      <c r="C183" s="221"/>
      <c r="D183" s="221"/>
      <c r="E183" s="245"/>
      <c r="F183" s="212"/>
      <c r="G183" s="212"/>
      <c r="H183" s="212"/>
      <c r="I183" s="212"/>
      <c r="J183" s="212"/>
      <c r="K183" s="212"/>
      <c r="L183" s="213"/>
    </row>
    <row r="184" spans="2:16" x14ac:dyDescent="0.25">
      <c r="B184" s="220"/>
      <c r="C184" s="221"/>
      <c r="D184" s="221"/>
      <c r="E184" s="245"/>
      <c r="F184" s="212"/>
      <c r="G184" s="212"/>
      <c r="H184" s="212"/>
      <c r="I184" s="212"/>
      <c r="J184" s="212"/>
      <c r="K184" s="212"/>
      <c r="L184" s="213"/>
    </row>
    <row r="185" spans="2:16" x14ac:dyDescent="0.25">
      <c r="B185" s="220"/>
      <c r="C185" s="221"/>
      <c r="D185" s="221"/>
      <c r="E185" s="245"/>
      <c r="F185" s="212"/>
      <c r="G185" s="212"/>
      <c r="H185" s="212"/>
      <c r="I185" s="212"/>
      <c r="J185" s="212"/>
      <c r="K185" s="212"/>
      <c r="L185" s="213"/>
    </row>
    <row r="186" spans="2:16" x14ac:dyDescent="0.25">
      <c r="B186" s="220" t="str">
        <f>IF(Intro!$G$21="English",O186,P186)</f>
        <v>Grèves et autres actions syndicales</v>
      </c>
      <c r="C186" s="221"/>
      <c r="D186" s="221"/>
      <c r="E186" s="245"/>
      <c r="F186" s="212"/>
      <c r="G186" s="212"/>
      <c r="H186" s="212"/>
      <c r="I186" s="212"/>
      <c r="J186" s="212"/>
      <c r="K186" s="212"/>
      <c r="L186" s="213"/>
      <c r="O186" s="25" t="s">
        <v>143</v>
      </c>
      <c r="P186" s="25" t="s">
        <v>144</v>
      </c>
    </row>
    <row r="187" spans="2:16" x14ac:dyDescent="0.25">
      <c r="B187" s="220"/>
      <c r="C187" s="221"/>
      <c r="D187" s="221"/>
      <c r="E187" s="245"/>
      <c r="F187" s="212"/>
      <c r="G187" s="212"/>
      <c r="H187" s="212"/>
      <c r="I187" s="212"/>
      <c r="J187" s="212"/>
      <c r="K187" s="212"/>
      <c r="L187" s="213"/>
    </row>
    <row r="188" spans="2:16" x14ac:dyDescent="0.25">
      <c r="B188" s="220"/>
      <c r="C188" s="221"/>
      <c r="D188" s="221"/>
      <c r="E188" s="245"/>
      <c r="F188" s="212"/>
      <c r="G188" s="212"/>
      <c r="H188" s="212"/>
      <c r="I188" s="212"/>
      <c r="J188" s="212"/>
      <c r="K188" s="212"/>
      <c r="L188" s="213"/>
    </row>
    <row r="189" spans="2:16" x14ac:dyDescent="0.25">
      <c r="B189" s="220"/>
      <c r="C189" s="221"/>
      <c r="D189" s="221"/>
      <c r="E189" s="245"/>
      <c r="F189" s="212"/>
      <c r="G189" s="212"/>
      <c r="H189" s="212"/>
      <c r="I189" s="212"/>
      <c r="J189" s="212"/>
      <c r="K189" s="212"/>
      <c r="L189" s="213"/>
      <c r="O189" s="25"/>
      <c r="P189" s="25"/>
    </row>
    <row r="190" spans="2:16" x14ac:dyDescent="0.25">
      <c r="B190" s="220"/>
      <c r="C190" s="221"/>
      <c r="D190" s="221"/>
      <c r="E190" s="245"/>
      <c r="F190" s="212"/>
      <c r="G190" s="212"/>
      <c r="H190" s="212"/>
      <c r="I190" s="212"/>
      <c r="J190" s="212"/>
      <c r="K190" s="212"/>
      <c r="L190" s="213"/>
      <c r="O190" s="25"/>
      <c r="P190" s="25"/>
    </row>
    <row r="191" spans="2:16" x14ac:dyDescent="0.25">
      <c r="B191" s="220"/>
      <c r="C191" s="221"/>
      <c r="D191" s="221"/>
      <c r="E191" s="245"/>
      <c r="F191" s="212"/>
      <c r="G191" s="212"/>
      <c r="H191" s="212"/>
      <c r="I191" s="212"/>
      <c r="J191" s="212"/>
      <c r="K191" s="212"/>
      <c r="L191" s="213"/>
      <c r="O191" s="25"/>
      <c r="P191" s="25"/>
    </row>
    <row r="192" spans="2:16" x14ac:dyDescent="0.25">
      <c r="B192" s="220"/>
      <c r="C192" s="221"/>
      <c r="D192" s="221"/>
      <c r="E192" s="245"/>
      <c r="F192" s="212"/>
      <c r="G192" s="212"/>
      <c r="H192" s="212"/>
      <c r="I192" s="212"/>
      <c r="J192" s="212"/>
      <c r="K192" s="212"/>
      <c r="L192" s="213"/>
      <c r="O192" s="25"/>
      <c r="P192" s="25"/>
    </row>
    <row r="193" spans="2:16" x14ac:dyDescent="0.25">
      <c r="B193" s="220"/>
      <c r="C193" s="221"/>
      <c r="D193" s="221"/>
      <c r="E193" s="245"/>
      <c r="F193" s="212"/>
      <c r="G193" s="212"/>
      <c r="H193" s="212"/>
      <c r="I193" s="212"/>
      <c r="J193" s="212"/>
      <c r="K193" s="212"/>
      <c r="L193" s="213"/>
    </row>
    <row r="194" spans="2:16" x14ac:dyDescent="0.25">
      <c r="B194" s="220"/>
      <c r="C194" s="221"/>
      <c r="D194" s="221"/>
      <c r="E194" s="245"/>
      <c r="F194" s="212"/>
      <c r="G194" s="212"/>
      <c r="H194" s="212"/>
      <c r="I194" s="212"/>
      <c r="J194" s="212"/>
      <c r="K194" s="212"/>
      <c r="L194" s="213"/>
      <c r="O194" s="25"/>
      <c r="P194" s="25"/>
    </row>
    <row r="195" spans="2:16" x14ac:dyDescent="0.25">
      <c r="B195" s="220"/>
      <c r="C195" s="221"/>
      <c r="D195" s="221"/>
      <c r="E195" s="245"/>
      <c r="F195" s="212"/>
      <c r="G195" s="212"/>
      <c r="H195" s="212"/>
      <c r="I195" s="212"/>
      <c r="J195" s="212"/>
      <c r="K195" s="212"/>
      <c r="L195" s="213"/>
      <c r="O195" s="25"/>
      <c r="P195" s="25"/>
    </row>
    <row r="196" spans="2:16" x14ac:dyDescent="0.25">
      <c r="B196" s="220" t="str">
        <f>IF(Intro!$G$21="English",O196,P196)</f>
        <v>Pratiques d’embauche</v>
      </c>
      <c r="C196" s="221"/>
      <c r="D196" s="221"/>
      <c r="E196" s="245"/>
      <c r="F196" s="212"/>
      <c r="G196" s="212"/>
      <c r="H196" s="212"/>
      <c r="I196" s="212"/>
      <c r="J196" s="212"/>
      <c r="K196" s="212"/>
      <c r="L196" s="213"/>
      <c r="O196" s="25" t="s">
        <v>146</v>
      </c>
      <c r="P196" s="25" t="s">
        <v>147</v>
      </c>
    </row>
    <row r="197" spans="2:16" x14ac:dyDescent="0.25">
      <c r="B197" s="220"/>
      <c r="C197" s="221"/>
      <c r="D197" s="221"/>
      <c r="E197" s="245"/>
      <c r="F197" s="212"/>
      <c r="G197" s="212"/>
      <c r="H197" s="212"/>
      <c r="I197" s="212"/>
      <c r="J197" s="212"/>
      <c r="K197" s="212"/>
      <c r="L197" s="213"/>
      <c r="O197" s="25"/>
      <c r="P197" s="25"/>
    </row>
    <row r="198" spans="2:16" x14ac:dyDescent="0.25">
      <c r="B198" s="220"/>
      <c r="C198" s="221"/>
      <c r="D198" s="221"/>
      <c r="E198" s="245"/>
      <c r="F198" s="212"/>
      <c r="G198" s="212"/>
      <c r="H198" s="212"/>
      <c r="I198" s="212"/>
      <c r="J198" s="212"/>
      <c r="K198" s="212"/>
      <c r="L198" s="213"/>
      <c r="O198" s="25"/>
      <c r="P198" s="25"/>
    </row>
    <row r="199" spans="2:16" x14ac:dyDescent="0.25">
      <c r="B199" s="220"/>
      <c r="C199" s="221"/>
      <c r="D199" s="221"/>
      <c r="E199" s="245"/>
      <c r="F199" s="212"/>
      <c r="G199" s="212"/>
      <c r="H199" s="212"/>
      <c r="I199" s="212"/>
      <c r="J199" s="212"/>
      <c r="K199" s="212"/>
      <c r="L199" s="213"/>
      <c r="O199" s="25"/>
      <c r="P199" s="25"/>
    </row>
    <row r="200" spans="2:16" x14ac:dyDescent="0.25">
      <c r="B200" s="220"/>
      <c r="C200" s="221"/>
      <c r="D200" s="221"/>
      <c r="E200" s="245"/>
      <c r="F200" s="212"/>
      <c r="G200" s="212"/>
      <c r="H200" s="212"/>
      <c r="I200" s="212"/>
      <c r="J200" s="212"/>
      <c r="K200" s="212"/>
      <c r="L200" s="213"/>
      <c r="O200" s="25"/>
      <c r="P200" s="25"/>
    </row>
    <row r="201" spans="2:16" x14ac:dyDescent="0.25">
      <c r="B201" s="220"/>
      <c r="C201" s="221"/>
      <c r="D201" s="221"/>
      <c r="E201" s="245"/>
      <c r="F201" s="212"/>
      <c r="G201" s="212"/>
      <c r="H201" s="212"/>
      <c r="I201" s="212"/>
      <c r="J201" s="212"/>
      <c r="K201" s="212"/>
      <c r="L201" s="213"/>
      <c r="O201" s="25"/>
      <c r="P201" s="25"/>
    </row>
    <row r="202" spans="2:16" x14ac:dyDescent="0.25">
      <c r="B202" s="220"/>
      <c r="C202" s="221"/>
      <c r="D202" s="221"/>
      <c r="E202" s="245"/>
      <c r="F202" s="212"/>
      <c r="G202" s="212"/>
      <c r="H202" s="212"/>
      <c r="I202" s="212"/>
      <c r="J202" s="212"/>
      <c r="K202" s="212"/>
      <c r="L202" s="213"/>
      <c r="O202" s="25"/>
      <c r="P202" s="25"/>
    </row>
    <row r="203" spans="2:16" x14ac:dyDescent="0.25">
      <c r="B203" s="220"/>
      <c r="C203" s="221"/>
      <c r="D203" s="221"/>
      <c r="E203" s="245"/>
      <c r="F203" s="212"/>
      <c r="G203" s="212"/>
      <c r="H203" s="212"/>
      <c r="I203" s="212"/>
      <c r="J203" s="212"/>
      <c r="K203" s="212"/>
      <c r="L203" s="213"/>
      <c r="O203" s="25"/>
      <c r="P203" s="25"/>
    </row>
    <row r="204" spans="2:16" x14ac:dyDescent="0.25">
      <c r="B204" s="220"/>
      <c r="C204" s="221"/>
      <c r="D204" s="221"/>
      <c r="E204" s="245"/>
      <c r="F204" s="212"/>
      <c r="G204" s="212"/>
      <c r="H204" s="212"/>
      <c r="I204" s="212"/>
      <c r="J204" s="212"/>
      <c r="K204" s="212"/>
      <c r="L204" s="213"/>
      <c r="O204" s="25"/>
      <c r="P204" s="25"/>
    </row>
    <row r="205" spans="2:16" x14ac:dyDescent="0.25">
      <c r="B205" s="220"/>
      <c r="C205" s="221"/>
      <c r="D205" s="221"/>
      <c r="E205" s="245"/>
      <c r="F205" s="212"/>
      <c r="G205" s="212"/>
      <c r="H205" s="212"/>
      <c r="I205" s="212"/>
      <c r="J205" s="212"/>
      <c r="K205" s="212"/>
      <c r="L205" s="213"/>
      <c r="O205" s="25"/>
      <c r="P205" s="25"/>
    </row>
    <row r="206" spans="2:16" x14ac:dyDescent="0.25">
      <c r="B206" s="220" t="str">
        <f>IF(Intro!$G$21="English",O206,P206)</f>
        <v>Salaires</v>
      </c>
      <c r="C206" s="221"/>
      <c r="D206" s="221"/>
      <c r="E206" s="245"/>
      <c r="F206" s="212"/>
      <c r="G206" s="212"/>
      <c r="H206" s="212"/>
      <c r="I206" s="212"/>
      <c r="J206" s="212"/>
      <c r="K206" s="212"/>
      <c r="L206" s="213"/>
      <c r="O206" s="25" t="s">
        <v>148</v>
      </c>
      <c r="P206" s="25" t="s">
        <v>149</v>
      </c>
    </row>
    <row r="207" spans="2:16" x14ac:dyDescent="0.25">
      <c r="B207" s="220"/>
      <c r="C207" s="221"/>
      <c r="D207" s="221"/>
      <c r="E207" s="245"/>
      <c r="F207" s="212"/>
      <c r="G207" s="212"/>
      <c r="H207" s="212"/>
      <c r="I207" s="212"/>
      <c r="J207" s="212"/>
      <c r="K207" s="212"/>
      <c r="L207" s="213"/>
      <c r="O207" s="25"/>
      <c r="P207" s="25"/>
    </row>
    <row r="208" spans="2:16" x14ac:dyDescent="0.25">
      <c r="B208" s="220"/>
      <c r="C208" s="221"/>
      <c r="D208" s="221"/>
      <c r="E208" s="245"/>
      <c r="F208" s="212"/>
      <c r="G208" s="212"/>
      <c r="H208" s="212"/>
      <c r="I208" s="212"/>
      <c r="J208" s="212"/>
      <c r="K208" s="212"/>
      <c r="L208" s="213"/>
      <c r="O208" s="25"/>
      <c r="P208" s="25"/>
    </row>
    <row r="209" spans="2:16" x14ac:dyDescent="0.25">
      <c r="B209" s="220"/>
      <c r="C209" s="221"/>
      <c r="D209" s="221"/>
      <c r="E209" s="245"/>
      <c r="F209" s="212"/>
      <c r="G209" s="212"/>
      <c r="H209" s="212"/>
      <c r="I209" s="212"/>
      <c r="J209" s="212"/>
      <c r="K209" s="212"/>
      <c r="L209" s="213"/>
      <c r="O209" s="25"/>
      <c r="P209" s="25"/>
    </row>
    <row r="210" spans="2:16" x14ac:dyDescent="0.25">
      <c r="B210" s="220"/>
      <c r="C210" s="221"/>
      <c r="D210" s="221"/>
      <c r="E210" s="245"/>
      <c r="F210" s="212"/>
      <c r="G210" s="212"/>
      <c r="H210" s="212"/>
      <c r="I210" s="212"/>
      <c r="J210" s="212"/>
      <c r="K210" s="212"/>
      <c r="L210" s="213"/>
      <c r="O210" s="25"/>
      <c r="P210" s="25"/>
    </row>
    <row r="211" spans="2:16" x14ac:dyDescent="0.25">
      <c r="B211" s="220"/>
      <c r="C211" s="221"/>
      <c r="D211" s="221"/>
      <c r="E211" s="245"/>
      <c r="F211" s="212"/>
      <c r="G211" s="212"/>
      <c r="H211" s="212"/>
      <c r="I211" s="212"/>
      <c r="J211" s="212"/>
      <c r="K211" s="212"/>
      <c r="L211" s="213"/>
      <c r="O211" s="25"/>
      <c r="P211" s="25"/>
    </row>
    <row r="212" spans="2:16" x14ac:dyDescent="0.25">
      <c r="B212" s="220"/>
      <c r="C212" s="221"/>
      <c r="D212" s="221"/>
      <c r="E212" s="245"/>
      <c r="F212" s="212"/>
      <c r="G212" s="212"/>
      <c r="H212" s="212"/>
      <c r="I212" s="212"/>
      <c r="J212" s="212"/>
      <c r="K212" s="212"/>
      <c r="L212" s="213"/>
      <c r="O212" s="25"/>
      <c r="P212" s="25"/>
    </row>
    <row r="213" spans="2:16" x14ac:dyDescent="0.25">
      <c r="B213" s="220"/>
      <c r="C213" s="221"/>
      <c r="D213" s="221"/>
      <c r="E213" s="245"/>
      <c r="F213" s="212"/>
      <c r="G213" s="212"/>
      <c r="H213" s="212"/>
      <c r="I213" s="212"/>
      <c r="J213" s="212"/>
      <c r="K213" s="212"/>
      <c r="L213" s="213"/>
      <c r="O213" s="25"/>
      <c r="P213" s="25"/>
    </row>
    <row r="214" spans="2:16" x14ac:dyDescent="0.25">
      <c r="B214" s="220"/>
      <c r="C214" s="221"/>
      <c r="D214" s="221"/>
      <c r="E214" s="245"/>
      <c r="F214" s="212"/>
      <c r="G214" s="212"/>
      <c r="H214" s="212"/>
      <c r="I214" s="212"/>
      <c r="J214" s="212"/>
      <c r="K214" s="212"/>
      <c r="L214" s="213"/>
      <c r="O214" s="25"/>
      <c r="P214" s="25"/>
    </row>
    <row r="215" spans="2:16" x14ac:dyDescent="0.25">
      <c r="B215" s="220"/>
      <c r="C215" s="221"/>
      <c r="D215" s="221"/>
      <c r="E215" s="245"/>
      <c r="F215" s="212"/>
      <c r="G215" s="212"/>
      <c r="H215" s="212"/>
      <c r="I215" s="212"/>
      <c r="J215" s="212"/>
      <c r="K215" s="212"/>
      <c r="L215" s="213"/>
      <c r="O215" s="25"/>
      <c r="P215" s="25"/>
    </row>
    <row r="216" spans="2:16" x14ac:dyDescent="0.25">
      <c r="B216" s="220" t="str">
        <f>IF(Intro!$G$21="English",O216,P216)</f>
        <v>Qualité de l'emploi</v>
      </c>
      <c r="C216" s="221"/>
      <c r="D216" s="221"/>
      <c r="E216" s="245"/>
      <c r="F216" s="212"/>
      <c r="G216" s="212"/>
      <c r="H216" s="212"/>
      <c r="I216" s="212"/>
      <c r="J216" s="212"/>
      <c r="K216" s="212"/>
      <c r="L216" s="213"/>
      <c r="O216" s="25" t="s">
        <v>150</v>
      </c>
      <c r="P216" s="25" t="s">
        <v>151</v>
      </c>
    </row>
    <row r="217" spans="2:16" x14ac:dyDescent="0.25">
      <c r="B217" s="220"/>
      <c r="C217" s="221"/>
      <c r="D217" s="221"/>
      <c r="E217" s="245"/>
      <c r="F217" s="212"/>
      <c r="G217" s="212"/>
      <c r="H217" s="212"/>
      <c r="I217" s="212"/>
      <c r="J217" s="212"/>
      <c r="K217" s="212"/>
      <c r="L217" s="213"/>
      <c r="O217" s="25"/>
      <c r="P217" s="25"/>
    </row>
    <row r="218" spans="2:16" x14ac:dyDescent="0.25">
      <c r="B218" s="220"/>
      <c r="C218" s="221"/>
      <c r="D218" s="221"/>
      <c r="E218" s="245"/>
      <c r="F218" s="212"/>
      <c r="G218" s="212"/>
      <c r="H218" s="212"/>
      <c r="I218" s="212"/>
      <c r="J218" s="212"/>
      <c r="K218" s="212"/>
      <c r="L218" s="213"/>
      <c r="O218" s="25"/>
      <c r="P218" s="25"/>
    </row>
    <row r="219" spans="2:16" x14ac:dyDescent="0.25">
      <c r="B219" s="220"/>
      <c r="C219" s="221"/>
      <c r="D219" s="221"/>
      <c r="E219" s="245"/>
      <c r="F219" s="212"/>
      <c r="G219" s="212"/>
      <c r="H219" s="212"/>
      <c r="I219" s="212"/>
      <c r="J219" s="212"/>
      <c r="K219" s="212"/>
      <c r="L219" s="213"/>
      <c r="O219" s="25"/>
      <c r="P219" s="25"/>
    </row>
    <row r="220" spans="2:16" x14ac:dyDescent="0.25">
      <c r="B220" s="220"/>
      <c r="C220" s="221"/>
      <c r="D220" s="221"/>
      <c r="E220" s="245"/>
      <c r="F220" s="212"/>
      <c r="G220" s="212"/>
      <c r="H220" s="212"/>
      <c r="I220" s="212"/>
      <c r="J220" s="212"/>
      <c r="K220" s="212"/>
      <c r="L220" s="213"/>
      <c r="O220" s="25"/>
      <c r="P220" s="25"/>
    </row>
    <row r="221" spans="2:16" x14ac:dyDescent="0.25">
      <c r="B221" s="220"/>
      <c r="C221" s="221"/>
      <c r="D221" s="221"/>
      <c r="E221" s="245"/>
      <c r="F221" s="212"/>
      <c r="G221" s="212"/>
      <c r="H221" s="212"/>
      <c r="I221" s="212"/>
      <c r="J221" s="212"/>
      <c r="K221" s="212"/>
      <c r="L221" s="213"/>
      <c r="O221" s="25"/>
      <c r="P221" s="25"/>
    </row>
    <row r="222" spans="2:16" x14ac:dyDescent="0.25">
      <c r="B222" s="220"/>
      <c r="C222" s="221"/>
      <c r="D222" s="221"/>
      <c r="E222" s="245"/>
      <c r="F222" s="212"/>
      <c r="G222" s="212"/>
      <c r="H222" s="212"/>
      <c r="I222" s="212"/>
      <c r="J222" s="212"/>
      <c r="K222" s="212"/>
      <c r="L222" s="213"/>
      <c r="O222" s="25"/>
      <c r="P222" s="25"/>
    </row>
    <row r="223" spans="2:16" x14ac:dyDescent="0.25">
      <c r="B223" s="220"/>
      <c r="C223" s="221"/>
      <c r="D223" s="221"/>
      <c r="E223" s="245"/>
      <c r="F223" s="212"/>
      <c r="G223" s="212"/>
      <c r="H223" s="212"/>
      <c r="I223" s="212"/>
      <c r="J223" s="212"/>
      <c r="K223" s="212"/>
      <c r="L223" s="213"/>
      <c r="O223" s="25"/>
      <c r="P223" s="25"/>
    </row>
    <row r="224" spans="2:16" x14ac:dyDescent="0.25">
      <c r="B224" s="220"/>
      <c r="C224" s="221"/>
      <c r="D224" s="221"/>
      <c r="E224" s="245"/>
      <c r="F224" s="212"/>
      <c r="G224" s="212"/>
      <c r="H224" s="212"/>
      <c r="I224" s="212"/>
      <c r="J224" s="212"/>
      <c r="K224" s="212"/>
      <c r="L224" s="213"/>
      <c r="O224" s="25"/>
      <c r="P224" s="25"/>
    </row>
    <row r="225" spans="2:16" x14ac:dyDescent="0.25">
      <c r="B225" s="220"/>
      <c r="C225" s="221"/>
      <c r="D225" s="221"/>
      <c r="E225" s="245"/>
      <c r="F225" s="212"/>
      <c r="G225" s="212"/>
      <c r="H225" s="212"/>
      <c r="I225" s="212"/>
      <c r="J225" s="212"/>
      <c r="K225" s="212"/>
      <c r="L225" s="213"/>
      <c r="O225" s="25"/>
      <c r="P225" s="25"/>
    </row>
    <row r="226" spans="2:16" x14ac:dyDescent="0.25">
      <c r="B226" s="220" t="str">
        <f>IF(Intro!$G$21="English",O226,P226)</f>
        <v>Avantages en matière d’emploi</v>
      </c>
      <c r="C226" s="221"/>
      <c r="D226" s="221"/>
      <c r="E226" s="245"/>
      <c r="F226" s="212"/>
      <c r="G226" s="212"/>
      <c r="H226" s="212"/>
      <c r="I226" s="212"/>
      <c r="J226" s="212"/>
      <c r="K226" s="212"/>
      <c r="L226" s="213"/>
      <c r="O226" s="25" t="s">
        <v>152</v>
      </c>
      <c r="P226" s="25" t="s">
        <v>153</v>
      </c>
    </row>
    <row r="227" spans="2:16" x14ac:dyDescent="0.25">
      <c r="B227" s="220"/>
      <c r="C227" s="221"/>
      <c r="D227" s="221"/>
      <c r="E227" s="245"/>
      <c r="F227" s="212"/>
      <c r="G227" s="212"/>
      <c r="H227" s="212"/>
      <c r="I227" s="212"/>
      <c r="J227" s="212"/>
      <c r="K227" s="212"/>
      <c r="L227" s="213"/>
      <c r="O227" s="25"/>
      <c r="P227" s="25"/>
    </row>
    <row r="228" spans="2:16" x14ac:dyDescent="0.25">
      <c r="B228" s="220"/>
      <c r="C228" s="221"/>
      <c r="D228" s="221"/>
      <c r="E228" s="245"/>
      <c r="F228" s="212"/>
      <c r="G228" s="212"/>
      <c r="H228" s="212"/>
      <c r="I228" s="212"/>
      <c r="J228" s="212"/>
      <c r="K228" s="212"/>
      <c r="L228" s="213"/>
      <c r="O228" s="25"/>
      <c r="P228" s="25"/>
    </row>
    <row r="229" spans="2:16" x14ac:dyDescent="0.25">
      <c r="B229" s="220"/>
      <c r="C229" s="221"/>
      <c r="D229" s="221"/>
      <c r="E229" s="245"/>
      <c r="F229" s="212"/>
      <c r="G229" s="212"/>
      <c r="H229" s="212"/>
      <c r="I229" s="212"/>
      <c r="J229" s="212"/>
      <c r="K229" s="212"/>
      <c r="L229" s="213"/>
      <c r="O229" s="25"/>
      <c r="P229" s="25"/>
    </row>
    <row r="230" spans="2:16" x14ac:dyDescent="0.25">
      <c r="B230" s="220"/>
      <c r="C230" s="221"/>
      <c r="D230" s="221"/>
      <c r="E230" s="245"/>
      <c r="F230" s="212"/>
      <c r="G230" s="212"/>
      <c r="H230" s="212"/>
      <c r="I230" s="212"/>
      <c r="J230" s="212"/>
      <c r="K230" s="212"/>
      <c r="L230" s="213"/>
      <c r="O230" s="25"/>
      <c r="P230" s="25"/>
    </row>
    <row r="231" spans="2:16" x14ac:dyDescent="0.25">
      <c r="B231" s="220"/>
      <c r="C231" s="221"/>
      <c r="D231" s="221"/>
      <c r="E231" s="245"/>
      <c r="F231" s="212"/>
      <c r="G231" s="212"/>
      <c r="H231" s="212"/>
      <c r="I231" s="212"/>
      <c r="J231" s="212"/>
      <c r="K231" s="212"/>
      <c r="L231" s="213"/>
      <c r="O231" s="25"/>
      <c r="P231" s="25"/>
    </row>
    <row r="232" spans="2:16" x14ac:dyDescent="0.25">
      <c r="B232" s="220"/>
      <c r="C232" s="221"/>
      <c r="D232" s="221"/>
      <c r="E232" s="245"/>
      <c r="F232" s="212"/>
      <c r="G232" s="212"/>
      <c r="H232" s="212"/>
      <c r="I232" s="212"/>
      <c r="J232" s="212"/>
      <c r="K232" s="212"/>
      <c r="L232" s="213"/>
      <c r="O232" s="25"/>
      <c r="P232" s="25"/>
    </row>
    <row r="233" spans="2:16" x14ac:dyDescent="0.25">
      <c r="B233" s="220"/>
      <c r="C233" s="221"/>
      <c r="D233" s="221"/>
      <c r="E233" s="245"/>
      <c r="F233" s="212"/>
      <c r="G233" s="212"/>
      <c r="H233" s="212"/>
      <c r="I233" s="212"/>
      <c r="J233" s="212"/>
      <c r="K233" s="212"/>
      <c r="L233" s="213"/>
      <c r="O233" s="25"/>
      <c r="P233" s="25"/>
    </row>
    <row r="234" spans="2:16" x14ac:dyDescent="0.25">
      <c r="B234" s="220"/>
      <c r="C234" s="221"/>
      <c r="D234" s="221"/>
      <c r="E234" s="245"/>
      <c r="F234" s="212"/>
      <c r="G234" s="212"/>
      <c r="H234" s="212"/>
      <c r="I234" s="212"/>
      <c r="J234" s="212"/>
      <c r="K234" s="212"/>
      <c r="L234" s="213"/>
      <c r="O234" s="25"/>
      <c r="P234" s="25"/>
    </row>
    <row r="235" spans="2:16" x14ac:dyDescent="0.25">
      <c r="B235" s="220"/>
      <c r="C235" s="221"/>
      <c r="D235" s="221"/>
      <c r="E235" s="245"/>
      <c r="F235" s="212"/>
      <c r="G235" s="212"/>
      <c r="H235" s="212"/>
      <c r="I235" s="212"/>
      <c r="J235" s="212"/>
      <c r="K235" s="212"/>
      <c r="L235" s="213"/>
      <c r="O235" s="25"/>
      <c r="P235" s="25"/>
    </row>
    <row r="236" spans="2:16" x14ac:dyDescent="0.25">
      <c r="B236" s="220" t="str">
        <f>IF(Intro!$G$21="English",O236,P236)</f>
        <v>Incidence sur la communauté</v>
      </c>
      <c r="C236" s="221"/>
      <c r="D236" s="221"/>
      <c r="E236" s="245"/>
      <c r="F236" s="212"/>
      <c r="G236" s="212"/>
      <c r="H236" s="212"/>
      <c r="I236" s="212"/>
      <c r="J236" s="212"/>
      <c r="K236" s="212"/>
      <c r="L236" s="213"/>
      <c r="O236" s="25" t="s">
        <v>154</v>
      </c>
      <c r="P236" s="25" t="s">
        <v>182</v>
      </c>
    </row>
    <row r="237" spans="2:16" x14ac:dyDescent="0.25">
      <c r="B237" s="220"/>
      <c r="C237" s="221"/>
      <c r="D237" s="221"/>
      <c r="E237" s="245"/>
      <c r="F237" s="212"/>
      <c r="G237" s="212"/>
      <c r="H237" s="212"/>
      <c r="I237" s="212"/>
      <c r="J237" s="212"/>
      <c r="K237" s="212"/>
      <c r="L237" s="213"/>
      <c r="O237" s="25"/>
      <c r="P237" s="25"/>
    </row>
    <row r="238" spans="2:16" x14ac:dyDescent="0.25">
      <c r="B238" s="220"/>
      <c r="C238" s="221"/>
      <c r="D238" s="221"/>
      <c r="E238" s="245"/>
      <c r="F238" s="212"/>
      <c r="G238" s="212"/>
      <c r="H238" s="212"/>
      <c r="I238" s="212"/>
      <c r="J238" s="212"/>
      <c r="K238" s="212"/>
      <c r="L238" s="213"/>
      <c r="O238" s="25"/>
      <c r="P238" s="25"/>
    </row>
    <row r="239" spans="2:16" x14ac:dyDescent="0.25">
      <c r="B239" s="220"/>
      <c r="C239" s="221"/>
      <c r="D239" s="221"/>
      <c r="E239" s="245"/>
      <c r="F239" s="212"/>
      <c r="G239" s="212"/>
      <c r="H239" s="212"/>
      <c r="I239" s="212"/>
      <c r="J239" s="212"/>
      <c r="K239" s="212"/>
      <c r="L239" s="213"/>
      <c r="O239" s="25"/>
      <c r="P239" s="25"/>
    </row>
    <row r="240" spans="2:16" x14ac:dyDescent="0.25">
      <c r="B240" s="220"/>
      <c r="C240" s="221"/>
      <c r="D240" s="221"/>
      <c r="E240" s="245"/>
      <c r="F240" s="212"/>
      <c r="G240" s="212"/>
      <c r="H240" s="212"/>
      <c r="I240" s="212"/>
      <c r="J240" s="212"/>
      <c r="K240" s="212"/>
      <c r="L240" s="213"/>
      <c r="O240" s="25"/>
      <c r="P240" s="25"/>
    </row>
    <row r="241" spans="2:16" x14ac:dyDescent="0.25">
      <c r="B241" s="220"/>
      <c r="C241" s="221"/>
      <c r="D241" s="221"/>
      <c r="E241" s="245"/>
      <c r="F241" s="212"/>
      <c r="G241" s="212"/>
      <c r="H241" s="212"/>
      <c r="I241" s="212"/>
      <c r="J241" s="212"/>
      <c r="K241" s="212"/>
      <c r="L241" s="213"/>
      <c r="O241" s="25"/>
      <c r="P241" s="25"/>
    </row>
    <row r="242" spans="2:16" x14ac:dyDescent="0.25">
      <c r="B242" s="220"/>
      <c r="C242" s="221"/>
      <c r="D242" s="221"/>
      <c r="E242" s="245"/>
      <c r="F242" s="212"/>
      <c r="G242" s="212"/>
      <c r="H242" s="212"/>
      <c r="I242" s="212"/>
      <c r="J242" s="212"/>
      <c r="K242" s="212"/>
      <c r="L242" s="213"/>
      <c r="O242" s="25"/>
      <c r="P242" s="25"/>
    </row>
    <row r="243" spans="2:16" x14ac:dyDescent="0.25">
      <c r="B243" s="220"/>
      <c r="C243" s="221"/>
      <c r="D243" s="221"/>
      <c r="E243" s="245"/>
      <c r="F243" s="212"/>
      <c r="G243" s="212"/>
      <c r="H243" s="212"/>
      <c r="I243" s="212"/>
      <c r="J243" s="212"/>
      <c r="K243" s="212"/>
      <c r="L243" s="213"/>
      <c r="O243" s="25"/>
      <c r="P243" s="25"/>
    </row>
    <row r="244" spans="2:16" x14ac:dyDescent="0.25">
      <c r="B244" s="220"/>
      <c r="C244" s="221"/>
      <c r="D244" s="221"/>
      <c r="E244" s="245"/>
      <c r="F244" s="212"/>
      <c r="G244" s="212"/>
      <c r="H244" s="212"/>
      <c r="I244" s="212"/>
      <c r="J244" s="212"/>
      <c r="K244" s="212"/>
      <c r="L244" s="213"/>
      <c r="O244" s="25"/>
      <c r="P244" s="25"/>
    </row>
    <row r="245" spans="2:16" x14ac:dyDescent="0.25">
      <c r="B245" s="220"/>
      <c r="C245" s="221"/>
      <c r="D245" s="221"/>
      <c r="E245" s="245"/>
      <c r="F245" s="212"/>
      <c r="G245" s="212"/>
      <c r="H245" s="212"/>
      <c r="I245" s="212"/>
      <c r="J245" s="212"/>
      <c r="K245" s="212"/>
      <c r="L245" s="213"/>
      <c r="O245" s="25"/>
      <c r="P245" s="25"/>
    </row>
    <row r="246" spans="2:16" x14ac:dyDescent="0.25">
      <c r="B246" s="220" t="str">
        <f>IF(Intro!$G$21="English",O246,P246)</f>
        <v>Conditions de travail</v>
      </c>
      <c r="C246" s="221"/>
      <c r="D246" s="221"/>
      <c r="E246" s="245"/>
      <c r="F246" s="212"/>
      <c r="G246" s="212"/>
      <c r="H246" s="212"/>
      <c r="I246" s="212"/>
      <c r="J246" s="212"/>
      <c r="K246" s="212"/>
      <c r="L246" s="213"/>
      <c r="O246" s="25" t="s">
        <v>155</v>
      </c>
      <c r="P246" s="25" t="s">
        <v>156</v>
      </c>
    </row>
    <row r="247" spans="2:16" x14ac:dyDescent="0.25">
      <c r="B247" s="220"/>
      <c r="C247" s="221"/>
      <c r="D247" s="221"/>
      <c r="E247" s="245"/>
      <c r="F247" s="212"/>
      <c r="G247" s="212"/>
      <c r="H247" s="212"/>
      <c r="I247" s="212"/>
      <c r="J247" s="212"/>
      <c r="K247" s="212"/>
      <c r="L247" s="213"/>
    </row>
    <row r="248" spans="2:16" x14ac:dyDescent="0.25">
      <c r="B248" s="220"/>
      <c r="C248" s="221"/>
      <c r="D248" s="221"/>
      <c r="E248" s="245"/>
      <c r="F248" s="212"/>
      <c r="G248" s="212"/>
      <c r="H248" s="212"/>
      <c r="I248" s="212"/>
      <c r="J248" s="212"/>
      <c r="K248" s="212"/>
      <c r="L248" s="213"/>
    </row>
    <row r="249" spans="2:16" x14ac:dyDescent="0.25">
      <c r="B249" s="220"/>
      <c r="C249" s="221"/>
      <c r="D249" s="221"/>
      <c r="E249" s="245"/>
      <c r="F249" s="212"/>
      <c r="G249" s="212"/>
      <c r="H249" s="212"/>
      <c r="I249" s="212"/>
      <c r="J249" s="212"/>
      <c r="K249" s="212"/>
      <c r="L249" s="213"/>
      <c r="O249" s="25"/>
      <c r="P249" s="25"/>
    </row>
    <row r="250" spans="2:16" x14ac:dyDescent="0.25">
      <c r="B250" s="220"/>
      <c r="C250" s="221"/>
      <c r="D250" s="221"/>
      <c r="E250" s="245"/>
      <c r="F250" s="212"/>
      <c r="G250" s="212"/>
      <c r="H250" s="212"/>
      <c r="I250" s="212"/>
      <c r="J250" s="212"/>
      <c r="K250" s="212"/>
      <c r="L250" s="213"/>
      <c r="O250" s="25"/>
      <c r="P250" s="25"/>
    </row>
    <row r="251" spans="2:16" x14ac:dyDescent="0.25">
      <c r="B251" s="220"/>
      <c r="C251" s="221"/>
      <c r="D251" s="221"/>
      <c r="E251" s="245"/>
      <c r="F251" s="212"/>
      <c r="G251" s="212"/>
      <c r="H251" s="212"/>
      <c r="I251" s="212"/>
      <c r="J251" s="212"/>
      <c r="K251" s="212"/>
      <c r="L251" s="213"/>
      <c r="O251" s="25"/>
      <c r="P251" s="25"/>
    </row>
    <row r="252" spans="2:16" x14ac:dyDescent="0.25">
      <c r="B252" s="220"/>
      <c r="C252" s="221"/>
      <c r="D252" s="221"/>
      <c r="E252" s="245"/>
      <c r="F252" s="212"/>
      <c r="G252" s="212"/>
      <c r="H252" s="212"/>
      <c r="I252" s="212"/>
      <c r="J252" s="212"/>
      <c r="K252" s="212"/>
      <c r="L252" s="213"/>
      <c r="O252" s="25"/>
      <c r="P252" s="25"/>
    </row>
    <row r="253" spans="2:16" x14ac:dyDescent="0.25">
      <c r="B253" s="220"/>
      <c r="C253" s="221"/>
      <c r="D253" s="221"/>
      <c r="E253" s="245"/>
      <c r="F253" s="212"/>
      <c r="G253" s="212"/>
      <c r="H253" s="212"/>
      <c r="I253" s="212"/>
      <c r="J253" s="212"/>
      <c r="K253" s="212"/>
      <c r="L253" s="213"/>
      <c r="O253" s="25"/>
      <c r="P253" s="25"/>
    </row>
    <row r="254" spans="2:16" x14ac:dyDescent="0.25">
      <c r="B254" s="220"/>
      <c r="C254" s="221"/>
      <c r="D254" s="221"/>
      <c r="E254" s="245"/>
      <c r="F254" s="212"/>
      <c r="G254" s="212"/>
      <c r="H254" s="212"/>
      <c r="I254" s="212"/>
      <c r="J254" s="212"/>
      <c r="K254" s="212"/>
      <c r="L254" s="213"/>
      <c r="O254" s="25"/>
      <c r="P254" s="25"/>
    </row>
    <row r="255" spans="2:16" x14ac:dyDescent="0.25">
      <c r="B255" s="220"/>
      <c r="C255" s="221"/>
      <c r="D255" s="221"/>
      <c r="E255" s="245"/>
      <c r="F255" s="212"/>
      <c r="G255" s="212"/>
      <c r="H255" s="212"/>
      <c r="I255" s="212"/>
      <c r="J255" s="212"/>
      <c r="K255" s="212"/>
      <c r="L255" s="213"/>
      <c r="O255" s="25"/>
      <c r="P255" s="25"/>
    </row>
    <row r="256" spans="2:16" x14ac:dyDescent="0.25">
      <c r="B256" s="220" t="str">
        <f>IF(Intro!$G$21="English",O256,P256)</f>
        <v>Bien-être des employés</v>
      </c>
      <c r="C256" s="221"/>
      <c r="D256" s="221"/>
      <c r="E256" s="245"/>
      <c r="F256" s="212"/>
      <c r="G256" s="212"/>
      <c r="H256" s="212"/>
      <c r="I256" s="212"/>
      <c r="J256" s="212"/>
      <c r="K256" s="212"/>
      <c r="L256" s="213"/>
      <c r="O256" s="25" t="s">
        <v>157</v>
      </c>
      <c r="P256" s="25" t="s">
        <v>158</v>
      </c>
    </row>
    <row r="257" spans="2:16" x14ac:dyDescent="0.25">
      <c r="B257" s="220"/>
      <c r="C257" s="221"/>
      <c r="D257" s="221"/>
      <c r="E257" s="245"/>
      <c r="F257" s="212"/>
      <c r="G257" s="212"/>
      <c r="H257" s="212"/>
      <c r="I257" s="212"/>
      <c r="J257" s="212"/>
      <c r="K257" s="212"/>
      <c r="L257" s="213"/>
      <c r="O257" s="25"/>
      <c r="P257" s="25"/>
    </row>
    <row r="258" spans="2:16" x14ac:dyDescent="0.25">
      <c r="B258" s="220"/>
      <c r="C258" s="221"/>
      <c r="D258" s="221"/>
      <c r="E258" s="245"/>
      <c r="F258" s="212"/>
      <c r="G258" s="212"/>
      <c r="H258" s="212"/>
      <c r="I258" s="212"/>
      <c r="J258" s="212"/>
      <c r="K258" s="212"/>
      <c r="L258" s="213"/>
      <c r="O258" s="25"/>
      <c r="P258" s="25"/>
    </row>
    <row r="259" spans="2:16" x14ac:dyDescent="0.25">
      <c r="B259" s="220"/>
      <c r="C259" s="221"/>
      <c r="D259" s="221"/>
      <c r="E259" s="245"/>
      <c r="F259" s="212"/>
      <c r="G259" s="212"/>
      <c r="H259" s="212"/>
      <c r="I259" s="212"/>
      <c r="J259" s="212"/>
      <c r="K259" s="212"/>
      <c r="L259" s="213"/>
      <c r="O259" s="25"/>
      <c r="P259" s="25"/>
    </row>
    <row r="260" spans="2:16" x14ac:dyDescent="0.25">
      <c r="B260" s="220"/>
      <c r="C260" s="221"/>
      <c r="D260" s="221"/>
      <c r="E260" s="245"/>
      <c r="F260" s="212"/>
      <c r="G260" s="212"/>
      <c r="H260" s="212"/>
      <c r="I260" s="212"/>
      <c r="J260" s="212"/>
      <c r="K260" s="212"/>
      <c r="L260" s="213"/>
      <c r="O260" s="25"/>
      <c r="P260" s="25"/>
    </row>
    <row r="261" spans="2:16" x14ac:dyDescent="0.25">
      <c r="B261" s="220"/>
      <c r="C261" s="221"/>
      <c r="D261" s="221"/>
      <c r="E261" s="245"/>
      <c r="F261" s="212"/>
      <c r="G261" s="212"/>
      <c r="H261" s="212"/>
      <c r="I261" s="212"/>
      <c r="J261" s="212"/>
      <c r="K261" s="212"/>
      <c r="L261" s="213"/>
      <c r="O261" s="25"/>
      <c r="P261" s="25"/>
    </row>
    <row r="262" spans="2:16" x14ac:dyDescent="0.25">
      <c r="B262" s="220"/>
      <c r="C262" s="221"/>
      <c r="D262" s="221"/>
      <c r="E262" s="245"/>
      <c r="F262" s="212"/>
      <c r="G262" s="212"/>
      <c r="H262" s="212"/>
      <c r="I262" s="212"/>
      <c r="J262" s="212"/>
      <c r="K262" s="212"/>
      <c r="L262" s="213"/>
      <c r="O262" s="25"/>
      <c r="P262" s="25"/>
    </row>
    <row r="263" spans="2:16" x14ac:dyDescent="0.25">
      <c r="B263" s="220"/>
      <c r="C263" s="221"/>
      <c r="D263" s="221"/>
      <c r="E263" s="245"/>
      <c r="F263" s="212"/>
      <c r="G263" s="212"/>
      <c r="H263" s="212"/>
      <c r="I263" s="212"/>
      <c r="J263" s="212"/>
      <c r="K263" s="212"/>
      <c r="L263" s="213"/>
      <c r="O263" s="25"/>
      <c r="P263" s="25"/>
    </row>
    <row r="264" spans="2:16" x14ac:dyDescent="0.25">
      <c r="B264" s="220"/>
      <c r="C264" s="221"/>
      <c r="D264" s="221"/>
      <c r="E264" s="245"/>
      <c r="F264" s="212"/>
      <c r="G264" s="212"/>
      <c r="H264" s="212"/>
      <c r="I264" s="212"/>
      <c r="J264" s="212"/>
      <c r="K264" s="212"/>
      <c r="L264" s="213"/>
      <c r="O264" s="25"/>
      <c r="P264" s="25"/>
    </row>
    <row r="265" spans="2:16" x14ac:dyDescent="0.25">
      <c r="B265" s="220"/>
      <c r="C265" s="221"/>
      <c r="D265" s="221"/>
      <c r="E265" s="245"/>
      <c r="F265" s="212"/>
      <c r="G265" s="212"/>
      <c r="H265" s="212"/>
      <c r="I265" s="212"/>
      <c r="J265" s="212"/>
      <c r="K265" s="212"/>
      <c r="L265" s="213"/>
      <c r="O265" s="25"/>
      <c r="P265" s="25"/>
    </row>
    <row r="266" spans="2:16" x14ac:dyDescent="0.25">
      <c r="B266" s="220" t="str">
        <f>IF(Intro!$G$21="English",O266,P266)</f>
        <v>Autres facteurs</v>
      </c>
      <c r="C266" s="221"/>
      <c r="D266" s="221"/>
      <c r="E266" s="245"/>
      <c r="F266" s="212"/>
      <c r="G266" s="212"/>
      <c r="H266" s="212"/>
      <c r="I266" s="212"/>
      <c r="J266" s="212"/>
      <c r="K266" s="212"/>
      <c r="L266" s="213"/>
      <c r="O266" s="25" t="s">
        <v>159</v>
      </c>
      <c r="P266" s="25" t="s">
        <v>160</v>
      </c>
    </row>
    <row r="267" spans="2:16" x14ac:dyDescent="0.25">
      <c r="B267" s="220"/>
      <c r="C267" s="221"/>
      <c r="D267" s="221"/>
      <c r="E267" s="245"/>
      <c r="F267" s="212"/>
      <c r="G267" s="212"/>
      <c r="H267" s="212"/>
      <c r="I267" s="212"/>
      <c r="J267" s="212"/>
      <c r="K267" s="212"/>
      <c r="L267" s="213"/>
    </row>
    <row r="268" spans="2:16" x14ac:dyDescent="0.25">
      <c r="B268" s="220"/>
      <c r="C268" s="221"/>
      <c r="D268" s="221"/>
      <c r="E268" s="245"/>
      <c r="F268" s="212"/>
      <c r="G268" s="212"/>
      <c r="H268" s="212"/>
      <c r="I268" s="212"/>
      <c r="J268" s="212"/>
      <c r="K268" s="212"/>
      <c r="L268" s="213"/>
      <c r="O268" s="25"/>
      <c r="P268" s="25"/>
    </row>
    <row r="269" spans="2:16" x14ac:dyDescent="0.25">
      <c r="B269" s="220"/>
      <c r="C269" s="221"/>
      <c r="D269" s="221"/>
      <c r="E269" s="245"/>
      <c r="F269" s="212"/>
      <c r="G269" s="212"/>
      <c r="H269" s="212"/>
      <c r="I269" s="212"/>
      <c r="J269" s="212"/>
      <c r="K269" s="212"/>
      <c r="L269" s="213"/>
      <c r="O269" s="25"/>
      <c r="P269" s="25"/>
    </row>
    <row r="270" spans="2:16" x14ac:dyDescent="0.25">
      <c r="B270" s="220"/>
      <c r="C270" s="221"/>
      <c r="D270" s="221"/>
      <c r="E270" s="245"/>
      <c r="F270" s="212"/>
      <c r="G270" s="212"/>
      <c r="H270" s="212"/>
      <c r="I270" s="212"/>
      <c r="J270" s="212"/>
      <c r="K270" s="212"/>
      <c r="L270" s="213"/>
      <c r="O270" s="25"/>
      <c r="P270" s="25"/>
    </row>
    <row r="271" spans="2:16" x14ac:dyDescent="0.25">
      <c r="B271" s="220"/>
      <c r="C271" s="221"/>
      <c r="D271" s="221"/>
      <c r="E271" s="245"/>
      <c r="F271" s="212"/>
      <c r="G271" s="212"/>
      <c r="H271" s="212"/>
      <c r="I271" s="212"/>
      <c r="J271" s="212"/>
      <c r="K271" s="212"/>
      <c r="L271" s="213"/>
      <c r="O271" s="25"/>
      <c r="P271" s="25"/>
    </row>
    <row r="272" spans="2:16" x14ac:dyDescent="0.25">
      <c r="B272" s="220"/>
      <c r="C272" s="221"/>
      <c r="D272" s="221"/>
      <c r="E272" s="245"/>
      <c r="F272" s="212"/>
      <c r="G272" s="212"/>
      <c r="H272" s="212"/>
      <c r="I272" s="212"/>
      <c r="J272" s="212"/>
      <c r="K272" s="212"/>
      <c r="L272" s="213"/>
      <c r="O272" s="25"/>
      <c r="P272" s="25"/>
    </row>
    <row r="273" spans="1:16" x14ac:dyDescent="0.25">
      <c r="B273" s="220"/>
      <c r="C273" s="221"/>
      <c r="D273" s="221"/>
      <c r="E273" s="245"/>
      <c r="F273" s="212"/>
      <c r="G273" s="212"/>
      <c r="H273" s="212"/>
      <c r="I273" s="212"/>
      <c r="J273" s="212"/>
      <c r="K273" s="212"/>
      <c r="L273" s="213"/>
      <c r="O273" s="25"/>
      <c r="P273" s="25"/>
    </row>
    <row r="274" spans="1:16" x14ac:dyDescent="0.25">
      <c r="B274" s="220"/>
      <c r="C274" s="221"/>
      <c r="D274" s="221"/>
      <c r="E274" s="245"/>
      <c r="F274" s="212"/>
      <c r="G274" s="212"/>
      <c r="H274" s="212"/>
      <c r="I274" s="212"/>
      <c r="J274" s="212"/>
      <c r="K274" s="212"/>
      <c r="L274" s="213"/>
      <c r="O274" s="25"/>
      <c r="P274" s="25"/>
    </row>
    <row r="275" spans="1:16" x14ac:dyDescent="0.25">
      <c r="B275" s="299"/>
      <c r="C275" s="243"/>
      <c r="D275" s="243"/>
      <c r="E275" s="300"/>
      <c r="F275" s="269"/>
      <c r="G275" s="269"/>
      <c r="H275" s="269"/>
      <c r="I275" s="269"/>
      <c r="J275" s="269"/>
      <c r="K275" s="269"/>
      <c r="L275" s="270"/>
      <c r="O275" s="25"/>
      <c r="P275" s="25"/>
    </row>
    <row r="276" spans="1:16" s="34" customFormat="1" x14ac:dyDescent="0.25">
      <c r="A276" s="61"/>
      <c r="B276" s="49"/>
      <c r="C276" s="49"/>
      <c r="D276" s="49"/>
      <c r="E276" s="49"/>
      <c r="F276" s="49"/>
      <c r="G276" s="49"/>
      <c r="H276" s="49"/>
      <c r="I276" s="49"/>
      <c r="J276" s="49"/>
      <c r="K276" s="49"/>
      <c r="L276" s="49"/>
    </row>
    <row r="277" spans="1:16" x14ac:dyDescent="0.25">
      <c r="B277" s="169" t="str">
        <f>IF(Intro!$G$21="English",O277,P277)</f>
        <v>MARCHÉS</v>
      </c>
      <c r="C277" s="170"/>
      <c r="D277" s="170"/>
      <c r="E277" s="170"/>
      <c r="F277" s="170"/>
      <c r="G277" s="170"/>
      <c r="H277" s="170"/>
      <c r="I277" s="170"/>
      <c r="J277" s="170"/>
      <c r="K277" s="170"/>
      <c r="L277" s="171"/>
      <c r="M277" s="30"/>
      <c r="O277" s="67" t="s">
        <v>244</v>
      </c>
      <c r="P277" s="67" t="s">
        <v>245</v>
      </c>
    </row>
    <row r="278" spans="1:16" x14ac:dyDescent="0.25">
      <c r="B278" s="256" t="s">
        <v>36</v>
      </c>
      <c r="C278" s="257"/>
      <c r="D278" s="257"/>
      <c r="E278" s="257"/>
      <c r="F278" s="257"/>
      <c r="G278" s="257"/>
      <c r="H278" s="257"/>
      <c r="I278" s="257"/>
      <c r="J278" s="257"/>
      <c r="K278" s="257"/>
      <c r="L278" s="258"/>
    </row>
    <row r="279" spans="1:16" x14ac:dyDescent="0.25">
      <c r="B279" s="21"/>
      <c r="C279" s="22"/>
      <c r="D279" s="22"/>
      <c r="E279" s="23"/>
      <c r="F279" s="23"/>
      <c r="G279" s="23"/>
      <c r="H279" s="23"/>
      <c r="I279" s="23"/>
      <c r="J279" s="23"/>
      <c r="K279" s="23"/>
      <c r="L279" s="24"/>
    </row>
    <row r="280" spans="1:16" x14ac:dyDescent="0.25">
      <c r="B280" s="172" t="str">
        <f>IF(Intro!$G$21="English",O280,P280)</f>
        <v>Décrivez les marchés des marchandises au Canada et dans le monde depuis le 1er janvier 2022. Les facteurs à prendre en compte dans votre réponse comprennent, sans toutefois s'y limiter, l'emploi associé à la production des marchandises au Canada.</v>
      </c>
      <c r="C280" s="173"/>
      <c r="D280" s="173"/>
      <c r="E280" s="173"/>
      <c r="F280" s="173"/>
      <c r="G280" s="173"/>
      <c r="H280" s="173"/>
      <c r="I280" s="173"/>
      <c r="J280" s="173"/>
      <c r="K280" s="173"/>
      <c r="L280" s="174"/>
      <c r="O280" s="25"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2022. Factors to consider in your response include, but are not limited to, employment associated with the production of the goods in Canada.</v>
      </c>
      <c r="P280"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2022. Les facteurs à prendre en compte dans votre réponse comprennent, sans toutefois s'y limiter, l'emploi associé à la production des marchandises au Canada.</v>
      </c>
    </row>
    <row r="281" spans="1:16" x14ac:dyDescent="0.25">
      <c r="B281" s="172"/>
      <c r="C281" s="173"/>
      <c r="D281" s="173"/>
      <c r="E281" s="173"/>
      <c r="F281" s="173"/>
      <c r="G281" s="173"/>
      <c r="H281" s="173"/>
      <c r="I281" s="173"/>
      <c r="J281" s="173"/>
      <c r="K281" s="173"/>
      <c r="L281" s="174"/>
      <c r="O281" s="25"/>
    </row>
    <row r="282" spans="1:16" s="30" customFormat="1" x14ac:dyDescent="0.25">
      <c r="A282" s="45"/>
      <c r="B282" s="56"/>
      <c r="C282" s="46"/>
      <c r="D282" s="46"/>
      <c r="E282" s="46"/>
      <c r="F282" s="46"/>
      <c r="G282" s="46"/>
      <c r="H282" s="46"/>
      <c r="I282" s="46"/>
      <c r="J282" s="46"/>
      <c r="K282" s="46"/>
      <c r="L282" s="47"/>
    </row>
    <row r="283" spans="1:16" s="15" customFormat="1" x14ac:dyDescent="0.25">
      <c r="A283" s="14"/>
      <c r="B283" s="259"/>
      <c r="C283" s="260"/>
      <c r="D283" s="260"/>
      <c r="E283" s="260"/>
      <c r="F283" s="260"/>
      <c r="G283" s="260"/>
      <c r="H283" s="260"/>
      <c r="I283" s="260"/>
      <c r="J283" s="260"/>
      <c r="K283" s="260"/>
      <c r="L283" s="261"/>
      <c r="M283" s="30"/>
    </row>
    <row r="284" spans="1:16" s="15" customFormat="1" x14ac:dyDescent="0.25">
      <c r="A284" s="14"/>
      <c r="B284" s="259"/>
      <c r="C284" s="260"/>
      <c r="D284" s="260"/>
      <c r="E284" s="260"/>
      <c r="F284" s="260"/>
      <c r="G284" s="260"/>
      <c r="H284" s="260"/>
      <c r="I284" s="260"/>
      <c r="J284" s="260"/>
      <c r="K284" s="260"/>
      <c r="L284" s="261"/>
      <c r="M284" s="30"/>
    </row>
    <row r="285" spans="1:16" s="15" customFormat="1" x14ac:dyDescent="0.25">
      <c r="A285" s="14"/>
      <c r="B285" s="259"/>
      <c r="C285" s="260"/>
      <c r="D285" s="260"/>
      <c r="E285" s="260"/>
      <c r="F285" s="260"/>
      <c r="G285" s="260"/>
      <c r="H285" s="260"/>
      <c r="I285" s="260"/>
      <c r="J285" s="260"/>
      <c r="K285" s="260"/>
      <c r="L285" s="261"/>
      <c r="M285" s="30"/>
    </row>
    <row r="286" spans="1:16" s="15" customFormat="1" x14ac:dyDescent="0.25">
      <c r="A286" s="14"/>
      <c r="B286" s="259"/>
      <c r="C286" s="260"/>
      <c r="D286" s="260"/>
      <c r="E286" s="260"/>
      <c r="F286" s="260"/>
      <c r="G286" s="260"/>
      <c r="H286" s="260"/>
      <c r="I286" s="260"/>
      <c r="J286" s="260"/>
      <c r="K286" s="260"/>
      <c r="L286" s="261"/>
      <c r="M286" s="30"/>
    </row>
    <row r="287" spans="1:16" s="15" customFormat="1" x14ac:dyDescent="0.25">
      <c r="A287" s="14"/>
      <c r="B287" s="259"/>
      <c r="C287" s="260"/>
      <c r="D287" s="260"/>
      <c r="E287" s="260"/>
      <c r="F287" s="260"/>
      <c r="G287" s="260"/>
      <c r="H287" s="260"/>
      <c r="I287" s="260"/>
      <c r="J287" s="260"/>
      <c r="K287" s="260"/>
      <c r="L287" s="261"/>
      <c r="M287" s="30"/>
    </row>
    <row r="288" spans="1:16" s="15" customFormat="1" x14ac:dyDescent="0.25">
      <c r="A288" s="14"/>
      <c r="B288" s="259"/>
      <c r="C288" s="260"/>
      <c r="D288" s="260"/>
      <c r="E288" s="260"/>
      <c r="F288" s="260"/>
      <c r="G288" s="260"/>
      <c r="H288" s="260"/>
      <c r="I288" s="260"/>
      <c r="J288" s="260"/>
      <c r="K288" s="260"/>
      <c r="L288" s="261"/>
      <c r="M288" s="30"/>
    </row>
    <row r="289" spans="1:16" s="15" customFormat="1" x14ac:dyDescent="0.25">
      <c r="A289" s="14"/>
      <c r="B289" s="259"/>
      <c r="C289" s="260"/>
      <c r="D289" s="260"/>
      <c r="E289" s="260"/>
      <c r="F289" s="260"/>
      <c r="G289" s="260"/>
      <c r="H289" s="260"/>
      <c r="I289" s="260"/>
      <c r="J289" s="260"/>
      <c r="K289" s="260"/>
      <c r="L289" s="261"/>
      <c r="M289" s="30"/>
    </row>
    <row r="290" spans="1:16" s="15" customFormat="1" x14ac:dyDescent="0.25">
      <c r="A290" s="14"/>
      <c r="B290" s="259"/>
      <c r="C290" s="260"/>
      <c r="D290" s="260"/>
      <c r="E290" s="260"/>
      <c r="F290" s="260"/>
      <c r="G290" s="260"/>
      <c r="H290" s="260"/>
      <c r="I290" s="260"/>
      <c r="J290" s="260"/>
      <c r="K290" s="260"/>
      <c r="L290" s="261"/>
      <c r="M290" s="30"/>
    </row>
    <row r="291" spans="1:16" s="30" customFormat="1" x14ac:dyDescent="0.25">
      <c r="A291" s="45"/>
      <c r="B291" s="57"/>
      <c r="C291" s="58"/>
      <c r="D291" s="58"/>
      <c r="E291" s="58"/>
      <c r="F291" s="58"/>
      <c r="G291" s="58"/>
      <c r="H291" s="58"/>
      <c r="I291" s="58"/>
      <c r="J291" s="58"/>
      <c r="K291" s="58"/>
      <c r="L291" s="59"/>
    </row>
    <row r="292" spans="1:16" x14ac:dyDescent="0.25">
      <c r="B292" s="250" t="s">
        <v>189</v>
      </c>
      <c r="C292" s="251"/>
      <c r="D292" s="251"/>
      <c r="E292" s="251"/>
      <c r="F292" s="251"/>
      <c r="G292" s="251"/>
      <c r="H292" s="251"/>
      <c r="I292" s="251"/>
      <c r="J292" s="251"/>
      <c r="K292" s="251"/>
      <c r="L292" s="252"/>
    </row>
    <row r="293" spans="1:16" x14ac:dyDescent="0.25">
      <c r="B293" s="21"/>
      <c r="C293" s="22"/>
      <c r="D293" s="22"/>
      <c r="E293" s="23"/>
      <c r="F293" s="23"/>
      <c r="G293" s="23"/>
      <c r="H293" s="23"/>
      <c r="I293" s="23"/>
      <c r="J293" s="23"/>
      <c r="K293" s="23"/>
      <c r="L293" s="24"/>
    </row>
    <row r="294" spans="1:16" x14ac:dyDescent="0.25">
      <c r="B294" s="172" t="str">
        <f>IF(Intro!$G$21="English",O294,P294)</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94" s="173"/>
      <c r="D294" s="173"/>
      <c r="E294" s="173"/>
      <c r="F294" s="173"/>
      <c r="G294" s="173"/>
      <c r="H294" s="173"/>
      <c r="I294" s="173"/>
      <c r="J294" s="173"/>
      <c r="K294" s="173"/>
      <c r="L294" s="174"/>
      <c r="O294" s="25" t="s">
        <v>201</v>
      </c>
      <c r="P294" s="3" t="s">
        <v>200</v>
      </c>
    </row>
    <row r="295" spans="1:16" x14ac:dyDescent="0.25">
      <c r="B295" s="172"/>
      <c r="C295" s="173"/>
      <c r="D295" s="173"/>
      <c r="E295" s="173"/>
      <c r="F295" s="173"/>
      <c r="G295" s="173"/>
      <c r="H295" s="173"/>
      <c r="I295" s="173"/>
      <c r="J295" s="173"/>
      <c r="K295" s="173"/>
      <c r="L295" s="174"/>
      <c r="O295" s="25"/>
    </row>
    <row r="296" spans="1:16" s="30" customFormat="1" x14ac:dyDescent="0.25">
      <c r="A296" s="45"/>
      <c r="B296" s="56"/>
      <c r="C296" s="46"/>
      <c r="D296" s="46"/>
      <c r="E296" s="46"/>
      <c r="F296" s="46"/>
      <c r="G296" s="46"/>
      <c r="H296" s="46"/>
      <c r="I296" s="46"/>
      <c r="J296" s="46"/>
      <c r="K296" s="46"/>
      <c r="L296" s="47"/>
    </row>
    <row r="297" spans="1:16" s="15" customFormat="1" x14ac:dyDescent="0.25">
      <c r="A297" s="14"/>
      <c r="B297" s="259"/>
      <c r="C297" s="260"/>
      <c r="D297" s="260"/>
      <c r="E297" s="260"/>
      <c r="F297" s="260"/>
      <c r="G297" s="260"/>
      <c r="H297" s="260"/>
      <c r="I297" s="260"/>
      <c r="J297" s="260"/>
      <c r="K297" s="260"/>
      <c r="L297" s="261"/>
      <c r="M297" s="30"/>
    </row>
    <row r="298" spans="1:16" s="15" customFormat="1" x14ac:dyDescent="0.25">
      <c r="A298" s="14"/>
      <c r="B298" s="259"/>
      <c r="C298" s="260"/>
      <c r="D298" s="260"/>
      <c r="E298" s="260"/>
      <c r="F298" s="260"/>
      <c r="G298" s="260"/>
      <c r="H298" s="260"/>
      <c r="I298" s="260"/>
      <c r="J298" s="260"/>
      <c r="K298" s="260"/>
      <c r="L298" s="261"/>
      <c r="M298" s="30"/>
    </row>
    <row r="299" spans="1:16" s="15" customFormat="1" x14ac:dyDescent="0.25">
      <c r="A299" s="14"/>
      <c r="B299" s="259"/>
      <c r="C299" s="260"/>
      <c r="D299" s="260"/>
      <c r="E299" s="260"/>
      <c r="F299" s="260"/>
      <c r="G299" s="260"/>
      <c r="H299" s="260"/>
      <c r="I299" s="260"/>
      <c r="J299" s="260"/>
      <c r="K299" s="260"/>
      <c r="L299" s="261"/>
      <c r="M299" s="30"/>
    </row>
    <row r="300" spans="1:16" s="15" customFormat="1" x14ac:dyDescent="0.25">
      <c r="A300" s="14"/>
      <c r="B300" s="259"/>
      <c r="C300" s="260"/>
      <c r="D300" s="260"/>
      <c r="E300" s="260"/>
      <c r="F300" s="260"/>
      <c r="G300" s="260"/>
      <c r="H300" s="260"/>
      <c r="I300" s="260"/>
      <c r="J300" s="260"/>
      <c r="K300" s="260"/>
      <c r="L300" s="261"/>
      <c r="M300" s="30"/>
    </row>
    <row r="301" spans="1:16" s="15" customFormat="1" x14ac:dyDescent="0.25">
      <c r="A301" s="14"/>
      <c r="B301" s="259"/>
      <c r="C301" s="260"/>
      <c r="D301" s="260"/>
      <c r="E301" s="260"/>
      <c r="F301" s="260"/>
      <c r="G301" s="260"/>
      <c r="H301" s="260"/>
      <c r="I301" s="260"/>
      <c r="J301" s="260"/>
      <c r="K301" s="260"/>
      <c r="L301" s="261"/>
      <c r="M301" s="30"/>
    </row>
    <row r="302" spans="1:16" s="15" customFormat="1" x14ac:dyDescent="0.25">
      <c r="A302" s="14"/>
      <c r="B302" s="259"/>
      <c r="C302" s="260"/>
      <c r="D302" s="260"/>
      <c r="E302" s="260"/>
      <c r="F302" s="260"/>
      <c r="G302" s="260"/>
      <c r="H302" s="260"/>
      <c r="I302" s="260"/>
      <c r="J302" s="260"/>
      <c r="K302" s="260"/>
      <c r="L302" s="261"/>
      <c r="M302" s="30"/>
    </row>
    <row r="303" spans="1:16" s="15" customFormat="1" x14ac:dyDescent="0.25">
      <c r="A303" s="14"/>
      <c r="B303" s="259"/>
      <c r="C303" s="260"/>
      <c r="D303" s="260"/>
      <c r="E303" s="260"/>
      <c r="F303" s="260"/>
      <c r="G303" s="260"/>
      <c r="H303" s="260"/>
      <c r="I303" s="260"/>
      <c r="J303" s="260"/>
      <c r="K303" s="260"/>
      <c r="L303" s="261"/>
      <c r="M303" s="30"/>
    </row>
    <row r="304" spans="1:16" s="15" customFormat="1" x14ac:dyDescent="0.25">
      <c r="A304" s="14"/>
      <c r="B304" s="259"/>
      <c r="C304" s="260"/>
      <c r="D304" s="260"/>
      <c r="E304" s="260"/>
      <c r="F304" s="260"/>
      <c r="G304" s="260"/>
      <c r="H304" s="260"/>
      <c r="I304" s="260"/>
      <c r="J304" s="260"/>
      <c r="K304" s="260"/>
      <c r="L304" s="261"/>
      <c r="M304" s="30"/>
    </row>
    <row r="305" spans="1:16" s="30" customFormat="1" x14ac:dyDescent="0.25">
      <c r="A305" s="45"/>
      <c r="B305" s="57"/>
      <c r="C305" s="58"/>
      <c r="D305" s="58"/>
      <c r="E305" s="58"/>
      <c r="F305" s="58"/>
      <c r="G305" s="58"/>
      <c r="H305" s="58"/>
      <c r="I305" s="58"/>
      <c r="J305" s="58"/>
      <c r="K305" s="58"/>
      <c r="L305" s="59"/>
    </row>
    <row r="307" spans="1:16" x14ac:dyDescent="0.25">
      <c r="B307" s="253" t="str">
        <f>IF(Intro!$G$21="English",O307,P307)</f>
        <v>EMPLOI</v>
      </c>
      <c r="C307" s="254"/>
      <c r="D307" s="254"/>
      <c r="E307" s="254"/>
      <c r="F307" s="254"/>
      <c r="G307" s="254"/>
      <c r="H307" s="254"/>
      <c r="I307" s="254"/>
      <c r="J307" s="254"/>
      <c r="K307" s="254"/>
      <c r="L307" s="255"/>
      <c r="O307" s="3" t="s">
        <v>248</v>
      </c>
      <c r="P307" s="3" t="s">
        <v>249</v>
      </c>
    </row>
    <row r="308" spans="1:16" s="15" customFormat="1" x14ac:dyDescent="0.25">
      <c r="A308" s="14"/>
      <c r="B308" s="250" t="s">
        <v>252</v>
      </c>
      <c r="C308" s="251"/>
      <c r="D308" s="251"/>
      <c r="E308" s="251"/>
      <c r="F308" s="251"/>
      <c r="G308" s="251"/>
      <c r="H308" s="251"/>
      <c r="I308" s="251"/>
      <c r="J308" s="251"/>
      <c r="K308" s="251"/>
      <c r="L308" s="252"/>
      <c r="M308" s="54"/>
    </row>
    <row r="309" spans="1:16" x14ac:dyDescent="0.25">
      <c r="B309" s="43"/>
      <c r="C309" s="44"/>
      <c r="D309" s="44"/>
      <c r="E309" s="44"/>
      <c r="F309" s="44"/>
      <c r="G309" s="44"/>
      <c r="H309" s="44"/>
      <c r="I309" s="44"/>
      <c r="J309" s="44"/>
      <c r="K309" s="44"/>
      <c r="L309" s="12"/>
    </row>
    <row r="310" spans="1:16" x14ac:dyDescent="0.25">
      <c r="B310" s="172" t="str">
        <f>IF(Intro!$G$21="English",O310,P310)</f>
        <v>Sur la base de la réponse à la question 1 dans l'onglet Pro, décrivez la méthode utilisée pour répartir l’emploi, les heures travaillées et les salaires versés.</v>
      </c>
      <c r="C310" s="298"/>
      <c r="D310" s="298"/>
      <c r="E310" s="298"/>
      <c r="F310" s="298"/>
      <c r="G310" s="298"/>
      <c r="H310" s="298"/>
      <c r="I310" s="298"/>
      <c r="J310" s="298"/>
      <c r="K310" s="298"/>
      <c r="L310" s="174"/>
      <c r="O310" s="3" t="s">
        <v>250</v>
      </c>
      <c r="P310" s="3" t="s">
        <v>251</v>
      </c>
    </row>
    <row r="311" spans="1:16" x14ac:dyDescent="0.25">
      <c r="B311" s="43"/>
      <c r="C311" s="44"/>
      <c r="D311" s="44"/>
      <c r="E311" s="44"/>
      <c r="F311" s="44"/>
      <c r="G311" s="44"/>
      <c r="H311" s="44"/>
      <c r="I311" s="44"/>
      <c r="J311" s="44"/>
      <c r="K311" s="44"/>
      <c r="L311" s="12"/>
    </row>
    <row r="312" spans="1:16" s="15" customFormat="1" x14ac:dyDescent="0.25">
      <c r="A312" s="14"/>
      <c r="B312" s="259"/>
      <c r="C312" s="260"/>
      <c r="D312" s="260"/>
      <c r="E312" s="260"/>
      <c r="F312" s="260"/>
      <c r="G312" s="260"/>
      <c r="H312" s="260"/>
      <c r="I312" s="260"/>
      <c r="J312" s="260"/>
      <c r="K312" s="260"/>
      <c r="L312" s="261"/>
      <c r="M312" s="30"/>
    </row>
    <row r="313" spans="1:16" s="15" customFormat="1" x14ac:dyDescent="0.25">
      <c r="A313" s="14"/>
      <c r="B313" s="259"/>
      <c r="C313" s="260"/>
      <c r="D313" s="260"/>
      <c r="E313" s="260"/>
      <c r="F313" s="260"/>
      <c r="G313" s="260"/>
      <c r="H313" s="260"/>
      <c r="I313" s="260"/>
      <c r="J313" s="260"/>
      <c r="K313" s="260"/>
      <c r="L313" s="261"/>
      <c r="M313" s="30"/>
    </row>
    <row r="314" spans="1:16" s="15" customFormat="1" x14ac:dyDescent="0.25">
      <c r="A314" s="14"/>
      <c r="B314" s="259"/>
      <c r="C314" s="260"/>
      <c r="D314" s="260"/>
      <c r="E314" s="260"/>
      <c r="F314" s="260"/>
      <c r="G314" s="260"/>
      <c r="H314" s="260"/>
      <c r="I314" s="260"/>
      <c r="J314" s="260"/>
      <c r="K314" s="260"/>
      <c r="L314" s="261"/>
      <c r="M314" s="30"/>
    </row>
    <row r="315" spans="1:16" s="15" customFormat="1" x14ac:dyDescent="0.25">
      <c r="A315" s="14"/>
      <c r="B315" s="259"/>
      <c r="C315" s="260"/>
      <c r="D315" s="260"/>
      <c r="E315" s="260"/>
      <c r="F315" s="260"/>
      <c r="G315" s="260"/>
      <c r="H315" s="260"/>
      <c r="I315" s="260"/>
      <c r="J315" s="260"/>
      <c r="K315" s="260"/>
      <c r="L315" s="261"/>
      <c r="M315" s="30"/>
    </row>
    <row r="316" spans="1:16" s="15" customFormat="1" x14ac:dyDescent="0.25">
      <c r="A316" s="14"/>
      <c r="B316" s="259"/>
      <c r="C316" s="260"/>
      <c r="D316" s="260"/>
      <c r="E316" s="260"/>
      <c r="F316" s="260"/>
      <c r="G316" s="260"/>
      <c r="H316" s="260"/>
      <c r="I316" s="260"/>
      <c r="J316" s="260"/>
      <c r="K316" s="260"/>
      <c r="L316" s="261"/>
      <c r="M316" s="30"/>
    </row>
    <row r="317" spans="1:16" s="15" customFormat="1" x14ac:dyDescent="0.25">
      <c r="A317" s="14"/>
      <c r="B317" s="259"/>
      <c r="C317" s="260"/>
      <c r="D317" s="260"/>
      <c r="E317" s="260"/>
      <c r="F317" s="260"/>
      <c r="G317" s="260"/>
      <c r="H317" s="260"/>
      <c r="I317" s="260"/>
      <c r="J317" s="260"/>
      <c r="K317" s="260"/>
      <c r="L317" s="261"/>
      <c r="M317" s="30"/>
    </row>
    <row r="318" spans="1:16" s="15" customFormat="1" x14ac:dyDescent="0.25">
      <c r="A318" s="14"/>
      <c r="B318" s="259"/>
      <c r="C318" s="260"/>
      <c r="D318" s="260"/>
      <c r="E318" s="260"/>
      <c r="F318" s="260"/>
      <c r="G318" s="260"/>
      <c r="H318" s="260"/>
      <c r="I318" s="260"/>
      <c r="J318" s="260"/>
      <c r="K318" s="260"/>
      <c r="L318" s="261"/>
      <c r="M318" s="30"/>
    </row>
    <row r="319" spans="1:16" s="15" customFormat="1" x14ac:dyDescent="0.25">
      <c r="A319" s="14"/>
      <c r="B319" s="259"/>
      <c r="C319" s="260"/>
      <c r="D319" s="260"/>
      <c r="E319" s="260"/>
      <c r="F319" s="260"/>
      <c r="G319" s="260"/>
      <c r="H319" s="260"/>
      <c r="I319" s="260"/>
      <c r="J319" s="260"/>
      <c r="K319" s="260"/>
      <c r="L319" s="261"/>
      <c r="M319" s="30"/>
    </row>
    <row r="320" spans="1:16" x14ac:dyDescent="0.25">
      <c r="B320" s="13"/>
      <c r="C320" s="49"/>
      <c r="D320" s="49"/>
      <c r="E320" s="49"/>
      <c r="F320" s="49"/>
      <c r="G320" s="49"/>
      <c r="H320" s="49"/>
      <c r="I320" s="49"/>
      <c r="J320" s="49"/>
      <c r="K320" s="49"/>
      <c r="L320" s="50"/>
    </row>
  </sheetData>
  <sheetProtection algorithmName="SHA-512" hashValue="2kp2rai5NB68e0c0MaDxjuBxCOzDD5Q8kC9rG+4Y3syGGTA/dGgOC7Na32P2B4HnR7tXerXomuwfTL9Tm7RmUA==" saltValue="3/3yQ6Uc2idILLeoOWs2ug==" spinCount="100000" sheet="1" objects="1" scenarios="1" selectLockedCells="1"/>
  <mergeCells count="218">
    <mergeCell ref="B312:L319"/>
    <mergeCell ref="B308:L308"/>
    <mergeCell ref="B310:L310"/>
    <mergeCell ref="B307:L307"/>
    <mergeCell ref="B256:D265"/>
    <mergeCell ref="E256:E265"/>
    <mergeCell ref="F256:L265"/>
    <mergeCell ref="B266:D275"/>
    <mergeCell ref="E266:E275"/>
    <mergeCell ref="F266:L275"/>
    <mergeCell ref="B280:L281"/>
    <mergeCell ref="B294:L295"/>
    <mergeCell ref="B297:L304"/>
    <mergeCell ref="B30:L31"/>
    <mergeCell ref="B60:G61"/>
    <mergeCell ref="H60:H61"/>
    <mergeCell ref="I60:I61"/>
    <mergeCell ref="J60:J61"/>
    <mergeCell ref="K60:K61"/>
    <mergeCell ref="L60:L61"/>
    <mergeCell ref="B226:D235"/>
    <mergeCell ref="E226:E235"/>
    <mergeCell ref="F226:L235"/>
    <mergeCell ref="B154:L155"/>
    <mergeCell ref="B162:L163"/>
    <mergeCell ref="B166:D175"/>
    <mergeCell ref="E166:E175"/>
    <mergeCell ref="F166:L175"/>
    <mergeCell ref="B186:D195"/>
    <mergeCell ref="E186:E195"/>
    <mergeCell ref="F186:L195"/>
    <mergeCell ref="B147:D148"/>
    <mergeCell ref="E147:F148"/>
    <mergeCell ref="G147:H148"/>
    <mergeCell ref="I147:J148"/>
    <mergeCell ref="K147:L148"/>
    <mergeCell ref="B149:D150"/>
    <mergeCell ref="B236:D245"/>
    <mergeCell ref="E236:E245"/>
    <mergeCell ref="F236:L245"/>
    <mergeCell ref="B246:D255"/>
    <mergeCell ref="E246:E255"/>
    <mergeCell ref="F246:L255"/>
    <mergeCell ref="B196:D205"/>
    <mergeCell ref="E196:E205"/>
    <mergeCell ref="F196:L205"/>
    <mergeCell ref="B206:D215"/>
    <mergeCell ref="E206:E215"/>
    <mergeCell ref="F206:L215"/>
    <mergeCell ref="B216:D225"/>
    <mergeCell ref="E216:E225"/>
    <mergeCell ref="F216:L225"/>
    <mergeCell ref="E149:F150"/>
    <mergeCell ref="G149:H150"/>
    <mergeCell ref="I149:J150"/>
    <mergeCell ref="K149:L150"/>
    <mergeCell ref="B143:D144"/>
    <mergeCell ref="E143:F144"/>
    <mergeCell ref="G143:H144"/>
    <mergeCell ref="I143:J144"/>
    <mergeCell ref="K143:L144"/>
    <mergeCell ref="B145:D146"/>
    <mergeCell ref="E145:F146"/>
    <mergeCell ref="G145:H146"/>
    <mergeCell ref="I145:J146"/>
    <mergeCell ref="K145:L146"/>
    <mergeCell ref="B131:D132"/>
    <mergeCell ref="E131:F132"/>
    <mergeCell ref="G131:H132"/>
    <mergeCell ref="I131:J132"/>
    <mergeCell ref="K131:L132"/>
    <mergeCell ref="B133:D134"/>
    <mergeCell ref="E133:F134"/>
    <mergeCell ref="G133:H134"/>
    <mergeCell ref="I133:J134"/>
    <mergeCell ref="K133:L134"/>
    <mergeCell ref="E141:F142"/>
    <mergeCell ref="G141:H142"/>
    <mergeCell ref="I141:J142"/>
    <mergeCell ref="K141:L142"/>
    <mergeCell ref="B137:D138"/>
    <mergeCell ref="E137:F138"/>
    <mergeCell ref="G137:H138"/>
    <mergeCell ref="I137:J138"/>
    <mergeCell ref="K137:L138"/>
    <mergeCell ref="B139:D140"/>
    <mergeCell ref="E139:F140"/>
    <mergeCell ref="G139:H140"/>
    <mergeCell ref="I139:J140"/>
    <mergeCell ref="K139:L140"/>
    <mergeCell ref="B72:F72"/>
    <mergeCell ref="B73:F73"/>
    <mergeCell ref="B129:D130"/>
    <mergeCell ref="E129:F130"/>
    <mergeCell ref="G129:H130"/>
    <mergeCell ref="B126:L127"/>
    <mergeCell ref="B82:B85"/>
    <mergeCell ref="B86:B89"/>
    <mergeCell ref="B90:B93"/>
    <mergeCell ref="B94:B97"/>
    <mergeCell ref="B98:B101"/>
    <mergeCell ref="B102:B105"/>
    <mergeCell ref="B106:B109"/>
    <mergeCell ref="B110:B113"/>
    <mergeCell ref="B114:B117"/>
    <mergeCell ref="B118:B121"/>
    <mergeCell ref="C82:E85"/>
    <mergeCell ref="C86:E89"/>
    <mergeCell ref="C90:E93"/>
    <mergeCell ref="C94:E97"/>
    <mergeCell ref="C98:E101"/>
    <mergeCell ref="C102:E105"/>
    <mergeCell ref="C106:E109"/>
    <mergeCell ref="I129:J130"/>
    <mergeCell ref="J51:L52"/>
    <mergeCell ref="B53:B54"/>
    <mergeCell ref="C53:E54"/>
    <mergeCell ref="F53:I54"/>
    <mergeCell ref="J53:L54"/>
    <mergeCell ref="B68:F68"/>
    <mergeCell ref="B69:F69"/>
    <mergeCell ref="B70:F70"/>
    <mergeCell ref="B71:F71"/>
    <mergeCell ref="B45:B46"/>
    <mergeCell ref="C45:E46"/>
    <mergeCell ref="F45:I46"/>
    <mergeCell ref="J45:L46"/>
    <mergeCell ref="B47:B48"/>
    <mergeCell ref="C47:E48"/>
    <mergeCell ref="F47:I48"/>
    <mergeCell ref="J47:L48"/>
    <mergeCell ref="F94:L97"/>
    <mergeCell ref="B62:F62"/>
    <mergeCell ref="B63:F63"/>
    <mergeCell ref="B64:F64"/>
    <mergeCell ref="B65:F65"/>
    <mergeCell ref="B77:L78"/>
    <mergeCell ref="F82:L85"/>
    <mergeCell ref="F86:L89"/>
    <mergeCell ref="F90:L93"/>
    <mergeCell ref="B49:B50"/>
    <mergeCell ref="C49:E50"/>
    <mergeCell ref="F49:I50"/>
    <mergeCell ref="J49:L50"/>
    <mergeCell ref="B51:B52"/>
    <mergeCell ref="C51:E52"/>
    <mergeCell ref="F51:I52"/>
    <mergeCell ref="C33:E34"/>
    <mergeCell ref="F33:I34"/>
    <mergeCell ref="J33:L34"/>
    <mergeCell ref="B35:B36"/>
    <mergeCell ref="C35:E36"/>
    <mergeCell ref="F35:I36"/>
    <mergeCell ref="J35:L36"/>
    <mergeCell ref="B37:B38"/>
    <mergeCell ref="C37:E38"/>
    <mergeCell ref="F37:I38"/>
    <mergeCell ref="J37:L38"/>
    <mergeCell ref="B39:B40"/>
    <mergeCell ref="C39:E40"/>
    <mergeCell ref="F39:I40"/>
    <mergeCell ref="J39:L40"/>
    <mergeCell ref="B41:B42"/>
    <mergeCell ref="C41:E42"/>
    <mergeCell ref="F41:I42"/>
    <mergeCell ref="J41:L42"/>
    <mergeCell ref="B43:B44"/>
    <mergeCell ref="C43:E44"/>
    <mergeCell ref="F43:I44"/>
    <mergeCell ref="J43:L44"/>
    <mergeCell ref="F118:L121"/>
    <mergeCell ref="C80:E81"/>
    <mergeCell ref="B4:L4"/>
    <mergeCell ref="B5:L5"/>
    <mergeCell ref="B6:L6"/>
    <mergeCell ref="B12:L12"/>
    <mergeCell ref="B27:L27"/>
    <mergeCell ref="B277:L277"/>
    <mergeCell ref="B13:L13"/>
    <mergeCell ref="B28:L28"/>
    <mergeCell ref="B56:L56"/>
    <mergeCell ref="B75:L75"/>
    <mergeCell ref="B124:L124"/>
    <mergeCell ref="B160:L160"/>
    <mergeCell ref="B159:L159"/>
    <mergeCell ref="F165:L165"/>
    <mergeCell ref="B8:L8"/>
    <mergeCell ref="B9:L9"/>
    <mergeCell ref="B10:L10"/>
    <mergeCell ref="B15:L15"/>
    <mergeCell ref="B58:L58"/>
    <mergeCell ref="B66:F66"/>
    <mergeCell ref="B67:F67"/>
    <mergeCell ref="B17:L24"/>
    <mergeCell ref="B176:D185"/>
    <mergeCell ref="E176:E185"/>
    <mergeCell ref="F176:L185"/>
    <mergeCell ref="C114:E117"/>
    <mergeCell ref="F80:L81"/>
    <mergeCell ref="B152:L152"/>
    <mergeCell ref="B123:L123"/>
    <mergeCell ref="B278:L278"/>
    <mergeCell ref="B292:L292"/>
    <mergeCell ref="B283:L290"/>
    <mergeCell ref="F98:L101"/>
    <mergeCell ref="F102:L105"/>
    <mergeCell ref="F106:L109"/>
    <mergeCell ref="F110:L113"/>
    <mergeCell ref="F114:L117"/>
    <mergeCell ref="C110:E113"/>
    <mergeCell ref="K129:L130"/>
    <mergeCell ref="C118:E121"/>
    <mergeCell ref="B135:D136"/>
    <mergeCell ref="E135:F136"/>
    <mergeCell ref="G135:H136"/>
    <mergeCell ref="I135:J136"/>
    <mergeCell ref="K135:L136"/>
    <mergeCell ref="B141:D142"/>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83 B297"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6:F170 F176 F186 F196 F206 F216 F226 F236 F246 F256 F266 B312 F189:F192 F199:F202 F209:F212 F219:F222 F229:F232 F239:F242 F249:F252 F259:F262 F269:F272" xr:uid="{8D879569-39D8-4457-8902-6F425545F793}">
      <formula1>1000</formula1>
    </dataValidation>
    <dataValidation allowBlank="1" sqref="H62:L73 C35:L54"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2:E85 C86:E89 C90:E93 C94:E97 C98:E101 C102:E105 C106:E109 C110:E113 C114:E117 C118:E121" xr:uid="{80E5942A-3883-42AA-B25E-FFFF5D5B315E}">
      <formula1>1000</formula1>
    </dataValidation>
    <dataValidation allowBlank="1" showInputMessage="1" showErrorMessage="1" sqref="B131:L150" xr:uid="{ADF58FCE-0ECC-483B-9167-0292BD2B1E2E}"/>
  </dataValidations>
  <printOptions horizontalCentered="1"/>
  <pageMargins left="0.25" right="0.25" top="0.75" bottom="0.75" header="0.3" footer="0.3"/>
  <pageSetup scale="63" firstPageNumber="4" fitToHeight="0" orientation="portrait" r:id="rId1"/>
  <headerFooter>
    <oddFooter>&amp;L&amp;A</oddFooter>
  </headerFooter>
  <rowBreaks count="5" manualBreakCount="5">
    <brk id="74" min="1" max="11" man="1"/>
    <brk id="122" min="1" max="11" man="1"/>
    <brk id="158" min="1" max="11" man="1"/>
    <brk id="225" min="1" max="11" man="1"/>
    <brk id="276"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E09AC0E9-5AB2-4427-A251-33584DC03682}">
          <x14:formula1>
            <xm:f>Variables!$D$24:$D$25</xm:f>
          </x14:formula1>
          <xm:sqref>E166:E175 E176:E185 E186:E195 E196:E205 E206:E215 E216:E225 E226:E235 E236:E245 E246:E255 E256:E265 E266:E275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3"/>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47.5703125" style="3" hidden="1" customWidth="1"/>
    <col min="17" max="17" width="9.28515625" style="3" customWidth="1"/>
    <col min="18" max="16384" width="9.28515625" style="3"/>
  </cols>
  <sheetData>
    <row r="1" spans="1:16" x14ac:dyDescent="0.25">
      <c r="O1" s="15" t="s">
        <v>69</v>
      </c>
      <c r="P1" s="15" t="s">
        <v>79</v>
      </c>
    </row>
    <row r="2" spans="1:16" x14ac:dyDescent="0.25">
      <c r="B2" s="16" t="s">
        <v>0</v>
      </c>
      <c r="C2" s="16"/>
      <c r="O2" s="1"/>
      <c r="P2" s="1"/>
    </row>
    <row r="3" spans="1:16" x14ac:dyDescent="0.25">
      <c r="B3" s="6"/>
      <c r="C3" s="6"/>
      <c r="O3" s="1"/>
      <c r="P3" s="1"/>
    </row>
    <row r="4" spans="1:16" s="1" customFormat="1" x14ac:dyDescent="0.25">
      <c r="A4" s="17"/>
      <c r="B4" s="271" t="str">
        <f>Info!B4</f>
        <v>QUESTIONNAIRE À L’INTENTION DES SYNDICATS</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VAISSELLE EN FIBRE MOULÉE THERMOFORMÉE</v>
      </c>
      <c r="C6" s="271"/>
      <c r="D6" s="271"/>
      <c r="E6" s="271"/>
      <c r="F6" s="271"/>
      <c r="G6" s="271"/>
      <c r="H6" s="271"/>
      <c r="I6" s="271"/>
      <c r="J6" s="271"/>
      <c r="K6" s="271"/>
      <c r="L6" s="271"/>
      <c r="O6" s="18"/>
      <c r="P6" s="18"/>
    </row>
    <row r="7" spans="1:16" s="10" customFormat="1" x14ac:dyDescent="0.25">
      <c r="A7" s="17"/>
      <c r="B7" s="19"/>
      <c r="C7" s="19"/>
      <c r="D7" s="20"/>
      <c r="E7" s="20"/>
      <c r="F7" s="20"/>
      <c r="G7" s="20"/>
      <c r="H7" s="20"/>
      <c r="I7" s="20"/>
      <c r="J7" s="20"/>
      <c r="K7" s="20"/>
      <c r="L7" s="20"/>
      <c r="O7" s="18"/>
      <c r="P7" s="18"/>
    </row>
    <row r="8" spans="1:16" x14ac:dyDescent="0.25">
      <c r="B8" s="169" t="str">
        <f>IF(Intro!$G$21="English",O8,P8)</f>
        <v>COMMENTAIRES PUBLICS</v>
      </c>
      <c r="C8" s="170"/>
      <c r="D8" s="170"/>
      <c r="E8" s="170"/>
      <c r="F8" s="170"/>
      <c r="G8" s="170"/>
      <c r="H8" s="170"/>
      <c r="I8" s="170"/>
      <c r="J8" s="170"/>
      <c r="K8" s="170"/>
      <c r="L8" s="171"/>
      <c r="O8" s="3" t="s">
        <v>55</v>
      </c>
      <c r="P8" s="3" t="s">
        <v>56</v>
      </c>
    </row>
    <row r="9" spans="1:16" x14ac:dyDescent="0.25">
      <c r="B9" s="21"/>
      <c r="C9" s="22"/>
      <c r="D9" s="23"/>
      <c r="E9" s="23"/>
      <c r="F9" s="23"/>
      <c r="G9" s="23"/>
      <c r="H9" s="23"/>
      <c r="I9" s="23"/>
      <c r="J9" s="23"/>
      <c r="K9" s="23"/>
      <c r="L9" s="24"/>
    </row>
    <row r="10" spans="1:16" x14ac:dyDescent="0.25">
      <c r="B10" s="172" t="str">
        <f>IF(Intro!$G$21="English",O10,P10)</f>
        <v>Si votre entreprise désire ajouter des commentaires concernant vos réponses, vous les inscrivez ici. Indiquez à quelle question se rapportent vos commentaires.</v>
      </c>
      <c r="C10" s="173"/>
      <c r="D10" s="173"/>
      <c r="E10" s="173"/>
      <c r="F10" s="173"/>
      <c r="G10" s="173"/>
      <c r="H10" s="173"/>
      <c r="I10" s="173"/>
      <c r="J10" s="173"/>
      <c r="K10" s="173"/>
      <c r="L10" s="174"/>
      <c r="O10" s="25" t="s">
        <v>57</v>
      </c>
      <c r="P10" s="3" t="s">
        <v>177</v>
      </c>
    </row>
    <row r="11" spans="1:16" x14ac:dyDescent="0.25">
      <c r="B11" s="38"/>
      <c r="C11" s="22"/>
      <c r="D11" s="23"/>
      <c r="E11" s="23"/>
      <c r="F11" s="23"/>
      <c r="G11" s="23"/>
      <c r="H11" s="23"/>
      <c r="I11" s="23"/>
      <c r="J11" s="23"/>
      <c r="K11" s="23"/>
      <c r="L11" s="24"/>
      <c r="O11" s="25"/>
    </row>
    <row r="12" spans="1:16" x14ac:dyDescent="0.25">
      <c r="B12" s="38"/>
      <c r="C12" s="22"/>
      <c r="D12" s="79" t="s">
        <v>95</v>
      </c>
      <c r="E12" s="301" t="str">
        <f>IF(Intro!$G$21="English",O12,P12)</f>
        <v>Commentaires</v>
      </c>
      <c r="F12" s="301"/>
      <c r="G12" s="301"/>
      <c r="H12" s="301"/>
      <c r="I12" s="301"/>
      <c r="J12" s="301"/>
      <c r="K12" s="301"/>
      <c r="L12" s="302"/>
      <c r="O12" s="25" t="s">
        <v>96</v>
      </c>
      <c r="P12" s="3" t="s">
        <v>97</v>
      </c>
    </row>
    <row r="13" spans="1:16" x14ac:dyDescent="0.25">
      <c r="B13" s="303" t="str">
        <f>IF(Intro!$G$21="English",O13,P13)</f>
        <v>Commentaire 1</v>
      </c>
      <c r="C13" s="304"/>
      <c r="D13" s="305"/>
      <c r="E13" s="306"/>
      <c r="F13" s="306"/>
      <c r="G13" s="306"/>
      <c r="H13" s="306"/>
      <c r="I13" s="306"/>
      <c r="J13" s="306"/>
      <c r="K13" s="306"/>
      <c r="L13" s="307"/>
      <c r="O13" s="25" t="s">
        <v>98</v>
      </c>
      <c r="P13" s="3" t="s">
        <v>99</v>
      </c>
    </row>
    <row r="14" spans="1:16" x14ac:dyDescent="0.25">
      <c r="B14" s="303"/>
      <c r="C14" s="304"/>
      <c r="D14" s="305"/>
      <c r="E14" s="306"/>
      <c r="F14" s="306"/>
      <c r="G14" s="306"/>
      <c r="H14" s="306"/>
      <c r="I14" s="306"/>
      <c r="J14" s="306"/>
      <c r="K14" s="306"/>
      <c r="L14" s="307"/>
      <c r="O14" s="25"/>
    </row>
    <row r="15" spans="1:16" x14ac:dyDescent="0.25">
      <c r="B15" s="303"/>
      <c r="C15" s="304"/>
      <c r="D15" s="305"/>
      <c r="E15" s="306"/>
      <c r="F15" s="306"/>
      <c r="G15" s="306"/>
      <c r="H15" s="306"/>
      <c r="I15" s="306"/>
      <c r="J15" s="306"/>
      <c r="K15" s="306"/>
      <c r="L15" s="307"/>
      <c r="O15" s="25"/>
    </row>
    <row r="16" spans="1:16" x14ac:dyDescent="0.25">
      <c r="B16" s="303"/>
      <c r="C16" s="304"/>
      <c r="D16" s="305"/>
      <c r="E16" s="306"/>
      <c r="F16" s="306"/>
      <c r="G16" s="306"/>
      <c r="H16" s="306"/>
      <c r="I16" s="306"/>
      <c r="J16" s="306"/>
      <c r="K16" s="306"/>
      <c r="L16" s="307"/>
      <c r="O16" s="25"/>
    </row>
    <row r="17" spans="2:16" x14ac:dyDescent="0.25">
      <c r="B17" s="303"/>
      <c r="C17" s="304"/>
      <c r="D17" s="305"/>
      <c r="E17" s="306"/>
      <c r="F17" s="306"/>
      <c r="G17" s="306"/>
      <c r="H17" s="306"/>
      <c r="I17" s="306"/>
      <c r="J17" s="306"/>
      <c r="K17" s="306"/>
      <c r="L17" s="307"/>
      <c r="O17" s="25"/>
    </row>
    <row r="18" spans="2:16" x14ac:dyDescent="0.25">
      <c r="B18" s="303"/>
      <c r="C18" s="304"/>
      <c r="D18" s="305"/>
      <c r="E18" s="306"/>
      <c r="F18" s="306"/>
      <c r="G18" s="306"/>
      <c r="H18" s="306"/>
      <c r="I18" s="306"/>
      <c r="J18" s="306"/>
      <c r="K18" s="306"/>
      <c r="L18" s="307"/>
      <c r="O18" s="25"/>
    </row>
    <row r="19" spans="2:16" x14ac:dyDescent="0.25">
      <c r="B19" s="303"/>
      <c r="C19" s="304"/>
      <c r="D19" s="305"/>
      <c r="E19" s="306"/>
      <c r="F19" s="306"/>
      <c r="G19" s="306"/>
      <c r="H19" s="306"/>
      <c r="I19" s="306"/>
      <c r="J19" s="306"/>
      <c r="K19" s="306"/>
      <c r="L19" s="307"/>
      <c r="O19" s="25"/>
    </row>
    <row r="20" spans="2:16" x14ac:dyDescent="0.25">
      <c r="B20" s="303"/>
      <c r="C20" s="304"/>
      <c r="D20" s="305"/>
      <c r="E20" s="306"/>
      <c r="F20" s="306"/>
      <c r="G20" s="306"/>
      <c r="H20" s="306"/>
      <c r="I20" s="306"/>
      <c r="J20" s="306"/>
      <c r="K20" s="306"/>
      <c r="L20" s="307"/>
      <c r="O20" s="25"/>
    </row>
    <row r="21" spans="2:16" x14ac:dyDescent="0.25">
      <c r="B21" s="303"/>
      <c r="C21" s="304"/>
      <c r="D21" s="305"/>
      <c r="E21" s="306"/>
      <c r="F21" s="306"/>
      <c r="G21" s="306"/>
      <c r="H21" s="306"/>
      <c r="I21" s="306"/>
      <c r="J21" s="306"/>
      <c r="K21" s="306"/>
      <c r="L21" s="307"/>
      <c r="O21" s="25"/>
    </row>
    <row r="22" spans="2:16" x14ac:dyDescent="0.25">
      <c r="B22" s="303"/>
      <c r="C22" s="304"/>
      <c r="D22" s="305"/>
      <c r="E22" s="306"/>
      <c r="F22" s="306"/>
      <c r="G22" s="306"/>
      <c r="H22" s="306"/>
      <c r="I22" s="306"/>
      <c r="J22" s="306"/>
      <c r="K22" s="306"/>
      <c r="L22" s="307"/>
      <c r="O22" s="25"/>
    </row>
    <row r="23" spans="2:16" x14ac:dyDescent="0.25">
      <c r="B23" s="303" t="str">
        <f>IF(Intro!$G$21="English",O23,P23)</f>
        <v>Commentaire 2</v>
      </c>
      <c r="C23" s="304"/>
      <c r="D23" s="305"/>
      <c r="E23" s="306"/>
      <c r="F23" s="306"/>
      <c r="G23" s="306"/>
      <c r="H23" s="306"/>
      <c r="I23" s="306"/>
      <c r="J23" s="306"/>
      <c r="K23" s="306"/>
      <c r="L23" s="307"/>
      <c r="O23" s="25" t="s">
        <v>100</v>
      </c>
      <c r="P23" s="3" t="s">
        <v>101</v>
      </c>
    </row>
    <row r="24" spans="2:16" x14ac:dyDescent="0.25">
      <c r="B24" s="303"/>
      <c r="C24" s="304"/>
      <c r="D24" s="305"/>
      <c r="E24" s="306"/>
      <c r="F24" s="306"/>
      <c r="G24" s="306"/>
      <c r="H24" s="306"/>
      <c r="I24" s="306"/>
      <c r="J24" s="306"/>
      <c r="K24" s="306"/>
      <c r="L24" s="307"/>
    </row>
    <row r="25" spans="2:16" x14ac:dyDescent="0.25">
      <c r="B25" s="303"/>
      <c r="C25" s="304"/>
      <c r="D25" s="305"/>
      <c r="E25" s="306"/>
      <c r="F25" s="306"/>
      <c r="G25" s="306"/>
      <c r="H25" s="306"/>
      <c r="I25" s="306"/>
      <c r="J25" s="306"/>
      <c r="K25" s="306"/>
      <c r="L25" s="307"/>
    </row>
    <row r="26" spans="2:16" x14ac:dyDescent="0.25">
      <c r="B26" s="303"/>
      <c r="C26" s="304"/>
      <c r="D26" s="305"/>
      <c r="E26" s="306"/>
      <c r="F26" s="306"/>
      <c r="G26" s="306"/>
      <c r="H26" s="306"/>
      <c r="I26" s="306"/>
      <c r="J26" s="306"/>
      <c r="K26" s="306"/>
      <c r="L26" s="307"/>
    </row>
    <row r="27" spans="2:16" x14ac:dyDescent="0.25">
      <c r="B27" s="303"/>
      <c r="C27" s="304"/>
      <c r="D27" s="305"/>
      <c r="E27" s="306"/>
      <c r="F27" s="306"/>
      <c r="G27" s="306"/>
      <c r="H27" s="306"/>
      <c r="I27" s="306"/>
      <c r="J27" s="306"/>
      <c r="K27" s="306"/>
      <c r="L27" s="307"/>
      <c r="O27" s="25"/>
    </row>
    <row r="28" spans="2:16" x14ac:dyDescent="0.25">
      <c r="B28" s="303"/>
      <c r="C28" s="304"/>
      <c r="D28" s="305"/>
      <c r="E28" s="306"/>
      <c r="F28" s="306"/>
      <c r="G28" s="306"/>
      <c r="H28" s="306"/>
      <c r="I28" s="306"/>
      <c r="J28" s="306"/>
      <c r="K28" s="306"/>
      <c r="L28" s="307"/>
      <c r="O28" s="25"/>
    </row>
    <row r="29" spans="2:16" x14ac:dyDescent="0.25">
      <c r="B29" s="303"/>
      <c r="C29" s="304"/>
      <c r="D29" s="305"/>
      <c r="E29" s="306"/>
      <c r="F29" s="306"/>
      <c r="G29" s="306"/>
      <c r="H29" s="306"/>
      <c r="I29" s="306"/>
      <c r="J29" s="306"/>
      <c r="K29" s="306"/>
      <c r="L29" s="307"/>
      <c r="O29" s="36"/>
      <c r="P29" s="36"/>
    </row>
    <row r="30" spans="2:16" x14ac:dyDescent="0.25">
      <c r="B30" s="303"/>
      <c r="C30" s="304"/>
      <c r="D30" s="305"/>
      <c r="E30" s="306"/>
      <c r="F30" s="306"/>
      <c r="G30" s="306"/>
      <c r="H30" s="306"/>
      <c r="I30" s="306"/>
      <c r="J30" s="306"/>
      <c r="K30" s="306"/>
      <c r="L30" s="307"/>
      <c r="O30" s="25"/>
    </row>
    <row r="31" spans="2:16" x14ac:dyDescent="0.25">
      <c r="B31" s="303"/>
      <c r="C31" s="304"/>
      <c r="D31" s="305"/>
      <c r="E31" s="306"/>
      <c r="F31" s="306"/>
      <c r="G31" s="306"/>
      <c r="H31" s="306"/>
      <c r="I31" s="306"/>
      <c r="J31" s="306"/>
      <c r="K31" s="306"/>
      <c r="L31" s="307"/>
      <c r="O31" s="25"/>
    </row>
    <row r="32" spans="2:16" x14ac:dyDescent="0.25">
      <c r="B32" s="303"/>
      <c r="C32" s="304"/>
      <c r="D32" s="305"/>
      <c r="E32" s="306"/>
      <c r="F32" s="306"/>
      <c r="G32" s="306"/>
      <c r="H32" s="306"/>
      <c r="I32" s="306"/>
      <c r="J32" s="306"/>
      <c r="K32" s="306"/>
      <c r="L32" s="307"/>
      <c r="O32" s="25"/>
    </row>
    <row r="33" spans="2:16" x14ac:dyDescent="0.25">
      <c r="B33" s="303" t="str">
        <f>IF(Intro!$G$21="English",O33,P33)</f>
        <v>Commentaire 3</v>
      </c>
      <c r="C33" s="304"/>
      <c r="D33" s="305"/>
      <c r="E33" s="306"/>
      <c r="F33" s="306"/>
      <c r="G33" s="306"/>
      <c r="H33" s="306"/>
      <c r="I33" s="306"/>
      <c r="J33" s="306"/>
      <c r="K33" s="306"/>
      <c r="L33" s="307"/>
      <c r="O33" s="25" t="s">
        <v>102</v>
      </c>
      <c r="P33" s="3" t="s">
        <v>103</v>
      </c>
    </row>
    <row r="34" spans="2:16" x14ac:dyDescent="0.25">
      <c r="B34" s="303"/>
      <c r="C34" s="304"/>
      <c r="D34" s="305"/>
      <c r="E34" s="306"/>
      <c r="F34" s="306"/>
      <c r="G34" s="306"/>
      <c r="H34" s="306"/>
      <c r="I34" s="306"/>
      <c r="J34" s="306"/>
      <c r="K34" s="306"/>
      <c r="L34" s="307"/>
      <c r="O34" s="25"/>
    </row>
    <row r="35" spans="2:16" x14ac:dyDescent="0.25">
      <c r="B35" s="303"/>
      <c r="C35" s="304"/>
      <c r="D35" s="305"/>
      <c r="E35" s="306"/>
      <c r="F35" s="306"/>
      <c r="G35" s="306"/>
      <c r="H35" s="306"/>
      <c r="I35" s="306"/>
      <c r="J35" s="306"/>
      <c r="K35" s="306"/>
      <c r="L35" s="307"/>
      <c r="O35" s="25"/>
    </row>
    <row r="36" spans="2:16" x14ac:dyDescent="0.25">
      <c r="B36" s="303"/>
      <c r="C36" s="304"/>
      <c r="D36" s="305"/>
      <c r="E36" s="306"/>
      <c r="F36" s="306"/>
      <c r="G36" s="306"/>
      <c r="H36" s="306"/>
      <c r="I36" s="306"/>
      <c r="J36" s="306"/>
      <c r="K36" s="306"/>
      <c r="L36" s="307"/>
      <c r="O36" s="25"/>
    </row>
    <row r="37" spans="2:16" x14ac:dyDescent="0.25">
      <c r="B37" s="303"/>
      <c r="C37" s="304"/>
      <c r="D37" s="305"/>
      <c r="E37" s="306"/>
      <c r="F37" s="306"/>
      <c r="G37" s="306"/>
      <c r="H37" s="306"/>
      <c r="I37" s="306"/>
      <c r="J37" s="306"/>
      <c r="K37" s="306"/>
      <c r="L37" s="307"/>
      <c r="O37" s="25"/>
    </row>
    <row r="38" spans="2:16" x14ac:dyDescent="0.25">
      <c r="B38" s="303"/>
      <c r="C38" s="304"/>
      <c r="D38" s="305"/>
      <c r="E38" s="306"/>
      <c r="F38" s="306"/>
      <c r="G38" s="306"/>
      <c r="H38" s="306"/>
      <c r="I38" s="306"/>
      <c r="J38" s="306"/>
      <c r="K38" s="306"/>
      <c r="L38" s="307"/>
      <c r="O38" s="25"/>
    </row>
    <row r="39" spans="2:16" x14ac:dyDescent="0.25">
      <c r="B39" s="303"/>
      <c r="C39" s="304"/>
      <c r="D39" s="305"/>
      <c r="E39" s="306"/>
      <c r="F39" s="306"/>
      <c r="G39" s="306"/>
      <c r="H39" s="306"/>
      <c r="I39" s="306"/>
      <c r="J39" s="306"/>
      <c r="K39" s="306"/>
      <c r="L39" s="307"/>
      <c r="O39" s="25"/>
    </row>
    <row r="40" spans="2:16" x14ac:dyDescent="0.25">
      <c r="B40" s="303"/>
      <c r="C40" s="304"/>
      <c r="D40" s="305"/>
      <c r="E40" s="306"/>
      <c r="F40" s="306"/>
      <c r="G40" s="306"/>
      <c r="H40" s="306"/>
      <c r="I40" s="306"/>
      <c r="J40" s="306"/>
      <c r="K40" s="306"/>
      <c r="L40" s="307"/>
      <c r="O40" s="25"/>
    </row>
    <row r="41" spans="2:16" x14ac:dyDescent="0.25">
      <c r="B41" s="303"/>
      <c r="C41" s="304"/>
      <c r="D41" s="305"/>
      <c r="E41" s="306"/>
      <c r="F41" s="306"/>
      <c r="G41" s="306"/>
      <c r="H41" s="306"/>
      <c r="I41" s="306"/>
      <c r="J41" s="306"/>
      <c r="K41" s="306"/>
      <c r="L41" s="307"/>
      <c r="O41" s="25"/>
    </row>
    <row r="42" spans="2:16" x14ac:dyDescent="0.25">
      <c r="B42" s="303"/>
      <c r="C42" s="304"/>
      <c r="D42" s="305"/>
      <c r="E42" s="306"/>
      <c r="F42" s="306"/>
      <c r="G42" s="306"/>
      <c r="H42" s="306"/>
      <c r="I42" s="306"/>
      <c r="J42" s="306"/>
      <c r="K42" s="306"/>
      <c r="L42" s="307"/>
      <c r="O42" s="25"/>
    </row>
    <row r="43" spans="2:16" x14ac:dyDescent="0.25">
      <c r="B43" s="303" t="str">
        <f>IF(Intro!$G$21="English",O43,P43)</f>
        <v>Commentaire 4</v>
      </c>
      <c r="C43" s="304"/>
      <c r="D43" s="305"/>
      <c r="E43" s="306"/>
      <c r="F43" s="306"/>
      <c r="G43" s="306"/>
      <c r="H43" s="306"/>
      <c r="I43" s="306"/>
      <c r="J43" s="306"/>
      <c r="K43" s="306"/>
      <c r="L43" s="307"/>
      <c r="O43" s="25" t="s">
        <v>104</v>
      </c>
      <c r="P43" s="3" t="s">
        <v>105</v>
      </c>
    </row>
    <row r="44" spans="2:16" x14ac:dyDescent="0.25">
      <c r="B44" s="303"/>
      <c r="C44" s="304"/>
      <c r="D44" s="305"/>
      <c r="E44" s="306"/>
      <c r="F44" s="306"/>
      <c r="G44" s="306"/>
      <c r="H44" s="306"/>
      <c r="I44" s="306"/>
      <c r="J44" s="306"/>
      <c r="K44" s="306"/>
      <c r="L44" s="307"/>
      <c r="O44" s="25"/>
    </row>
    <row r="45" spans="2:16" x14ac:dyDescent="0.25">
      <c r="B45" s="303"/>
      <c r="C45" s="304"/>
      <c r="D45" s="305"/>
      <c r="E45" s="306"/>
      <c r="F45" s="306"/>
      <c r="G45" s="306"/>
      <c r="H45" s="306"/>
      <c r="I45" s="306"/>
      <c r="J45" s="306"/>
      <c r="K45" s="306"/>
      <c r="L45" s="307"/>
      <c r="O45" s="25"/>
    </row>
    <row r="46" spans="2:16" x14ac:dyDescent="0.25">
      <c r="B46" s="303"/>
      <c r="C46" s="304"/>
      <c r="D46" s="305"/>
      <c r="E46" s="306"/>
      <c r="F46" s="306"/>
      <c r="G46" s="306"/>
      <c r="H46" s="306"/>
      <c r="I46" s="306"/>
      <c r="J46" s="306"/>
      <c r="K46" s="306"/>
      <c r="L46" s="307"/>
      <c r="O46" s="25"/>
    </row>
    <row r="47" spans="2:16" x14ac:dyDescent="0.25">
      <c r="B47" s="303"/>
      <c r="C47" s="304"/>
      <c r="D47" s="305"/>
      <c r="E47" s="306"/>
      <c r="F47" s="306"/>
      <c r="G47" s="306"/>
      <c r="H47" s="306"/>
      <c r="I47" s="306"/>
      <c r="J47" s="306"/>
      <c r="K47" s="306"/>
      <c r="L47" s="307"/>
      <c r="O47" s="25"/>
    </row>
    <row r="48" spans="2:16" x14ac:dyDescent="0.25">
      <c r="B48" s="303"/>
      <c r="C48" s="304"/>
      <c r="D48" s="305"/>
      <c r="E48" s="306"/>
      <c r="F48" s="306"/>
      <c r="G48" s="306"/>
      <c r="H48" s="306"/>
      <c r="I48" s="306"/>
      <c r="J48" s="306"/>
      <c r="K48" s="306"/>
      <c r="L48" s="307"/>
      <c r="O48" s="25"/>
    </row>
    <row r="49" spans="1:16" x14ac:dyDescent="0.25">
      <c r="B49" s="303"/>
      <c r="C49" s="304"/>
      <c r="D49" s="305"/>
      <c r="E49" s="306"/>
      <c r="F49" s="306"/>
      <c r="G49" s="306"/>
      <c r="H49" s="306"/>
      <c r="I49" s="306"/>
      <c r="J49" s="306"/>
      <c r="K49" s="306"/>
      <c r="L49" s="307"/>
      <c r="O49" s="25"/>
    </row>
    <row r="50" spans="1:16" x14ac:dyDescent="0.25">
      <c r="B50" s="303"/>
      <c r="C50" s="304"/>
      <c r="D50" s="305"/>
      <c r="E50" s="306"/>
      <c r="F50" s="306"/>
      <c r="G50" s="306"/>
      <c r="H50" s="306"/>
      <c r="I50" s="306"/>
      <c r="J50" s="306"/>
      <c r="K50" s="306"/>
      <c r="L50" s="307"/>
      <c r="O50" s="25"/>
    </row>
    <row r="51" spans="1:16" x14ac:dyDescent="0.25">
      <c r="B51" s="303"/>
      <c r="C51" s="304"/>
      <c r="D51" s="305"/>
      <c r="E51" s="306"/>
      <c r="F51" s="306"/>
      <c r="G51" s="306"/>
      <c r="H51" s="306"/>
      <c r="I51" s="306"/>
      <c r="J51" s="306"/>
      <c r="K51" s="306"/>
      <c r="L51" s="307"/>
      <c r="O51" s="25"/>
    </row>
    <row r="52" spans="1:16" x14ac:dyDescent="0.25">
      <c r="B52" s="303"/>
      <c r="C52" s="304"/>
      <c r="D52" s="305"/>
      <c r="E52" s="306"/>
      <c r="F52" s="306"/>
      <c r="G52" s="306"/>
      <c r="H52" s="306"/>
      <c r="I52" s="306"/>
      <c r="J52" s="306"/>
      <c r="K52" s="306"/>
      <c r="L52" s="307"/>
      <c r="O52" s="25"/>
    </row>
    <row r="53" spans="1:16" x14ac:dyDescent="0.25">
      <c r="B53" s="303" t="str">
        <f>IF(Intro!$G$21="English",O53,P53)</f>
        <v>Commentaire 5</v>
      </c>
      <c r="C53" s="304"/>
      <c r="D53" s="305"/>
      <c r="E53" s="306"/>
      <c r="F53" s="306"/>
      <c r="G53" s="306"/>
      <c r="H53" s="306"/>
      <c r="I53" s="306"/>
      <c r="J53" s="306"/>
      <c r="K53" s="306"/>
      <c r="L53" s="307"/>
      <c r="O53" s="25" t="s">
        <v>106</v>
      </c>
      <c r="P53" s="3" t="s">
        <v>107</v>
      </c>
    </row>
    <row r="54" spans="1:16" x14ac:dyDescent="0.25">
      <c r="B54" s="303"/>
      <c r="C54" s="304"/>
      <c r="D54" s="305"/>
      <c r="E54" s="306"/>
      <c r="F54" s="306"/>
      <c r="G54" s="306"/>
      <c r="H54" s="306"/>
      <c r="I54" s="306"/>
      <c r="J54" s="306"/>
      <c r="K54" s="306"/>
      <c r="L54" s="307"/>
      <c r="O54" s="25"/>
    </row>
    <row r="55" spans="1:16" x14ac:dyDescent="0.25">
      <c r="B55" s="303"/>
      <c r="C55" s="304"/>
      <c r="D55" s="305"/>
      <c r="E55" s="306"/>
      <c r="F55" s="306"/>
      <c r="G55" s="306"/>
      <c r="H55" s="306"/>
      <c r="I55" s="306"/>
      <c r="J55" s="306"/>
      <c r="K55" s="306"/>
      <c r="L55" s="307"/>
      <c r="O55" s="25"/>
    </row>
    <row r="56" spans="1:16" x14ac:dyDescent="0.25">
      <c r="B56" s="303"/>
      <c r="C56" s="304"/>
      <c r="D56" s="305"/>
      <c r="E56" s="306"/>
      <c r="F56" s="306"/>
      <c r="G56" s="306"/>
      <c r="H56" s="306"/>
      <c r="I56" s="306"/>
      <c r="J56" s="306"/>
      <c r="K56" s="306"/>
      <c r="L56" s="307"/>
      <c r="O56" s="25"/>
    </row>
    <row r="57" spans="1:16" x14ac:dyDescent="0.25">
      <c r="B57" s="303"/>
      <c r="C57" s="304"/>
      <c r="D57" s="305"/>
      <c r="E57" s="306"/>
      <c r="F57" s="306"/>
      <c r="G57" s="306"/>
      <c r="H57" s="306"/>
      <c r="I57" s="306"/>
      <c r="J57" s="306"/>
      <c r="K57" s="306"/>
      <c r="L57" s="307"/>
      <c r="O57" s="25"/>
    </row>
    <row r="58" spans="1:16" x14ac:dyDescent="0.25">
      <c r="B58" s="303"/>
      <c r="C58" s="304"/>
      <c r="D58" s="305"/>
      <c r="E58" s="306"/>
      <c r="F58" s="306"/>
      <c r="G58" s="306"/>
      <c r="H58" s="306"/>
      <c r="I58" s="306"/>
      <c r="J58" s="306"/>
      <c r="K58" s="306"/>
      <c r="L58" s="307"/>
      <c r="O58" s="25"/>
    </row>
    <row r="59" spans="1:16" x14ac:dyDescent="0.25">
      <c r="B59" s="303"/>
      <c r="C59" s="304"/>
      <c r="D59" s="305"/>
      <c r="E59" s="306"/>
      <c r="F59" s="306"/>
      <c r="G59" s="306"/>
      <c r="H59" s="306"/>
      <c r="I59" s="306"/>
      <c r="J59" s="306"/>
      <c r="K59" s="306"/>
      <c r="L59" s="307"/>
      <c r="O59" s="25"/>
    </row>
    <row r="60" spans="1:16" x14ac:dyDescent="0.25">
      <c r="B60" s="303"/>
      <c r="C60" s="304"/>
      <c r="D60" s="305"/>
      <c r="E60" s="306"/>
      <c r="F60" s="306"/>
      <c r="G60" s="306"/>
      <c r="H60" s="306"/>
      <c r="I60" s="306"/>
      <c r="J60" s="306"/>
      <c r="K60" s="306"/>
      <c r="L60" s="307"/>
      <c r="O60" s="25"/>
    </row>
    <row r="61" spans="1:16" x14ac:dyDescent="0.25">
      <c r="B61" s="303"/>
      <c r="C61" s="304"/>
      <c r="D61" s="305"/>
      <c r="E61" s="306"/>
      <c r="F61" s="306"/>
      <c r="G61" s="306"/>
      <c r="H61" s="306"/>
      <c r="I61" s="306"/>
      <c r="J61" s="306"/>
      <c r="K61" s="306"/>
      <c r="L61" s="307"/>
      <c r="O61" s="25"/>
    </row>
    <row r="62" spans="1:16" x14ac:dyDescent="0.25">
      <c r="B62" s="308"/>
      <c r="C62" s="309"/>
      <c r="D62" s="310"/>
      <c r="E62" s="311"/>
      <c r="F62" s="311"/>
      <c r="G62" s="311"/>
      <c r="H62" s="311"/>
      <c r="I62" s="311"/>
      <c r="J62" s="311"/>
      <c r="K62" s="311"/>
      <c r="L62" s="312"/>
      <c r="O62" s="25"/>
    </row>
    <row r="63" spans="1:16" s="36" customFormat="1" x14ac:dyDescent="0.25">
      <c r="A63" s="51"/>
      <c r="B63" s="17"/>
      <c r="N63" s="52"/>
    </row>
  </sheetData>
  <sheetProtection algorithmName="SHA-512" hashValue="6IqQ4YCywt14ArQDavNaPjUgUoAt/JJdnO0gxZ0mp16C6N8QmUEYnEigCmQj30CelDBN5GJhi3Eis0PGrCLaQQ==" saltValue="EYYoo0KGfIqSievxwv5vh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 allowBlank="1" showInputMessage="1" showErrorMessage="1" sqref="D13:D62" xr:uid="{69A1F419-8D96-49C9-B87C-5FFC16B32FAB}"/>
  </dataValidations>
  <printOptions horizontalCentered="1"/>
  <pageMargins left="0.25" right="0.25" top="0.75" bottom="0.75" header="0.3" footer="0.3"/>
  <pageSetup scale="63" firstPageNumber="10"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1"/>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5703125" style="3" hidden="1" customWidth="1"/>
    <col min="17" max="17" width="9.28515625" style="3" customWidth="1"/>
    <col min="18" max="16384" width="9.28515625" style="3"/>
  </cols>
  <sheetData>
    <row r="1" spans="1:16" x14ac:dyDescent="0.25">
      <c r="O1" s="15" t="s">
        <v>69</v>
      </c>
      <c r="P1" s="15" t="s">
        <v>79</v>
      </c>
    </row>
    <row r="2" spans="1:16" x14ac:dyDescent="0.25">
      <c r="B2" s="16" t="str">
        <f>IF(Intro!$G$21="English",O2,P2)</f>
        <v>PROTÉGÉ</v>
      </c>
      <c r="C2" s="16"/>
      <c r="D2" s="16"/>
      <c r="O2" s="67" t="s">
        <v>246</v>
      </c>
      <c r="P2" s="67" t="s">
        <v>247</v>
      </c>
    </row>
    <row r="3" spans="1:16" x14ac:dyDescent="0.25">
      <c r="B3" s="6"/>
      <c r="C3" s="6"/>
      <c r="D3" s="6"/>
      <c r="O3" s="1"/>
      <c r="P3" s="1"/>
    </row>
    <row r="4" spans="1:16" s="1" customFormat="1" ht="14.1" customHeight="1" x14ac:dyDescent="0.25">
      <c r="A4" s="17"/>
      <c r="B4" s="271" t="str">
        <f>Info!B4</f>
        <v>QUESTIONNAIRE À L’INTENTION DES SYNDICATS</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VAISSELLE EN FIBRE MOULÉE THERMOFORMÉE</v>
      </c>
      <c r="C6" s="271"/>
      <c r="D6" s="271"/>
      <c r="E6" s="271"/>
      <c r="F6" s="271"/>
      <c r="G6" s="271"/>
      <c r="H6" s="271"/>
      <c r="I6" s="271"/>
      <c r="J6" s="271"/>
      <c r="K6" s="271"/>
      <c r="L6" s="271"/>
      <c r="O6" s="18"/>
      <c r="P6" s="18"/>
    </row>
    <row r="7" spans="1:16" s="10" customFormat="1" x14ac:dyDescent="0.25">
      <c r="A7" s="17"/>
      <c r="B7" s="9"/>
      <c r="C7" s="9"/>
      <c r="D7" s="9"/>
      <c r="E7" s="9"/>
      <c r="F7" s="9"/>
      <c r="G7" s="9"/>
      <c r="H7" s="9"/>
      <c r="I7" s="9"/>
      <c r="J7" s="9"/>
      <c r="K7" s="9"/>
      <c r="L7" s="9"/>
      <c r="O7" s="32"/>
    </row>
    <row r="8" spans="1:16" s="10" customFormat="1" x14ac:dyDescent="0.25">
      <c r="A8" s="17"/>
      <c r="B8" s="277" t="str">
        <f>Public!B8</f>
        <v>Les questions suivantes font référence aux marchandises comme définies dans la description du produit de l'onglet Intro.</v>
      </c>
      <c r="C8" s="277"/>
      <c r="D8" s="277"/>
      <c r="E8" s="277"/>
      <c r="F8" s="277"/>
      <c r="G8" s="277"/>
      <c r="H8" s="277"/>
      <c r="I8" s="277"/>
      <c r="J8" s="277"/>
      <c r="K8" s="277"/>
      <c r="L8" s="277"/>
      <c r="O8" s="18"/>
      <c r="P8" s="18"/>
    </row>
    <row r="9" spans="1:16" s="10" customFormat="1" x14ac:dyDescent="0.25">
      <c r="A9" s="17"/>
      <c r="B9" s="277" t="str">
        <f>Public!B9</f>
        <v>Des informations sur le produit et un glossaire de termes sont disponibles dans l'onglet Info.</v>
      </c>
      <c r="C9" s="277"/>
      <c r="D9" s="277"/>
      <c r="E9" s="277"/>
      <c r="F9" s="277"/>
      <c r="G9" s="277"/>
      <c r="H9" s="277"/>
      <c r="I9" s="277"/>
      <c r="J9" s="277"/>
      <c r="K9" s="277"/>
      <c r="L9" s="277"/>
      <c r="O9" s="18"/>
    </row>
    <row r="10" spans="1:16" s="10" customFormat="1" x14ac:dyDescent="0.25">
      <c r="A10" s="17"/>
      <c r="B10" s="277" t="str">
        <f>IF(Intro!$G$21="English",O10,P10)</f>
        <v xml:space="preserve">Utilisez l'onglet AddPro si vous avez besoin de plus d'espace.
</v>
      </c>
      <c r="C10" s="277"/>
      <c r="D10" s="277"/>
      <c r="E10" s="277"/>
      <c r="F10" s="277"/>
      <c r="G10" s="277"/>
      <c r="H10" s="277"/>
      <c r="I10" s="277"/>
      <c r="J10" s="277"/>
      <c r="K10" s="277"/>
      <c r="L10" s="277"/>
      <c r="O10" s="18" t="s">
        <v>108</v>
      </c>
      <c r="P10" s="18" t="str">
        <f>"Utilisez l'onglet AddPro si vous avez besoin de plus d'espace."&amp;CHAR(10)</f>
        <v xml:space="preserve">Utilisez l'onglet AddPro si vous avez besoin de plus d'espace.
</v>
      </c>
    </row>
    <row r="11" spans="1:16" s="10" customFormat="1" x14ac:dyDescent="0.25">
      <c r="A11" s="17"/>
      <c r="B11" s="19"/>
      <c r="C11" s="19"/>
      <c r="D11" s="19"/>
      <c r="E11" s="20"/>
      <c r="F11" s="20"/>
      <c r="G11" s="20"/>
      <c r="H11" s="20"/>
      <c r="I11" s="20"/>
      <c r="J11" s="20"/>
      <c r="K11" s="20"/>
      <c r="L11" s="20"/>
      <c r="O11" s="18"/>
      <c r="P11" s="18"/>
    </row>
    <row r="12" spans="1:16" x14ac:dyDescent="0.25">
      <c r="B12" s="272" t="str">
        <f>IF(Intro!$G$21="English",O12,P12)</f>
        <v>EMPLOI</v>
      </c>
      <c r="C12" s="273"/>
      <c r="D12" s="273"/>
      <c r="E12" s="273"/>
      <c r="F12" s="273"/>
      <c r="G12" s="273"/>
      <c r="H12" s="273"/>
      <c r="I12" s="273"/>
      <c r="J12" s="273"/>
      <c r="K12" s="273"/>
      <c r="L12" s="274"/>
      <c r="O12" s="65" t="s">
        <v>248</v>
      </c>
      <c r="P12" s="65" t="s">
        <v>249</v>
      </c>
    </row>
    <row r="13" spans="1:16" x14ac:dyDescent="0.25">
      <c r="B13" s="250" t="s">
        <v>21</v>
      </c>
      <c r="C13" s="251"/>
      <c r="D13" s="251"/>
      <c r="E13" s="251"/>
      <c r="F13" s="251"/>
      <c r="G13" s="251"/>
      <c r="H13" s="251"/>
      <c r="I13" s="251"/>
      <c r="J13" s="251"/>
      <c r="K13" s="251"/>
      <c r="L13" s="252"/>
    </row>
    <row r="14" spans="1:16" x14ac:dyDescent="0.25">
      <c r="B14" s="21"/>
      <c r="C14" s="22"/>
      <c r="D14" s="22"/>
      <c r="E14" s="23"/>
      <c r="F14" s="23"/>
      <c r="G14" s="23"/>
      <c r="H14" s="23"/>
      <c r="I14" s="23"/>
      <c r="J14" s="23"/>
      <c r="K14" s="23"/>
      <c r="L14" s="24"/>
    </row>
    <row r="15" spans="1:16" ht="14.25" customHeight="1" x14ac:dyDescent="0.25">
      <c r="B15" s="175" t="str">
        <f>IF(Intro!$G$21="English",O15,P15)</f>
        <v>Fournissez le nombre d'employés membres de votre syndicat, les heures travaillées et les salaires payés aux membres de votre syndicat relativement à la production de marchandises. Inclure l'emploi utilisé dans la production pour les ventes intérieures, pour les ventes à l’exportation, pour un usage interne ou pour une transformation ultérieure.</v>
      </c>
      <c r="C15" s="176"/>
      <c r="D15" s="176"/>
      <c r="E15" s="176"/>
      <c r="F15" s="176"/>
      <c r="G15" s="176"/>
      <c r="H15" s="176"/>
      <c r="I15" s="176"/>
      <c r="J15" s="176"/>
      <c r="K15" s="176"/>
      <c r="L15" s="177"/>
      <c r="O15" s="25" t="s">
        <v>137</v>
      </c>
      <c r="P15" s="3" t="s">
        <v>181</v>
      </c>
    </row>
    <row r="16" spans="1:16" x14ac:dyDescent="0.25">
      <c r="B16" s="175"/>
      <c r="C16" s="176"/>
      <c r="D16" s="176"/>
      <c r="E16" s="176"/>
      <c r="F16" s="176"/>
      <c r="G16" s="176"/>
      <c r="H16" s="176"/>
      <c r="I16" s="176"/>
      <c r="J16" s="176"/>
      <c r="K16" s="176"/>
      <c r="L16" s="177"/>
      <c r="O16" s="25"/>
    </row>
    <row r="17" spans="1:16" x14ac:dyDescent="0.25">
      <c r="B17" s="175"/>
      <c r="C17" s="176"/>
      <c r="D17" s="176"/>
      <c r="E17" s="176"/>
      <c r="F17" s="176"/>
      <c r="G17" s="176"/>
      <c r="H17" s="176"/>
      <c r="I17" s="176"/>
      <c r="J17" s="176"/>
      <c r="K17" s="176"/>
      <c r="L17" s="177"/>
      <c r="O17" s="25"/>
    </row>
    <row r="18" spans="1:16" x14ac:dyDescent="0.25">
      <c r="B18" s="148"/>
      <c r="C18" s="149"/>
      <c r="D18" s="22"/>
      <c r="E18" s="23"/>
      <c r="F18" s="23"/>
      <c r="G18" s="23"/>
      <c r="H18" s="23"/>
      <c r="I18" s="23"/>
      <c r="J18" s="23"/>
      <c r="K18" s="23"/>
      <c r="L18" s="24"/>
      <c r="O18" s="25"/>
    </row>
    <row r="19" spans="1:16" x14ac:dyDescent="0.25">
      <c r="B19" s="320" t="str">
        <f>IF(Intro!$G$21="English",O19,P19)</f>
        <v>Nombre d'employés</v>
      </c>
      <c r="C19" s="248"/>
      <c r="D19" s="248"/>
      <c r="E19" s="248">
        <f>Variables!$B$6</f>
        <v>2022</v>
      </c>
      <c r="F19" s="248">
        <f>E19+1</f>
        <v>2023</v>
      </c>
      <c r="G19" s="248">
        <f>F19+1</f>
        <v>2024</v>
      </c>
      <c r="H19" s="248" t="str">
        <f>IF(Intro!$G$21="English",Variables!B9,Variables!C9)</f>
        <v>janv-sept 2024</v>
      </c>
      <c r="I19" s="248" t="str">
        <f>IF(Intro!$G$21="English",Variables!B10,Variables!C10)</f>
        <v>janv-sept 2025</v>
      </c>
      <c r="J19" s="33"/>
      <c r="K19" s="33"/>
      <c r="L19" s="48"/>
      <c r="O19" s="25" t="s">
        <v>178</v>
      </c>
      <c r="P19" s="25" t="s">
        <v>110</v>
      </c>
    </row>
    <row r="20" spans="1:16" x14ac:dyDescent="0.25">
      <c r="B20" s="320"/>
      <c r="C20" s="248"/>
      <c r="D20" s="248"/>
      <c r="E20" s="248"/>
      <c r="F20" s="248"/>
      <c r="G20" s="248"/>
      <c r="H20" s="248"/>
      <c r="I20" s="248"/>
      <c r="J20" s="33"/>
      <c r="K20" s="33"/>
      <c r="L20" s="48"/>
      <c r="O20" s="25"/>
      <c r="P20" s="25"/>
    </row>
    <row r="21" spans="1:16" x14ac:dyDescent="0.25">
      <c r="B21" s="313" t="str">
        <f>IF(Intro!$G$21="English",O21,P21)</f>
        <v>Emploi direct</v>
      </c>
      <c r="C21" s="319"/>
      <c r="D21" s="73" t="s">
        <v>111</v>
      </c>
      <c r="E21" s="74"/>
      <c r="F21" s="74"/>
      <c r="G21" s="74"/>
      <c r="H21" s="74"/>
      <c r="I21" s="74"/>
      <c r="J21" s="33"/>
      <c r="K21" s="33"/>
      <c r="L21" s="48"/>
      <c r="O21" s="3" t="s">
        <v>165</v>
      </c>
      <c r="P21" s="3" t="s">
        <v>28</v>
      </c>
    </row>
    <row r="22" spans="1:16" x14ac:dyDescent="0.25">
      <c r="B22" s="313" t="str">
        <f>IF(Intro!$G$21="English",O22,P22)</f>
        <v>Emploi indirect</v>
      </c>
      <c r="C22" s="314"/>
      <c r="D22" s="73" t="s">
        <v>111</v>
      </c>
      <c r="E22" s="74"/>
      <c r="F22" s="74"/>
      <c r="G22" s="74"/>
      <c r="H22" s="74"/>
      <c r="I22" s="74"/>
      <c r="J22" s="33"/>
      <c r="K22" s="33"/>
      <c r="L22" s="48"/>
      <c r="O22" s="25" t="s">
        <v>195</v>
      </c>
      <c r="P22" s="3" t="s">
        <v>29</v>
      </c>
    </row>
    <row r="23" spans="1:16" s="15" customFormat="1" x14ac:dyDescent="0.25">
      <c r="A23" s="53"/>
      <c r="B23" s="315" t="str">
        <f>IF(Intro!$G$21="English",O23,P23)</f>
        <v>Total</v>
      </c>
      <c r="C23" s="314"/>
      <c r="D23" s="76" t="s">
        <v>111</v>
      </c>
      <c r="E23" s="80">
        <f>E21+E22</f>
        <v>0</v>
      </c>
      <c r="F23" s="80">
        <f>F21+F22</f>
        <v>0</v>
      </c>
      <c r="G23" s="80">
        <f>G21+G22</f>
        <v>0</v>
      </c>
      <c r="H23" s="80">
        <f>H21+H22</f>
        <v>0</v>
      </c>
      <c r="I23" s="80">
        <f>I21+I22</f>
        <v>0</v>
      </c>
      <c r="J23" s="33"/>
      <c r="K23" s="33"/>
      <c r="L23" s="48"/>
      <c r="O23" s="35" t="s">
        <v>109</v>
      </c>
      <c r="P23" s="35" t="s">
        <v>109</v>
      </c>
    </row>
    <row r="24" spans="1:16" x14ac:dyDescent="0.25">
      <c r="B24" s="38"/>
      <c r="C24" s="39"/>
      <c r="D24" s="22"/>
      <c r="E24" s="23"/>
      <c r="F24" s="23"/>
      <c r="G24" s="23"/>
      <c r="H24" s="23"/>
      <c r="I24" s="23"/>
      <c r="J24" s="33"/>
      <c r="K24" s="33"/>
      <c r="L24" s="48"/>
      <c r="O24" s="25"/>
    </row>
    <row r="25" spans="1:16" x14ac:dyDescent="0.25">
      <c r="B25" s="320" t="str">
        <f>IF(Intro!$G$21="English",O25,P25)</f>
        <v>Nombre d'heures travaillées</v>
      </c>
      <c r="C25" s="248"/>
      <c r="D25" s="248"/>
      <c r="E25" s="248">
        <f>Variables!$B$6</f>
        <v>2022</v>
      </c>
      <c r="F25" s="248">
        <f>E25+1</f>
        <v>2023</v>
      </c>
      <c r="G25" s="248">
        <f>F25+1</f>
        <v>2024</v>
      </c>
      <c r="H25" s="248" t="str">
        <f>H19</f>
        <v>janv-sept 2024</v>
      </c>
      <c r="I25" s="248" t="str">
        <f>I19</f>
        <v>janv-sept 2025</v>
      </c>
      <c r="J25" s="33"/>
      <c r="K25" s="33"/>
      <c r="L25" s="48"/>
      <c r="O25" s="25" t="s">
        <v>194</v>
      </c>
      <c r="P25" s="25" t="s">
        <v>112</v>
      </c>
    </row>
    <row r="26" spans="1:16" x14ac:dyDescent="0.25">
      <c r="B26" s="320"/>
      <c r="C26" s="248"/>
      <c r="D26" s="248"/>
      <c r="E26" s="248"/>
      <c r="F26" s="248"/>
      <c r="G26" s="248"/>
      <c r="H26" s="248"/>
      <c r="I26" s="248"/>
      <c r="J26" s="33"/>
      <c r="K26" s="33"/>
      <c r="L26" s="48"/>
      <c r="O26" s="25"/>
      <c r="P26" s="25"/>
    </row>
    <row r="27" spans="1:16" x14ac:dyDescent="0.25">
      <c r="B27" s="313" t="str">
        <f>B21</f>
        <v>Emploi direct</v>
      </c>
      <c r="C27" s="314"/>
      <c r="D27" s="73" t="s">
        <v>111</v>
      </c>
      <c r="E27" s="74"/>
      <c r="F27" s="74"/>
      <c r="G27" s="74"/>
      <c r="H27" s="74"/>
      <c r="I27" s="74"/>
      <c r="J27" s="33"/>
      <c r="K27" s="33"/>
      <c r="L27" s="48"/>
    </row>
    <row r="28" spans="1:16" x14ac:dyDescent="0.25">
      <c r="B28" s="313" t="str">
        <f t="shared" ref="B28:B29" si="0">B22</f>
        <v>Emploi indirect</v>
      </c>
      <c r="C28" s="314"/>
      <c r="D28" s="73" t="s">
        <v>111</v>
      </c>
      <c r="E28" s="74"/>
      <c r="F28" s="74"/>
      <c r="G28" s="74"/>
      <c r="H28" s="74"/>
      <c r="I28" s="74"/>
      <c r="J28" s="33"/>
      <c r="K28" s="33"/>
      <c r="L28" s="48"/>
      <c r="O28" s="25"/>
    </row>
    <row r="29" spans="1:16" s="15" customFormat="1" x14ac:dyDescent="0.25">
      <c r="A29" s="53"/>
      <c r="B29" s="315" t="str">
        <f t="shared" si="0"/>
        <v>Total</v>
      </c>
      <c r="C29" s="284"/>
      <c r="D29" s="76" t="s">
        <v>111</v>
      </c>
      <c r="E29" s="80">
        <f>E27+E28</f>
        <v>0</v>
      </c>
      <c r="F29" s="80">
        <f>F27+F28</f>
        <v>0</v>
      </c>
      <c r="G29" s="80">
        <f>G27+G28</f>
        <v>0</v>
      </c>
      <c r="H29" s="80">
        <f>H27+H28</f>
        <v>0</v>
      </c>
      <c r="I29" s="80">
        <f>I27+I28</f>
        <v>0</v>
      </c>
      <c r="J29" s="33"/>
      <c r="K29" s="33"/>
      <c r="L29" s="48"/>
      <c r="O29" s="35"/>
      <c r="P29" s="35"/>
    </row>
    <row r="30" spans="1:16" x14ac:dyDescent="0.25">
      <c r="B30" s="38"/>
      <c r="C30" s="39"/>
      <c r="D30" s="22"/>
      <c r="E30" s="23"/>
      <c r="F30" s="23"/>
      <c r="G30" s="23"/>
      <c r="H30" s="23"/>
      <c r="I30" s="23"/>
      <c r="J30" s="33"/>
      <c r="K30" s="33"/>
      <c r="L30" s="48"/>
      <c r="O30" s="25"/>
    </row>
    <row r="31" spans="1:16" x14ac:dyDescent="0.25">
      <c r="B31" s="320" t="str">
        <f>IF(Intro!$G$21="English",O31,P31)</f>
        <v>Salaires payés</v>
      </c>
      <c r="C31" s="248"/>
      <c r="D31" s="248"/>
      <c r="E31" s="248">
        <f>Variables!$B$6</f>
        <v>2022</v>
      </c>
      <c r="F31" s="248">
        <f>E31+1</f>
        <v>2023</v>
      </c>
      <c r="G31" s="248">
        <f>F31+1</f>
        <v>2024</v>
      </c>
      <c r="H31" s="248" t="str">
        <f>H19</f>
        <v>janv-sept 2024</v>
      </c>
      <c r="I31" s="248" t="str">
        <f>I19</f>
        <v>janv-sept 2025</v>
      </c>
      <c r="J31" s="33"/>
      <c r="K31" s="33"/>
      <c r="L31" s="48"/>
      <c r="O31" s="25" t="s">
        <v>179</v>
      </c>
      <c r="P31" s="25" t="s">
        <v>180</v>
      </c>
    </row>
    <row r="32" spans="1:16" x14ac:dyDescent="0.25">
      <c r="B32" s="320"/>
      <c r="C32" s="248"/>
      <c r="D32" s="248"/>
      <c r="E32" s="248"/>
      <c r="F32" s="248"/>
      <c r="G32" s="248"/>
      <c r="H32" s="248"/>
      <c r="I32" s="248"/>
      <c r="J32" s="33"/>
      <c r="K32" s="33"/>
      <c r="L32" s="48"/>
      <c r="O32" s="25"/>
      <c r="P32" s="25"/>
    </row>
    <row r="33" spans="1:16" x14ac:dyDescent="0.25">
      <c r="B33" s="220" t="str">
        <f>IF(Intro!$G$21="English",O33,P33)</f>
        <v>Emploi direct - ventes nationales et ventes à l'exportation</v>
      </c>
      <c r="C33" s="221"/>
      <c r="D33" s="317" t="s">
        <v>193</v>
      </c>
      <c r="E33" s="316"/>
      <c r="F33" s="316"/>
      <c r="G33" s="316"/>
      <c r="H33" s="316"/>
      <c r="I33" s="316"/>
      <c r="J33" s="33"/>
      <c r="K33" s="33"/>
      <c r="L33" s="48"/>
      <c r="O33" s="3" t="s">
        <v>197</v>
      </c>
      <c r="P33" s="3" t="s">
        <v>113</v>
      </c>
    </row>
    <row r="34" spans="1:16" x14ac:dyDescent="0.25">
      <c r="B34" s="220"/>
      <c r="C34" s="221"/>
      <c r="D34" s="318"/>
      <c r="E34" s="316"/>
      <c r="F34" s="316"/>
      <c r="G34" s="316"/>
      <c r="H34" s="316"/>
      <c r="I34" s="316"/>
      <c r="J34" s="33"/>
      <c r="K34" s="33"/>
      <c r="L34" s="48"/>
    </row>
    <row r="35" spans="1:16" x14ac:dyDescent="0.25">
      <c r="B35" s="220"/>
      <c r="C35" s="221"/>
      <c r="D35" s="318"/>
      <c r="E35" s="316"/>
      <c r="F35" s="316"/>
      <c r="G35" s="316"/>
      <c r="H35" s="316"/>
      <c r="I35" s="316"/>
      <c r="J35" s="33"/>
      <c r="K35" s="33"/>
      <c r="L35" s="48"/>
    </row>
    <row r="36" spans="1:16" ht="14.25" customHeight="1" x14ac:dyDescent="0.25">
      <c r="B36" s="220" t="str">
        <f>IF(Intro!$G$21="English",O36,P36)</f>
        <v>Emploi direct - utilisées à l'interne ou destinées à la transformation ultérieure à l’interne</v>
      </c>
      <c r="C36" s="221"/>
      <c r="D36" s="317" t="s">
        <v>193</v>
      </c>
      <c r="E36" s="316"/>
      <c r="F36" s="316"/>
      <c r="G36" s="316"/>
      <c r="H36" s="316"/>
      <c r="I36" s="316"/>
      <c r="J36" s="33"/>
      <c r="K36" s="33"/>
      <c r="L36" s="48"/>
      <c r="O36" s="3" t="s">
        <v>196</v>
      </c>
      <c r="P36" s="3" t="s">
        <v>114</v>
      </c>
    </row>
    <row r="37" spans="1:16" x14ac:dyDescent="0.25">
      <c r="B37" s="220"/>
      <c r="C37" s="221"/>
      <c r="D37" s="317"/>
      <c r="E37" s="316"/>
      <c r="F37" s="316"/>
      <c r="G37" s="316"/>
      <c r="H37" s="316"/>
      <c r="I37" s="316"/>
      <c r="J37" s="33"/>
      <c r="K37" s="33"/>
      <c r="L37" s="48"/>
    </row>
    <row r="38" spans="1:16" x14ac:dyDescent="0.25">
      <c r="B38" s="220"/>
      <c r="C38" s="221"/>
      <c r="D38" s="317"/>
      <c r="E38" s="316"/>
      <c r="F38" s="316"/>
      <c r="G38" s="316"/>
      <c r="H38" s="316"/>
      <c r="I38" s="316"/>
      <c r="J38" s="33"/>
      <c r="K38" s="33"/>
      <c r="L38" s="48"/>
    </row>
    <row r="39" spans="1:16" x14ac:dyDescent="0.25">
      <c r="B39" s="220"/>
      <c r="C39" s="221"/>
      <c r="D39" s="317"/>
      <c r="E39" s="316"/>
      <c r="F39" s="316"/>
      <c r="G39" s="316"/>
      <c r="H39" s="316"/>
      <c r="I39" s="316"/>
      <c r="J39" s="33"/>
      <c r="K39" s="33"/>
      <c r="L39" s="48"/>
    </row>
    <row r="40" spans="1:16" x14ac:dyDescent="0.25">
      <c r="B40" s="313" t="str">
        <f>B22</f>
        <v>Emploi indirect</v>
      </c>
      <c r="C40" s="314"/>
      <c r="D40" s="73" t="s">
        <v>193</v>
      </c>
      <c r="E40" s="74"/>
      <c r="F40" s="74"/>
      <c r="G40" s="74"/>
      <c r="H40" s="74"/>
      <c r="I40" s="74"/>
      <c r="J40" s="33"/>
      <c r="K40" s="33"/>
      <c r="L40" s="48"/>
      <c r="O40" s="25"/>
    </row>
    <row r="41" spans="1:16" s="15" customFormat="1" x14ac:dyDescent="0.25">
      <c r="A41" s="53"/>
      <c r="B41" s="315" t="str">
        <f>B23</f>
        <v>Total</v>
      </c>
      <c r="C41" s="314"/>
      <c r="D41" s="73" t="s">
        <v>193</v>
      </c>
      <c r="E41" s="80">
        <f>E33+E36+E40</f>
        <v>0</v>
      </c>
      <c r="F41" s="80">
        <f>F33+F36+F40</f>
        <v>0</v>
      </c>
      <c r="G41" s="80">
        <f>G33+G36+G40</f>
        <v>0</v>
      </c>
      <c r="H41" s="80">
        <f>H33+H36+H40</f>
        <v>0</v>
      </c>
      <c r="I41" s="80">
        <f>I33+I36+I40</f>
        <v>0</v>
      </c>
      <c r="J41" s="33"/>
      <c r="K41" s="33"/>
      <c r="L41" s="48"/>
      <c r="O41" s="35"/>
      <c r="P41" s="35"/>
    </row>
    <row r="42" spans="1:16" x14ac:dyDescent="0.25">
      <c r="B42" s="38"/>
      <c r="C42" s="39"/>
      <c r="D42" s="22"/>
      <c r="E42" s="23"/>
      <c r="F42" s="23"/>
      <c r="G42" s="23"/>
      <c r="H42" s="23"/>
      <c r="I42" s="23"/>
      <c r="J42" s="23"/>
      <c r="K42" s="23"/>
      <c r="L42" s="24"/>
      <c r="O42" s="25"/>
    </row>
    <row r="43" spans="1:16" s="15" customFormat="1" x14ac:dyDescent="0.25">
      <c r="A43" s="14"/>
      <c r="B43" s="250" t="s">
        <v>22</v>
      </c>
      <c r="C43" s="251"/>
      <c r="D43" s="251"/>
      <c r="E43" s="251"/>
      <c r="F43" s="251"/>
      <c r="G43" s="251"/>
      <c r="H43" s="251"/>
      <c r="I43" s="251"/>
      <c r="J43" s="251"/>
      <c r="K43" s="251"/>
      <c r="L43" s="252"/>
      <c r="M43" s="54"/>
      <c r="O43"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2022. For each event, identify the year, the cause, the duration and the number of direct employees affected.</v>
      </c>
      <c r="P43"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2022. En outre, pour chaque événement, indiquez l’année, la cause, la durée et le nombre d’employés directs touchés.</v>
      </c>
    </row>
    <row r="44" spans="1:16" x14ac:dyDescent="0.25">
      <c r="B44" s="43"/>
      <c r="C44" s="44"/>
      <c r="D44" s="44"/>
      <c r="E44" s="44"/>
      <c r="F44" s="44"/>
      <c r="G44" s="44"/>
      <c r="H44" s="44"/>
      <c r="I44" s="44"/>
      <c r="J44" s="44"/>
      <c r="K44" s="44"/>
      <c r="L44" s="12"/>
      <c r="O44" s="3" t="s">
        <v>60</v>
      </c>
      <c r="P44" s="3" t="s">
        <v>62</v>
      </c>
    </row>
    <row r="45" spans="1:16" ht="14.25" customHeight="1" x14ac:dyDescent="0.25">
      <c r="B45" s="172" t="str">
        <f>IF(Intro!$G$21="English",O43,P43)</f>
        <v>Indiquez tout événement, p. ex. heures de travail réduites, mises à pied, grèves ou fermetures d’usine, autre qu'un congé, qui a influé sur la production des marchandises de vos membres ou sur les usines les employant depuis le 1er janvier 2022. En outre, pour chaque événement, indiquez l’année, la cause, la durée et le nombre d’employés directs touchés.</v>
      </c>
      <c r="C45" s="173"/>
      <c r="D45" s="173"/>
      <c r="E45" s="173"/>
      <c r="F45" s="173"/>
      <c r="G45" s="173"/>
      <c r="H45" s="173"/>
      <c r="I45" s="173"/>
      <c r="J45" s="173"/>
      <c r="K45" s="173"/>
      <c r="L45" s="174"/>
      <c r="O45" s="3" t="s">
        <v>115</v>
      </c>
      <c r="P45" s="3" t="s">
        <v>116</v>
      </c>
    </row>
    <row r="46" spans="1:16" x14ac:dyDescent="0.25">
      <c r="B46" s="172"/>
      <c r="C46" s="173"/>
      <c r="D46" s="173"/>
      <c r="E46" s="173"/>
      <c r="F46" s="173"/>
      <c r="G46" s="173"/>
      <c r="H46" s="173"/>
      <c r="I46" s="173"/>
      <c r="J46" s="173"/>
      <c r="K46" s="173"/>
      <c r="L46" s="174"/>
    </row>
    <row r="47" spans="1:16" x14ac:dyDescent="0.25">
      <c r="B47" s="172"/>
      <c r="C47" s="173"/>
      <c r="D47" s="173"/>
      <c r="E47" s="173"/>
      <c r="F47" s="173"/>
      <c r="G47" s="173"/>
      <c r="H47" s="173"/>
      <c r="I47" s="173"/>
      <c r="J47" s="173"/>
      <c r="K47" s="173"/>
      <c r="L47" s="174"/>
    </row>
    <row r="48" spans="1:16" x14ac:dyDescent="0.25">
      <c r="B48" s="43"/>
      <c r="C48" s="44"/>
      <c r="D48" s="44"/>
      <c r="E48" s="44"/>
      <c r="F48" s="44"/>
      <c r="G48" s="44"/>
      <c r="H48" s="44"/>
      <c r="I48" s="44"/>
      <c r="J48" s="44"/>
      <c r="K48" s="44"/>
      <c r="L48" s="12"/>
      <c r="O48" s="3" t="s">
        <v>138</v>
      </c>
      <c r="P48" s="3" t="s">
        <v>61</v>
      </c>
    </row>
    <row r="49" spans="1:16" x14ac:dyDescent="0.25">
      <c r="A49" s="55"/>
      <c r="B49" s="43"/>
      <c r="C49" s="294" t="str">
        <f>IF(Intro!$G$21="English",O44,P44)</f>
        <v>Année</v>
      </c>
      <c r="D49" s="294" t="str">
        <f>IF(Intro!$G$21="English",O45,P45)</f>
        <v xml:space="preserve">Durée  </v>
      </c>
      <c r="E49" s="322" t="str">
        <f>IF(Intro!$G$21="English",O48,P48)</f>
        <v>Nombre de membres concernés</v>
      </c>
      <c r="F49" s="323"/>
      <c r="G49" s="322" t="str">
        <f>IF(Intro!$G$21="English",O49,P49)</f>
        <v>Raison</v>
      </c>
      <c r="H49" s="326"/>
      <c r="I49" s="326"/>
      <c r="J49" s="326"/>
      <c r="K49" s="326"/>
      <c r="L49" s="327"/>
      <c r="O49" s="25" t="s">
        <v>67</v>
      </c>
      <c r="P49" s="25" t="s">
        <v>63</v>
      </c>
    </row>
    <row r="50" spans="1:16" x14ac:dyDescent="0.25">
      <c r="A50" s="60"/>
      <c r="B50" s="43"/>
      <c r="C50" s="295"/>
      <c r="D50" s="295"/>
      <c r="E50" s="324"/>
      <c r="F50" s="325"/>
      <c r="G50" s="324"/>
      <c r="H50" s="328"/>
      <c r="I50" s="328"/>
      <c r="J50" s="328"/>
      <c r="K50" s="328"/>
      <c r="L50" s="329"/>
      <c r="O50" s="25"/>
      <c r="P50" s="25"/>
    </row>
    <row r="51" spans="1:16" x14ac:dyDescent="0.25">
      <c r="B51" s="313" t="str">
        <f>IF(Intro!$G$21="English",O51,P51)</f>
        <v>Événement 1</v>
      </c>
      <c r="C51" s="321"/>
      <c r="D51" s="321"/>
      <c r="E51" s="321"/>
      <c r="F51" s="321"/>
      <c r="G51" s="306"/>
      <c r="H51" s="306"/>
      <c r="I51" s="306"/>
      <c r="J51" s="306"/>
      <c r="K51" s="306"/>
      <c r="L51" s="307"/>
      <c r="O51" s="25" t="s">
        <v>117</v>
      </c>
      <c r="P51" s="25" t="s">
        <v>118</v>
      </c>
    </row>
    <row r="52" spans="1:16" x14ac:dyDescent="0.25">
      <c r="B52" s="313"/>
      <c r="C52" s="321"/>
      <c r="D52" s="321"/>
      <c r="E52" s="321"/>
      <c r="F52" s="321"/>
      <c r="G52" s="306"/>
      <c r="H52" s="306"/>
      <c r="I52" s="306"/>
      <c r="J52" s="306"/>
      <c r="K52" s="306"/>
      <c r="L52" s="307"/>
      <c r="O52" s="25"/>
      <c r="P52" s="25"/>
    </row>
    <row r="53" spans="1:16" x14ac:dyDescent="0.25">
      <c r="B53" s="313"/>
      <c r="C53" s="321"/>
      <c r="D53" s="321"/>
      <c r="E53" s="321"/>
      <c r="F53" s="321"/>
      <c r="G53" s="306"/>
      <c r="H53" s="306"/>
      <c r="I53" s="306"/>
      <c r="J53" s="306"/>
      <c r="K53" s="306"/>
      <c r="L53" s="307"/>
      <c r="O53" s="25"/>
      <c r="P53" s="25"/>
    </row>
    <row r="54" spans="1:16" x14ac:dyDescent="0.25">
      <c r="B54" s="313"/>
      <c r="C54" s="321"/>
      <c r="D54" s="321"/>
      <c r="E54" s="321"/>
      <c r="F54" s="321"/>
      <c r="G54" s="306"/>
      <c r="H54" s="306"/>
      <c r="I54" s="306"/>
      <c r="J54" s="306"/>
      <c r="K54" s="306"/>
      <c r="L54" s="307"/>
      <c r="O54" s="25"/>
      <c r="P54" s="25"/>
    </row>
    <row r="55" spans="1:16" x14ac:dyDescent="0.25">
      <c r="B55" s="313"/>
      <c r="C55" s="321"/>
      <c r="D55" s="321"/>
      <c r="E55" s="321"/>
      <c r="F55" s="321"/>
      <c r="G55" s="306"/>
      <c r="H55" s="306"/>
      <c r="I55" s="306"/>
      <c r="J55" s="306"/>
      <c r="K55" s="306"/>
      <c r="L55" s="307"/>
      <c r="O55" s="25"/>
      <c r="P55" s="25"/>
    </row>
    <row r="56" spans="1:16" x14ac:dyDescent="0.25">
      <c r="B56" s="313"/>
      <c r="C56" s="321"/>
      <c r="D56" s="321"/>
      <c r="E56" s="321"/>
      <c r="F56" s="321"/>
      <c r="G56" s="306"/>
      <c r="H56" s="306"/>
      <c r="I56" s="306"/>
      <c r="J56" s="306"/>
      <c r="K56" s="306"/>
      <c r="L56" s="307"/>
      <c r="O56" s="25"/>
      <c r="P56" s="25"/>
    </row>
    <row r="57" spans="1:16" x14ac:dyDescent="0.25">
      <c r="B57" s="313"/>
      <c r="C57" s="321"/>
      <c r="D57" s="321"/>
      <c r="E57" s="321"/>
      <c r="F57" s="321"/>
      <c r="G57" s="306"/>
      <c r="H57" s="306"/>
      <c r="I57" s="306"/>
      <c r="J57" s="306"/>
      <c r="K57" s="306"/>
      <c r="L57" s="307"/>
      <c r="O57" s="25"/>
      <c r="P57" s="25"/>
    </row>
    <row r="58" spans="1:16" x14ac:dyDescent="0.25">
      <c r="B58" s="313"/>
      <c r="C58" s="321"/>
      <c r="D58" s="321"/>
      <c r="E58" s="321"/>
      <c r="F58" s="321"/>
      <c r="G58" s="306"/>
      <c r="H58" s="306"/>
      <c r="I58" s="306"/>
      <c r="J58" s="306"/>
      <c r="K58" s="306"/>
      <c r="L58" s="307"/>
      <c r="O58" s="25"/>
      <c r="P58" s="25"/>
    </row>
    <row r="59" spans="1:16" x14ac:dyDescent="0.25">
      <c r="B59" s="313"/>
      <c r="C59" s="321"/>
      <c r="D59" s="321"/>
      <c r="E59" s="321"/>
      <c r="F59" s="321"/>
      <c r="G59" s="306"/>
      <c r="H59" s="306"/>
      <c r="I59" s="306"/>
      <c r="J59" s="306"/>
      <c r="K59" s="306"/>
      <c r="L59" s="307"/>
      <c r="O59" s="25"/>
      <c r="P59" s="25"/>
    </row>
    <row r="60" spans="1:16" x14ac:dyDescent="0.25">
      <c r="B60" s="313"/>
      <c r="C60" s="321"/>
      <c r="D60" s="321"/>
      <c r="E60" s="321"/>
      <c r="F60" s="321"/>
      <c r="G60" s="306"/>
      <c r="H60" s="306"/>
      <c r="I60" s="306"/>
      <c r="J60" s="306"/>
      <c r="K60" s="306"/>
      <c r="L60" s="307"/>
      <c r="O60" s="25"/>
      <c r="P60" s="25"/>
    </row>
    <row r="61" spans="1:16" x14ac:dyDescent="0.25">
      <c r="B61" s="313" t="str">
        <f>IF(Intro!$G$21="English",O61,P61)</f>
        <v>Événement 2</v>
      </c>
      <c r="C61" s="321"/>
      <c r="D61" s="321"/>
      <c r="E61" s="321"/>
      <c r="F61" s="321"/>
      <c r="G61" s="306"/>
      <c r="H61" s="306"/>
      <c r="I61" s="306"/>
      <c r="J61" s="306"/>
      <c r="K61" s="306"/>
      <c r="L61" s="307"/>
      <c r="O61" s="25" t="s">
        <v>119</v>
      </c>
      <c r="P61" s="25" t="s">
        <v>120</v>
      </c>
    </row>
    <row r="62" spans="1:16" x14ac:dyDescent="0.25">
      <c r="B62" s="313"/>
      <c r="C62" s="321"/>
      <c r="D62" s="321"/>
      <c r="E62" s="321"/>
      <c r="F62" s="321"/>
      <c r="G62" s="306"/>
      <c r="H62" s="306"/>
      <c r="I62" s="306"/>
      <c r="J62" s="306"/>
      <c r="K62" s="306"/>
      <c r="L62" s="307"/>
      <c r="O62" s="25"/>
      <c r="P62" s="25"/>
    </row>
    <row r="63" spans="1:16" x14ac:dyDescent="0.25">
      <c r="B63" s="313"/>
      <c r="C63" s="321"/>
      <c r="D63" s="321"/>
      <c r="E63" s="321"/>
      <c r="F63" s="321"/>
      <c r="G63" s="306"/>
      <c r="H63" s="306"/>
      <c r="I63" s="306"/>
      <c r="J63" s="306"/>
      <c r="K63" s="306"/>
      <c r="L63" s="307"/>
      <c r="O63" s="25"/>
      <c r="P63" s="25"/>
    </row>
    <row r="64" spans="1:16" x14ac:dyDescent="0.25">
      <c r="B64" s="313"/>
      <c r="C64" s="321"/>
      <c r="D64" s="321"/>
      <c r="E64" s="321"/>
      <c r="F64" s="321"/>
      <c r="G64" s="306"/>
      <c r="H64" s="306"/>
      <c r="I64" s="306"/>
      <c r="J64" s="306"/>
      <c r="K64" s="306"/>
      <c r="L64" s="307"/>
      <c r="O64" s="25"/>
      <c r="P64" s="25"/>
    </row>
    <row r="65" spans="2:16" x14ac:dyDescent="0.25">
      <c r="B65" s="313"/>
      <c r="C65" s="321"/>
      <c r="D65" s="321"/>
      <c r="E65" s="321"/>
      <c r="F65" s="321"/>
      <c r="G65" s="306"/>
      <c r="H65" s="306"/>
      <c r="I65" s="306"/>
      <c r="J65" s="306"/>
      <c r="K65" s="306"/>
      <c r="L65" s="307"/>
      <c r="O65" s="25"/>
      <c r="P65" s="25"/>
    </row>
    <row r="66" spans="2:16" x14ac:dyDescent="0.25">
      <c r="B66" s="313"/>
      <c r="C66" s="321"/>
      <c r="D66" s="321"/>
      <c r="E66" s="321"/>
      <c r="F66" s="321"/>
      <c r="G66" s="306"/>
      <c r="H66" s="306"/>
      <c r="I66" s="306"/>
      <c r="J66" s="306"/>
      <c r="K66" s="306"/>
      <c r="L66" s="307"/>
      <c r="O66" s="25"/>
      <c r="P66" s="25"/>
    </row>
    <row r="67" spans="2:16" x14ac:dyDescent="0.25">
      <c r="B67" s="313"/>
      <c r="C67" s="321"/>
      <c r="D67" s="321"/>
      <c r="E67" s="321"/>
      <c r="F67" s="321"/>
      <c r="G67" s="306"/>
      <c r="H67" s="306"/>
      <c r="I67" s="306"/>
      <c r="J67" s="306"/>
      <c r="K67" s="306"/>
      <c r="L67" s="307"/>
      <c r="O67" s="25"/>
      <c r="P67" s="25"/>
    </row>
    <row r="68" spans="2:16" x14ac:dyDescent="0.25">
      <c r="B68" s="313"/>
      <c r="C68" s="321"/>
      <c r="D68" s="321"/>
      <c r="E68" s="321"/>
      <c r="F68" s="321"/>
      <c r="G68" s="306"/>
      <c r="H68" s="306"/>
      <c r="I68" s="306"/>
      <c r="J68" s="306"/>
      <c r="K68" s="306"/>
      <c r="L68" s="307"/>
      <c r="O68" s="25"/>
      <c r="P68" s="25"/>
    </row>
    <row r="69" spans="2:16" x14ac:dyDescent="0.25">
      <c r="B69" s="313"/>
      <c r="C69" s="321"/>
      <c r="D69" s="321"/>
      <c r="E69" s="321"/>
      <c r="F69" s="321"/>
      <c r="G69" s="306"/>
      <c r="H69" s="306"/>
      <c r="I69" s="306"/>
      <c r="J69" s="306"/>
      <c r="K69" s="306"/>
      <c r="L69" s="307"/>
      <c r="O69" s="25"/>
      <c r="P69" s="25"/>
    </row>
    <row r="70" spans="2:16" x14ac:dyDescent="0.25">
      <c r="B70" s="313"/>
      <c r="C70" s="321"/>
      <c r="D70" s="321"/>
      <c r="E70" s="321"/>
      <c r="F70" s="321"/>
      <c r="G70" s="306"/>
      <c r="H70" s="306"/>
      <c r="I70" s="306"/>
      <c r="J70" s="306"/>
      <c r="K70" s="306"/>
      <c r="L70" s="307"/>
      <c r="O70" s="25"/>
      <c r="P70" s="25"/>
    </row>
    <row r="71" spans="2:16" x14ac:dyDescent="0.25">
      <c r="B71" s="313" t="str">
        <f>IF(Intro!$G$21="English",O71,P71)</f>
        <v>Événement 3</v>
      </c>
      <c r="C71" s="321"/>
      <c r="D71" s="321"/>
      <c r="E71" s="321"/>
      <c r="F71" s="321"/>
      <c r="G71" s="306"/>
      <c r="H71" s="306"/>
      <c r="I71" s="306"/>
      <c r="J71" s="306"/>
      <c r="K71" s="306"/>
      <c r="L71" s="307"/>
      <c r="O71" s="25" t="s">
        <v>121</v>
      </c>
      <c r="P71" s="25" t="s">
        <v>122</v>
      </c>
    </row>
    <row r="72" spans="2:16" x14ac:dyDescent="0.25">
      <c r="B72" s="313"/>
      <c r="C72" s="321"/>
      <c r="D72" s="321"/>
      <c r="E72" s="321"/>
      <c r="F72" s="321"/>
      <c r="G72" s="306"/>
      <c r="H72" s="306"/>
      <c r="I72" s="306"/>
      <c r="J72" s="306"/>
      <c r="K72" s="306"/>
      <c r="L72" s="307"/>
      <c r="O72" s="25"/>
      <c r="P72" s="25"/>
    </row>
    <row r="73" spans="2:16" x14ac:dyDescent="0.25">
      <c r="B73" s="313"/>
      <c r="C73" s="321"/>
      <c r="D73" s="321"/>
      <c r="E73" s="321"/>
      <c r="F73" s="321"/>
      <c r="G73" s="306"/>
      <c r="H73" s="306"/>
      <c r="I73" s="306"/>
      <c r="J73" s="306"/>
      <c r="K73" s="306"/>
      <c r="L73" s="307"/>
      <c r="O73" s="25"/>
      <c r="P73" s="25"/>
    </row>
    <row r="74" spans="2:16" x14ac:dyDescent="0.25">
      <c r="B74" s="313"/>
      <c r="C74" s="321"/>
      <c r="D74" s="321"/>
      <c r="E74" s="321"/>
      <c r="F74" s="321"/>
      <c r="G74" s="306"/>
      <c r="H74" s="306"/>
      <c r="I74" s="306"/>
      <c r="J74" s="306"/>
      <c r="K74" s="306"/>
      <c r="L74" s="307"/>
      <c r="O74" s="25"/>
      <c r="P74" s="25"/>
    </row>
    <row r="75" spans="2:16" x14ac:dyDescent="0.25">
      <c r="B75" s="313"/>
      <c r="C75" s="321"/>
      <c r="D75" s="321"/>
      <c r="E75" s="321"/>
      <c r="F75" s="321"/>
      <c r="G75" s="306"/>
      <c r="H75" s="306"/>
      <c r="I75" s="306"/>
      <c r="J75" s="306"/>
      <c r="K75" s="306"/>
      <c r="L75" s="307"/>
      <c r="O75" s="25"/>
      <c r="P75" s="25"/>
    </row>
    <row r="76" spans="2:16" x14ac:dyDescent="0.25">
      <c r="B76" s="313"/>
      <c r="C76" s="321"/>
      <c r="D76" s="321"/>
      <c r="E76" s="321"/>
      <c r="F76" s="321"/>
      <c r="G76" s="306"/>
      <c r="H76" s="306"/>
      <c r="I76" s="306"/>
      <c r="J76" s="306"/>
      <c r="K76" s="306"/>
      <c r="L76" s="307"/>
      <c r="O76" s="25"/>
      <c r="P76" s="25"/>
    </row>
    <row r="77" spans="2:16" x14ac:dyDescent="0.25">
      <c r="B77" s="313"/>
      <c r="C77" s="321"/>
      <c r="D77" s="321"/>
      <c r="E77" s="321"/>
      <c r="F77" s="321"/>
      <c r="G77" s="306"/>
      <c r="H77" s="306"/>
      <c r="I77" s="306"/>
      <c r="J77" s="306"/>
      <c r="K77" s="306"/>
      <c r="L77" s="307"/>
      <c r="O77" s="25"/>
      <c r="P77" s="25"/>
    </row>
    <row r="78" spans="2:16" x14ac:dyDescent="0.25">
      <c r="B78" s="313"/>
      <c r="C78" s="321"/>
      <c r="D78" s="321"/>
      <c r="E78" s="321"/>
      <c r="F78" s="321"/>
      <c r="G78" s="306"/>
      <c r="H78" s="306"/>
      <c r="I78" s="306"/>
      <c r="J78" s="306"/>
      <c r="K78" s="306"/>
      <c r="L78" s="307"/>
      <c r="O78" s="25"/>
      <c r="P78" s="25"/>
    </row>
    <row r="79" spans="2:16" x14ac:dyDescent="0.25">
      <c r="B79" s="313"/>
      <c r="C79" s="321"/>
      <c r="D79" s="321"/>
      <c r="E79" s="321"/>
      <c r="F79" s="321"/>
      <c r="G79" s="306"/>
      <c r="H79" s="306"/>
      <c r="I79" s="306"/>
      <c r="J79" s="306"/>
      <c r="K79" s="306"/>
      <c r="L79" s="307"/>
      <c r="O79" s="25"/>
      <c r="P79" s="25"/>
    </row>
    <row r="80" spans="2:16" x14ac:dyDescent="0.25">
      <c r="B80" s="313"/>
      <c r="C80" s="321"/>
      <c r="D80" s="321"/>
      <c r="E80" s="321"/>
      <c r="F80" s="321"/>
      <c r="G80" s="306"/>
      <c r="H80" s="306"/>
      <c r="I80" s="306"/>
      <c r="J80" s="306"/>
      <c r="K80" s="306"/>
      <c r="L80" s="307"/>
      <c r="O80" s="25"/>
      <c r="P80" s="25"/>
    </row>
    <row r="81" spans="2:16" x14ac:dyDescent="0.25">
      <c r="B81" s="313" t="str">
        <f>IF(Intro!$G$21="English",O81,P81)</f>
        <v>Événement 4</v>
      </c>
      <c r="C81" s="321"/>
      <c r="D81" s="321"/>
      <c r="E81" s="321"/>
      <c r="F81" s="321"/>
      <c r="G81" s="306"/>
      <c r="H81" s="306"/>
      <c r="I81" s="306"/>
      <c r="J81" s="306"/>
      <c r="K81" s="306"/>
      <c r="L81" s="307"/>
      <c r="O81" s="25" t="s">
        <v>123</v>
      </c>
      <c r="P81" s="25" t="s">
        <v>124</v>
      </c>
    </row>
    <row r="82" spans="2:16" x14ac:dyDescent="0.25">
      <c r="B82" s="313"/>
      <c r="C82" s="321"/>
      <c r="D82" s="321"/>
      <c r="E82" s="321"/>
      <c r="F82" s="321"/>
      <c r="G82" s="306"/>
      <c r="H82" s="306"/>
      <c r="I82" s="306"/>
      <c r="J82" s="306"/>
      <c r="K82" s="306"/>
      <c r="L82" s="307"/>
      <c r="O82" s="25"/>
      <c r="P82" s="25"/>
    </row>
    <row r="83" spans="2:16" x14ac:dyDescent="0.25">
      <c r="B83" s="313"/>
      <c r="C83" s="321"/>
      <c r="D83" s="321"/>
      <c r="E83" s="321"/>
      <c r="F83" s="321"/>
      <c r="G83" s="306"/>
      <c r="H83" s="306"/>
      <c r="I83" s="306"/>
      <c r="J83" s="306"/>
      <c r="K83" s="306"/>
      <c r="L83" s="307"/>
      <c r="O83" s="25"/>
      <c r="P83" s="25"/>
    </row>
    <row r="84" spans="2:16" x14ac:dyDescent="0.25">
      <c r="B84" s="313"/>
      <c r="C84" s="321"/>
      <c r="D84" s="321"/>
      <c r="E84" s="321"/>
      <c r="F84" s="321"/>
      <c r="G84" s="306"/>
      <c r="H84" s="306"/>
      <c r="I84" s="306"/>
      <c r="J84" s="306"/>
      <c r="K84" s="306"/>
      <c r="L84" s="307"/>
      <c r="O84" s="25"/>
      <c r="P84" s="25"/>
    </row>
    <row r="85" spans="2:16" x14ac:dyDescent="0.25">
      <c r="B85" s="313"/>
      <c r="C85" s="321"/>
      <c r="D85" s="321"/>
      <c r="E85" s="321"/>
      <c r="F85" s="321"/>
      <c r="G85" s="306"/>
      <c r="H85" s="306"/>
      <c r="I85" s="306"/>
      <c r="J85" s="306"/>
      <c r="K85" s="306"/>
      <c r="L85" s="307"/>
      <c r="O85" s="25"/>
      <c r="P85" s="25"/>
    </row>
    <row r="86" spans="2:16" x14ac:dyDescent="0.25">
      <c r="B86" s="313"/>
      <c r="C86" s="321"/>
      <c r="D86" s="321"/>
      <c r="E86" s="321"/>
      <c r="F86" s="321"/>
      <c r="G86" s="306"/>
      <c r="H86" s="306"/>
      <c r="I86" s="306"/>
      <c r="J86" s="306"/>
      <c r="K86" s="306"/>
      <c r="L86" s="307"/>
      <c r="O86" s="25"/>
      <c r="P86" s="25"/>
    </row>
    <row r="87" spans="2:16" x14ac:dyDescent="0.25">
      <c r="B87" s="313"/>
      <c r="C87" s="321"/>
      <c r="D87" s="321"/>
      <c r="E87" s="321"/>
      <c r="F87" s="321"/>
      <c r="G87" s="306"/>
      <c r="H87" s="306"/>
      <c r="I87" s="306"/>
      <c r="J87" s="306"/>
      <c r="K87" s="306"/>
      <c r="L87" s="307"/>
      <c r="O87" s="25"/>
      <c r="P87" s="25"/>
    </row>
    <row r="88" spans="2:16" x14ac:dyDescent="0.25">
      <c r="B88" s="313"/>
      <c r="C88" s="321"/>
      <c r="D88" s="321"/>
      <c r="E88" s="321"/>
      <c r="F88" s="321"/>
      <c r="G88" s="306"/>
      <c r="H88" s="306"/>
      <c r="I88" s="306"/>
      <c r="J88" s="306"/>
      <c r="K88" s="306"/>
      <c r="L88" s="307"/>
      <c r="O88" s="25"/>
      <c r="P88" s="25"/>
    </row>
    <row r="89" spans="2:16" x14ac:dyDescent="0.25">
      <c r="B89" s="313"/>
      <c r="C89" s="321"/>
      <c r="D89" s="321"/>
      <c r="E89" s="321"/>
      <c r="F89" s="321"/>
      <c r="G89" s="306"/>
      <c r="H89" s="306"/>
      <c r="I89" s="306"/>
      <c r="J89" s="306"/>
      <c r="K89" s="306"/>
      <c r="L89" s="307"/>
      <c r="O89" s="25"/>
      <c r="P89" s="25"/>
    </row>
    <row r="90" spans="2:16" x14ac:dyDescent="0.25">
      <c r="B90" s="313"/>
      <c r="C90" s="321"/>
      <c r="D90" s="321"/>
      <c r="E90" s="321"/>
      <c r="F90" s="321"/>
      <c r="G90" s="306"/>
      <c r="H90" s="306"/>
      <c r="I90" s="306"/>
      <c r="J90" s="306"/>
      <c r="K90" s="306"/>
      <c r="L90" s="307"/>
      <c r="O90" s="25"/>
      <c r="P90" s="25"/>
    </row>
    <row r="91" spans="2:16" x14ac:dyDescent="0.25">
      <c r="B91" s="313" t="str">
        <f>IF(Intro!$G$21="English",O91,P91)</f>
        <v>Événement 5</v>
      </c>
      <c r="C91" s="321"/>
      <c r="D91" s="321"/>
      <c r="E91" s="321"/>
      <c r="F91" s="321"/>
      <c r="G91" s="306"/>
      <c r="H91" s="306"/>
      <c r="I91" s="306"/>
      <c r="J91" s="306"/>
      <c r="K91" s="306"/>
      <c r="L91" s="307"/>
      <c r="O91" s="25" t="s">
        <v>125</v>
      </c>
      <c r="P91" s="25" t="s">
        <v>126</v>
      </c>
    </row>
    <row r="92" spans="2:16" x14ac:dyDescent="0.25">
      <c r="B92" s="313"/>
      <c r="C92" s="321"/>
      <c r="D92" s="321"/>
      <c r="E92" s="321"/>
      <c r="F92" s="321"/>
      <c r="G92" s="306"/>
      <c r="H92" s="306"/>
      <c r="I92" s="306"/>
      <c r="J92" s="306"/>
      <c r="K92" s="306"/>
      <c r="L92" s="307"/>
      <c r="O92" s="25"/>
      <c r="P92" s="25"/>
    </row>
    <row r="93" spans="2:16" x14ac:dyDescent="0.25">
      <c r="B93" s="313"/>
      <c r="C93" s="321"/>
      <c r="D93" s="321"/>
      <c r="E93" s="321"/>
      <c r="F93" s="321"/>
      <c r="G93" s="306"/>
      <c r="H93" s="306"/>
      <c r="I93" s="306"/>
      <c r="J93" s="306"/>
      <c r="K93" s="306"/>
      <c r="L93" s="307"/>
      <c r="O93" s="25"/>
      <c r="P93" s="25"/>
    </row>
    <row r="94" spans="2:16" x14ac:dyDescent="0.25">
      <c r="B94" s="313"/>
      <c r="C94" s="321"/>
      <c r="D94" s="321"/>
      <c r="E94" s="321"/>
      <c r="F94" s="321"/>
      <c r="G94" s="306"/>
      <c r="H94" s="306"/>
      <c r="I94" s="306"/>
      <c r="J94" s="306"/>
      <c r="K94" s="306"/>
      <c r="L94" s="307"/>
      <c r="O94" s="25"/>
      <c r="P94" s="25"/>
    </row>
    <row r="95" spans="2:16" x14ac:dyDescent="0.25">
      <c r="B95" s="313"/>
      <c r="C95" s="321"/>
      <c r="D95" s="321"/>
      <c r="E95" s="321"/>
      <c r="F95" s="321"/>
      <c r="G95" s="306"/>
      <c r="H95" s="306"/>
      <c r="I95" s="306"/>
      <c r="J95" s="306"/>
      <c r="K95" s="306"/>
      <c r="L95" s="307"/>
      <c r="O95" s="25"/>
      <c r="P95" s="25"/>
    </row>
    <row r="96" spans="2:16" x14ac:dyDescent="0.25">
      <c r="B96" s="313"/>
      <c r="C96" s="321"/>
      <c r="D96" s="321"/>
      <c r="E96" s="321"/>
      <c r="F96" s="321"/>
      <c r="G96" s="306"/>
      <c r="H96" s="306"/>
      <c r="I96" s="306"/>
      <c r="J96" s="306"/>
      <c r="K96" s="306"/>
      <c r="L96" s="307"/>
      <c r="O96" s="25"/>
      <c r="P96" s="25"/>
    </row>
    <row r="97" spans="2:16" x14ac:dyDescent="0.25">
      <c r="B97" s="313"/>
      <c r="C97" s="321"/>
      <c r="D97" s="321"/>
      <c r="E97" s="321"/>
      <c r="F97" s="321"/>
      <c r="G97" s="306"/>
      <c r="H97" s="306"/>
      <c r="I97" s="306"/>
      <c r="J97" s="306"/>
      <c r="K97" s="306"/>
      <c r="L97" s="307"/>
      <c r="O97" s="25"/>
      <c r="P97" s="25"/>
    </row>
    <row r="98" spans="2:16" x14ac:dyDescent="0.25">
      <c r="B98" s="313"/>
      <c r="C98" s="321"/>
      <c r="D98" s="321"/>
      <c r="E98" s="321"/>
      <c r="F98" s="321"/>
      <c r="G98" s="306"/>
      <c r="H98" s="306"/>
      <c r="I98" s="306"/>
      <c r="J98" s="306"/>
      <c r="K98" s="306"/>
      <c r="L98" s="307"/>
      <c r="O98" s="25"/>
      <c r="P98" s="25"/>
    </row>
    <row r="99" spans="2:16" x14ac:dyDescent="0.25">
      <c r="B99" s="313"/>
      <c r="C99" s="321"/>
      <c r="D99" s="321"/>
      <c r="E99" s="321"/>
      <c r="F99" s="321"/>
      <c r="G99" s="306"/>
      <c r="H99" s="306"/>
      <c r="I99" s="306"/>
      <c r="J99" s="306"/>
      <c r="K99" s="306"/>
      <c r="L99" s="307"/>
      <c r="O99" s="25"/>
      <c r="P99" s="25"/>
    </row>
    <row r="100" spans="2:16" x14ac:dyDescent="0.25">
      <c r="B100" s="330"/>
      <c r="C100" s="331"/>
      <c r="D100" s="331"/>
      <c r="E100" s="331"/>
      <c r="F100" s="331"/>
      <c r="G100" s="311"/>
      <c r="H100" s="311"/>
      <c r="I100" s="311"/>
      <c r="J100" s="311"/>
      <c r="K100" s="311"/>
      <c r="L100" s="312"/>
      <c r="O100" s="25"/>
      <c r="P100" s="25"/>
    </row>
    <row r="118" spans="1:14" s="36" customFormat="1" x14ac:dyDescent="0.25">
      <c r="A118" s="51"/>
      <c r="B118" s="17"/>
      <c r="C118" s="17"/>
      <c r="N118" s="52"/>
    </row>
    <row r="119" spans="1:14" s="36" customFormat="1" x14ac:dyDescent="0.25">
      <c r="A119" s="51"/>
      <c r="B119" s="17"/>
      <c r="C119" s="17"/>
      <c r="N119" s="52"/>
    </row>
    <row r="120" spans="1:14" s="36" customFormat="1" x14ac:dyDescent="0.25">
      <c r="A120" s="51"/>
      <c r="B120" s="17"/>
      <c r="C120" s="17"/>
      <c r="N120" s="52"/>
    </row>
    <row r="121" spans="1:14" s="36" customFormat="1" x14ac:dyDescent="0.25">
      <c r="A121" s="51"/>
      <c r="B121" s="17"/>
      <c r="C121" s="17"/>
      <c r="N121" s="52"/>
    </row>
  </sheetData>
  <sheetProtection algorithmName="SHA-512" hashValue="U1cty8jZULdd91a9Pf+tlvzpTRWz6+hOt4zpHwYt5d+niq0+kTtqT7+ZQXKWl5ywWysnVylfYK9CYr0uAEEgeg==" saltValue="31kbhP++ACzGEgHtb0lRnw==" spinCount="100000" sheet="1" objects="1" scenarios="1" selectLockedCells="1"/>
  <mergeCells count="80">
    <mergeCell ref="B91:B100"/>
    <mergeCell ref="C91:C100"/>
    <mergeCell ref="D91:D100"/>
    <mergeCell ref="E91:F100"/>
    <mergeCell ref="G91:L100"/>
    <mergeCell ref="B81:B90"/>
    <mergeCell ref="C81:C90"/>
    <mergeCell ref="D81:D90"/>
    <mergeCell ref="E81:F90"/>
    <mergeCell ref="G81:L90"/>
    <mergeCell ref="B71:B80"/>
    <mergeCell ref="C71:C80"/>
    <mergeCell ref="D71:D80"/>
    <mergeCell ref="E71:F80"/>
    <mergeCell ref="G71:L80"/>
    <mergeCell ref="B61:B70"/>
    <mergeCell ref="C61:C70"/>
    <mergeCell ref="D61:D70"/>
    <mergeCell ref="E61:F70"/>
    <mergeCell ref="G61:L70"/>
    <mergeCell ref="H36:H39"/>
    <mergeCell ref="I36:I39"/>
    <mergeCell ref="B45:L47"/>
    <mergeCell ref="B51:B60"/>
    <mergeCell ref="C51:C60"/>
    <mergeCell ref="D51:D60"/>
    <mergeCell ref="E51:F60"/>
    <mergeCell ref="G51:L60"/>
    <mergeCell ref="C49:C50"/>
    <mergeCell ref="D49:D50"/>
    <mergeCell ref="E49:F50"/>
    <mergeCell ref="G49:L50"/>
    <mergeCell ref="B36:C39"/>
    <mergeCell ref="D36:D39"/>
    <mergeCell ref="E36:E39"/>
    <mergeCell ref="B31:D32"/>
    <mergeCell ref="E31:E32"/>
    <mergeCell ref="F31:F32"/>
    <mergeCell ref="G31:G32"/>
    <mergeCell ref="H31:H32"/>
    <mergeCell ref="B15:L17"/>
    <mergeCell ref="B21:C21"/>
    <mergeCell ref="B22:C22"/>
    <mergeCell ref="I25:I26"/>
    <mergeCell ref="I19:I20"/>
    <mergeCell ref="B19:D20"/>
    <mergeCell ref="E19:E20"/>
    <mergeCell ref="F19:F20"/>
    <mergeCell ref="G19:G20"/>
    <mergeCell ref="H19:H20"/>
    <mergeCell ref="B23:C23"/>
    <mergeCell ref="B25:D26"/>
    <mergeCell ref="E25:E26"/>
    <mergeCell ref="F25:F26"/>
    <mergeCell ref="G25:G26"/>
    <mergeCell ref="H25:H26"/>
    <mergeCell ref="B4:L4"/>
    <mergeCell ref="B5:L5"/>
    <mergeCell ref="B6:L6"/>
    <mergeCell ref="B12:L12"/>
    <mergeCell ref="B13:L13"/>
    <mergeCell ref="B8:L8"/>
    <mergeCell ref="B9:L9"/>
    <mergeCell ref="B10:L10"/>
    <mergeCell ref="B27:C27"/>
    <mergeCell ref="B28:C28"/>
    <mergeCell ref="B29:C29"/>
    <mergeCell ref="B43:L43"/>
    <mergeCell ref="B40:C40"/>
    <mergeCell ref="B41:C41"/>
    <mergeCell ref="F36:F39"/>
    <mergeCell ref="G36:G39"/>
    <mergeCell ref="I31:I32"/>
    <mergeCell ref="B33:C35"/>
    <mergeCell ref="D33:D35"/>
    <mergeCell ref="E33:E35"/>
    <mergeCell ref="F33:F35"/>
    <mergeCell ref="G33:G35"/>
    <mergeCell ref="H33:H35"/>
    <mergeCell ref="I33:I35"/>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1 G51:G55 G93:G94 G61 G64:G65 G71 G84:G85 G81 G74:G7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21:I23 E27:I29 E33:I33 E36:I36 E40:I41" xr:uid="{102DFA18-B4AE-4543-8974-ABA606ED0B79}">
      <formula1>1000</formula1>
    </dataValidation>
    <dataValidation allowBlank="1" showInputMessage="1" showErrorMessage="1" sqref="C51:F100" xr:uid="{5DD7756B-2A28-4258-A7B0-60F7410075A7}"/>
  </dataValidations>
  <printOptions horizontalCentered="1"/>
  <pageMargins left="0.25" right="0.25" top="0.75" bottom="0.75" header="0.3" footer="0.3"/>
  <pageSetup scale="63" firstPageNumber="11" fitToHeight="0" orientation="portrait" r:id="rId1"/>
  <headerFooter>
    <oddFooter>&amp;L&amp;A</oddFooter>
  </headerFooter>
  <rowBreaks count="1" manualBreakCount="1">
    <brk id="42"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zoomScaleNormal="100" zoomScaleSheetLayoutView="70" workbookViewId="0"/>
  </sheetViews>
  <sheetFormatPr defaultColWidth="9.28515625" defaultRowHeight="14.25" x14ac:dyDescent="0.25"/>
  <cols>
    <col min="1" max="1" width="1.7109375" style="14" customWidth="1"/>
    <col min="2" max="12" width="14.5703125" style="2" customWidth="1"/>
    <col min="13" max="14" width="9.42578125" style="3" customWidth="1"/>
    <col min="15" max="15" width="27.28515625" style="3" hidden="1" customWidth="1"/>
    <col min="16" max="16" width="26.5703125" style="3" hidden="1" customWidth="1"/>
    <col min="17" max="17" width="9.28515625" style="3" customWidth="1"/>
    <col min="18" max="16384" width="9.28515625" style="3"/>
  </cols>
  <sheetData>
    <row r="1" spans="1:16" x14ac:dyDescent="0.25">
      <c r="O1" s="15" t="s">
        <v>69</v>
      </c>
      <c r="P1" s="15" t="s">
        <v>79</v>
      </c>
    </row>
    <row r="2" spans="1:16" x14ac:dyDescent="0.25">
      <c r="B2" s="16" t="str">
        <f>Pro!B2</f>
        <v>PROTÉGÉ</v>
      </c>
      <c r="C2" s="16"/>
      <c r="O2" s="1"/>
      <c r="P2" s="1"/>
    </row>
    <row r="3" spans="1:16" x14ac:dyDescent="0.25">
      <c r="B3" s="6"/>
      <c r="C3" s="6"/>
      <c r="O3" s="1"/>
      <c r="P3" s="1"/>
    </row>
    <row r="4" spans="1:16" s="1" customFormat="1" ht="14.1" customHeight="1" x14ac:dyDescent="0.25">
      <c r="A4" s="17"/>
      <c r="B4" s="271" t="str">
        <f>Info!B4</f>
        <v>QUESTIONNAIRE À L’INTENTION DES SYNDICATS</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VAISSELLE EN FIBRE MOULÉE THERMOFORMÉE</v>
      </c>
      <c r="C6" s="271"/>
      <c r="D6" s="271"/>
      <c r="E6" s="271"/>
      <c r="F6" s="271"/>
      <c r="G6" s="271"/>
      <c r="H6" s="271"/>
      <c r="I6" s="271"/>
      <c r="J6" s="271"/>
      <c r="K6" s="271"/>
      <c r="L6" s="271"/>
      <c r="O6" s="18"/>
      <c r="P6" s="18"/>
    </row>
    <row r="7" spans="1:16" s="10" customFormat="1" x14ac:dyDescent="0.25">
      <c r="A7" s="17"/>
      <c r="B7" s="19"/>
      <c r="C7" s="19"/>
      <c r="D7" s="20"/>
      <c r="E7" s="20"/>
      <c r="F7" s="20"/>
      <c r="G7" s="20"/>
      <c r="H7" s="20"/>
      <c r="I7" s="20"/>
      <c r="J7" s="20"/>
      <c r="K7" s="20"/>
      <c r="L7" s="20"/>
      <c r="O7" s="18"/>
      <c r="P7" s="18"/>
    </row>
    <row r="8" spans="1:16" x14ac:dyDescent="0.25">
      <c r="B8" s="169" t="str">
        <f>IF(Intro!$G$21="English",O8,P8)</f>
        <v>COMMENTAIRES PROTÉGÉS</v>
      </c>
      <c r="C8" s="170"/>
      <c r="D8" s="170"/>
      <c r="E8" s="170"/>
      <c r="F8" s="170"/>
      <c r="G8" s="170"/>
      <c r="H8" s="170"/>
      <c r="I8" s="170"/>
      <c r="J8" s="170"/>
      <c r="K8" s="170"/>
      <c r="L8" s="171"/>
      <c r="O8" s="3" t="s">
        <v>64</v>
      </c>
      <c r="P8" s="3" t="s">
        <v>183</v>
      </c>
    </row>
    <row r="9" spans="1:16" x14ac:dyDescent="0.25">
      <c r="B9" s="21"/>
      <c r="C9" s="22"/>
      <c r="D9" s="23"/>
      <c r="E9" s="23"/>
      <c r="F9" s="23"/>
      <c r="G9" s="23"/>
      <c r="H9" s="23"/>
      <c r="I9" s="23"/>
      <c r="J9" s="23"/>
      <c r="K9" s="23"/>
      <c r="L9" s="24"/>
    </row>
    <row r="10" spans="1:16" ht="28.5" x14ac:dyDescent="0.25">
      <c r="A10" s="14" t="s">
        <v>321</v>
      </c>
      <c r="B10" s="172" t="str">
        <f>AddPub!B10</f>
        <v>Si votre entreprise désire ajouter des commentaires concernant vos réponses, vous les inscrivez ici. Indiquez à quelle question se rapportent vos commentaires.</v>
      </c>
      <c r="C10" s="173"/>
      <c r="D10" s="173"/>
      <c r="E10" s="173"/>
      <c r="F10" s="173"/>
      <c r="G10" s="173"/>
      <c r="H10" s="173"/>
      <c r="I10" s="173"/>
      <c r="J10" s="173"/>
      <c r="K10" s="173"/>
      <c r="L10" s="174"/>
      <c r="O10" s="25"/>
    </row>
    <row r="11" spans="1:16" x14ac:dyDescent="0.25">
      <c r="B11" s="38"/>
      <c r="C11" s="22"/>
      <c r="D11" s="23"/>
      <c r="E11" s="23"/>
      <c r="F11" s="23"/>
      <c r="G11" s="23"/>
      <c r="H11" s="23"/>
      <c r="I11" s="23"/>
      <c r="J11" s="23"/>
      <c r="K11" s="23"/>
      <c r="L11" s="24"/>
      <c r="O11" s="25"/>
    </row>
    <row r="12" spans="1:16" x14ac:dyDescent="0.25">
      <c r="B12" s="68"/>
      <c r="C12" s="22"/>
      <c r="D12" s="79" t="s">
        <v>95</v>
      </c>
      <c r="E12" s="301" t="str">
        <f>AddPub!E12</f>
        <v>Commentaires</v>
      </c>
      <c r="F12" s="301"/>
      <c r="G12" s="301"/>
      <c r="H12" s="301"/>
      <c r="I12" s="301"/>
      <c r="J12" s="301"/>
      <c r="K12" s="301"/>
      <c r="L12" s="302"/>
      <c r="O12" s="25"/>
    </row>
    <row r="13" spans="1:16" x14ac:dyDescent="0.25">
      <c r="B13" s="303" t="str">
        <f>AddPub!B13</f>
        <v>Commentaire 1</v>
      </c>
      <c r="C13" s="304"/>
      <c r="D13" s="305"/>
      <c r="E13" s="306"/>
      <c r="F13" s="306"/>
      <c r="G13" s="306"/>
      <c r="H13" s="306"/>
      <c r="I13" s="306"/>
      <c r="J13" s="306"/>
      <c r="K13" s="306"/>
      <c r="L13" s="307"/>
      <c r="O13" s="25"/>
    </row>
    <row r="14" spans="1:16" x14ac:dyDescent="0.25">
      <c r="B14" s="303"/>
      <c r="C14" s="304"/>
      <c r="D14" s="305"/>
      <c r="E14" s="306"/>
      <c r="F14" s="306"/>
      <c r="G14" s="306"/>
      <c r="H14" s="306"/>
      <c r="I14" s="306"/>
      <c r="J14" s="306"/>
      <c r="K14" s="306"/>
      <c r="L14" s="307"/>
      <c r="O14" s="25"/>
    </row>
    <row r="15" spans="1:16" x14ac:dyDescent="0.25">
      <c r="B15" s="303"/>
      <c r="C15" s="304"/>
      <c r="D15" s="305"/>
      <c r="E15" s="306"/>
      <c r="F15" s="306"/>
      <c r="G15" s="306"/>
      <c r="H15" s="306"/>
      <c r="I15" s="306"/>
      <c r="J15" s="306"/>
      <c r="K15" s="306"/>
      <c r="L15" s="307"/>
      <c r="O15" s="25"/>
    </row>
    <row r="16" spans="1:16" x14ac:dyDescent="0.25">
      <c r="B16" s="303"/>
      <c r="C16" s="304"/>
      <c r="D16" s="305"/>
      <c r="E16" s="306"/>
      <c r="F16" s="306"/>
      <c r="G16" s="306"/>
      <c r="H16" s="306"/>
      <c r="I16" s="306"/>
      <c r="J16" s="306"/>
      <c r="K16" s="306"/>
      <c r="L16" s="307"/>
      <c r="O16" s="25"/>
    </row>
    <row r="17" spans="2:16" x14ac:dyDescent="0.25">
      <c r="B17" s="303"/>
      <c r="C17" s="304"/>
      <c r="D17" s="305"/>
      <c r="E17" s="306"/>
      <c r="F17" s="306"/>
      <c r="G17" s="306"/>
      <c r="H17" s="306"/>
      <c r="I17" s="306"/>
      <c r="J17" s="306"/>
      <c r="K17" s="306"/>
      <c r="L17" s="307"/>
      <c r="O17" s="25"/>
    </row>
    <row r="18" spans="2:16" x14ac:dyDescent="0.25">
      <c r="B18" s="303"/>
      <c r="C18" s="304"/>
      <c r="D18" s="305"/>
      <c r="E18" s="306"/>
      <c r="F18" s="306"/>
      <c r="G18" s="306"/>
      <c r="H18" s="306"/>
      <c r="I18" s="306"/>
      <c r="J18" s="306"/>
      <c r="K18" s="306"/>
      <c r="L18" s="307"/>
      <c r="O18" s="25"/>
    </row>
    <row r="19" spans="2:16" x14ac:dyDescent="0.25">
      <c r="B19" s="303"/>
      <c r="C19" s="304"/>
      <c r="D19" s="305"/>
      <c r="E19" s="306"/>
      <c r="F19" s="306"/>
      <c r="G19" s="306"/>
      <c r="H19" s="306"/>
      <c r="I19" s="306"/>
      <c r="J19" s="306"/>
      <c r="K19" s="306"/>
      <c r="L19" s="307"/>
      <c r="O19" s="25"/>
    </row>
    <row r="20" spans="2:16" x14ac:dyDescent="0.25">
      <c r="B20" s="303"/>
      <c r="C20" s="304"/>
      <c r="D20" s="305"/>
      <c r="E20" s="306"/>
      <c r="F20" s="306"/>
      <c r="G20" s="306"/>
      <c r="H20" s="306"/>
      <c r="I20" s="306"/>
      <c r="J20" s="306"/>
      <c r="K20" s="306"/>
      <c r="L20" s="307"/>
      <c r="O20" s="25"/>
    </row>
    <row r="21" spans="2:16" x14ac:dyDescent="0.25">
      <c r="B21" s="303"/>
      <c r="C21" s="304"/>
      <c r="D21" s="305"/>
      <c r="E21" s="306"/>
      <c r="F21" s="306"/>
      <c r="G21" s="306"/>
      <c r="H21" s="306"/>
      <c r="I21" s="306"/>
      <c r="J21" s="306"/>
      <c r="K21" s="306"/>
      <c r="L21" s="307"/>
      <c r="O21" s="25"/>
    </row>
    <row r="22" spans="2:16" x14ac:dyDescent="0.25">
      <c r="B22" s="303"/>
      <c r="C22" s="304"/>
      <c r="D22" s="305"/>
      <c r="E22" s="306"/>
      <c r="F22" s="306"/>
      <c r="G22" s="306"/>
      <c r="H22" s="306"/>
      <c r="I22" s="306"/>
      <c r="J22" s="306"/>
      <c r="K22" s="306"/>
      <c r="L22" s="307"/>
      <c r="O22" s="25"/>
    </row>
    <row r="23" spans="2:16" x14ac:dyDescent="0.25">
      <c r="B23" s="303" t="str">
        <f>AddPub!B23</f>
        <v>Commentaire 2</v>
      </c>
      <c r="C23" s="304"/>
      <c r="D23" s="305"/>
      <c r="E23" s="306"/>
      <c r="F23" s="306"/>
      <c r="G23" s="306"/>
      <c r="H23" s="306"/>
      <c r="I23" s="306"/>
      <c r="J23" s="306"/>
      <c r="K23" s="306"/>
      <c r="L23" s="307"/>
      <c r="O23" s="25"/>
    </row>
    <row r="24" spans="2:16" x14ac:dyDescent="0.25">
      <c r="B24" s="303"/>
      <c r="C24" s="304"/>
      <c r="D24" s="305"/>
      <c r="E24" s="306"/>
      <c r="F24" s="306"/>
      <c r="G24" s="306"/>
      <c r="H24" s="306"/>
      <c r="I24" s="306"/>
      <c r="J24" s="306"/>
      <c r="K24" s="306"/>
      <c r="L24" s="307"/>
    </row>
    <row r="25" spans="2:16" x14ac:dyDescent="0.25">
      <c r="B25" s="303"/>
      <c r="C25" s="304"/>
      <c r="D25" s="305"/>
      <c r="E25" s="306"/>
      <c r="F25" s="306"/>
      <c r="G25" s="306"/>
      <c r="H25" s="306"/>
      <c r="I25" s="306"/>
      <c r="J25" s="306"/>
      <c r="K25" s="306"/>
      <c r="L25" s="307"/>
    </row>
    <row r="26" spans="2:16" x14ac:dyDescent="0.25">
      <c r="B26" s="303"/>
      <c r="C26" s="304"/>
      <c r="D26" s="305"/>
      <c r="E26" s="306"/>
      <c r="F26" s="306"/>
      <c r="G26" s="306"/>
      <c r="H26" s="306"/>
      <c r="I26" s="306"/>
      <c r="J26" s="306"/>
      <c r="K26" s="306"/>
      <c r="L26" s="307"/>
      <c r="O26" s="25"/>
    </row>
    <row r="27" spans="2:16" x14ac:dyDescent="0.25">
      <c r="B27" s="303"/>
      <c r="C27" s="304"/>
      <c r="D27" s="305"/>
      <c r="E27" s="306"/>
      <c r="F27" s="306"/>
      <c r="G27" s="306"/>
      <c r="H27" s="306"/>
      <c r="I27" s="306"/>
      <c r="J27" s="306"/>
      <c r="K27" s="306"/>
      <c r="L27" s="307"/>
      <c r="O27" s="25"/>
    </row>
    <row r="28" spans="2:16" x14ac:dyDescent="0.25">
      <c r="B28" s="303"/>
      <c r="C28" s="304"/>
      <c r="D28" s="305"/>
      <c r="E28" s="306"/>
      <c r="F28" s="306"/>
      <c r="G28" s="306"/>
      <c r="H28" s="306"/>
      <c r="I28" s="306"/>
      <c r="J28" s="306"/>
      <c r="K28" s="306"/>
      <c r="L28" s="307"/>
    </row>
    <row r="29" spans="2:16" x14ac:dyDescent="0.25">
      <c r="B29" s="303"/>
      <c r="C29" s="304"/>
      <c r="D29" s="305"/>
      <c r="E29" s="306"/>
      <c r="F29" s="306"/>
      <c r="G29" s="306"/>
      <c r="H29" s="306"/>
      <c r="I29" s="306"/>
      <c r="J29" s="306"/>
      <c r="K29" s="306"/>
      <c r="L29" s="307"/>
      <c r="O29" s="36"/>
      <c r="P29" s="36"/>
    </row>
    <row r="30" spans="2:16" x14ac:dyDescent="0.25">
      <c r="B30" s="303"/>
      <c r="C30" s="304"/>
      <c r="D30" s="305"/>
      <c r="E30" s="306"/>
      <c r="F30" s="306"/>
      <c r="G30" s="306"/>
      <c r="H30" s="306"/>
      <c r="I30" s="306"/>
      <c r="J30" s="306"/>
      <c r="K30" s="306"/>
      <c r="L30" s="307"/>
      <c r="O30" s="25"/>
    </row>
    <row r="31" spans="2:16" x14ac:dyDescent="0.25">
      <c r="B31" s="303"/>
      <c r="C31" s="304"/>
      <c r="D31" s="305"/>
      <c r="E31" s="306"/>
      <c r="F31" s="306"/>
      <c r="G31" s="306"/>
      <c r="H31" s="306"/>
      <c r="I31" s="306"/>
      <c r="J31" s="306"/>
      <c r="K31" s="306"/>
      <c r="L31" s="307"/>
      <c r="O31" s="25"/>
    </row>
    <row r="32" spans="2:16" x14ac:dyDescent="0.25">
      <c r="B32" s="303"/>
      <c r="C32" s="304"/>
      <c r="D32" s="305"/>
      <c r="E32" s="306"/>
      <c r="F32" s="306"/>
      <c r="G32" s="306"/>
      <c r="H32" s="306"/>
      <c r="I32" s="306"/>
      <c r="J32" s="306"/>
      <c r="K32" s="306"/>
      <c r="L32" s="307"/>
      <c r="O32" s="25"/>
    </row>
    <row r="33" spans="2:15" x14ac:dyDescent="0.25">
      <c r="B33" s="303" t="str">
        <f>AddPub!B33</f>
        <v>Commentaire 3</v>
      </c>
      <c r="C33" s="304"/>
      <c r="D33" s="305"/>
      <c r="E33" s="306"/>
      <c r="F33" s="306"/>
      <c r="G33" s="306"/>
      <c r="H33" s="306"/>
      <c r="I33" s="306"/>
      <c r="J33" s="306"/>
      <c r="K33" s="306"/>
      <c r="L33" s="307"/>
      <c r="O33" s="25"/>
    </row>
    <row r="34" spans="2:15" x14ac:dyDescent="0.25">
      <c r="B34" s="303"/>
      <c r="C34" s="304"/>
      <c r="D34" s="305"/>
      <c r="E34" s="306"/>
      <c r="F34" s="306"/>
      <c r="G34" s="306"/>
      <c r="H34" s="306"/>
      <c r="I34" s="306"/>
      <c r="J34" s="306"/>
      <c r="K34" s="306"/>
      <c r="L34" s="307"/>
      <c r="O34" s="25"/>
    </row>
    <row r="35" spans="2:15" x14ac:dyDescent="0.25">
      <c r="B35" s="303"/>
      <c r="C35" s="304"/>
      <c r="D35" s="305"/>
      <c r="E35" s="306"/>
      <c r="F35" s="306"/>
      <c r="G35" s="306"/>
      <c r="H35" s="306"/>
      <c r="I35" s="306"/>
      <c r="J35" s="306"/>
      <c r="K35" s="306"/>
      <c r="L35" s="307"/>
      <c r="O35" s="25"/>
    </row>
    <row r="36" spans="2:15" x14ac:dyDescent="0.25">
      <c r="B36" s="303"/>
      <c r="C36" s="304"/>
      <c r="D36" s="305"/>
      <c r="E36" s="306"/>
      <c r="F36" s="306"/>
      <c r="G36" s="306"/>
      <c r="H36" s="306"/>
      <c r="I36" s="306"/>
      <c r="J36" s="306"/>
      <c r="K36" s="306"/>
      <c r="L36" s="307"/>
      <c r="O36" s="25"/>
    </row>
    <row r="37" spans="2:15" x14ac:dyDescent="0.25">
      <c r="B37" s="303"/>
      <c r="C37" s="304"/>
      <c r="D37" s="305"/>
      <c r="E37" s="306"/>
      <c r="F37" s="306"/>
      <c r="G37" s="306"/>
      <c r="H37" s="306"/>
      <c r="I37" s="306"/>
      <c r="J37" s="306"/>
      <c r="K37" s="306"/>
      <c r="L37" s="307"/>
      <c r="O37" s="25"/>
    </row>
    <row r="38" spans="2:15" x14ac:dyDescent="0.25">
      <c r="B38" s="303"/>
      <c r="C38" s="304"/>
      <c r="D38" s="305"/>
      <c r="E38" s="306"/>
      <c r="F38" s="306"/>
      <c r="G38" s="306"/>
      <c r="H38" s="306"/>
      <c r="I38" s="306"/>
      <c r="J38" s="306"/>
      <c r="K38" s="306"/>
      <c r="L38" s="307"/>
      <c r="O38" s="25"/>
    </row>
    <row r="39" spans="2:15" x14ac:dyDescent="0.25">
      <c r="B39" s="303"/>
      <c r="C39" s="304"/>
      <c r="D39" s="305"/>
      <c r="E39" s="306"/>
      <c r="F39" s="306"/>
      <c r="G39" s="306"/>
      <c r="H39" s="306"/>
      <c r="I39" s="306"/>
      <c r="J39" s="306"/>
      <c r="K39" s="306"/>
      <c r="L39" s="307"/>
      <c r="O39" s="25"/>
    </row>
    <row r="40" spans="2:15" x14ac:dyDescent="0.25">
      <c r="B40" s="303"/>
      <c r="C40" s="304"/>
      <c r="D40" s="305"/>
      <c r="E40" s="306"/>
      <c r="F40" s="306"/>
      <c r="G40" s="306"/>
      <c r="H40" s="306"/>
      <c r="I40" s="306"/>
      <c r="J40" s="306"/>
      <c r="K40" s="306"/>
      <c r="L40" s="307"/>
      <c r="O40" s="25"/>
    </row>
    <row r="41" spans="2:15" x14ac:dyDescent="0.25">
      <c r="B41" s="303"/>
      <c r="C41" s="304"/>
      <c r="D41" s="305"/>
      <c r="E41" s="306"/>
      <c r="F41" s="306"/>
      <c r="G41" s="306"/>
      <c r="H41" s="306"/>
      <c r="I41" s="306"/>
      <c r="J41" s="306"/>
      <c r="K41" s="306"/>
      <c r="L41" s="307"/>
      <c r="O41" s="25"/>
    </row>
    <row r="42" spans="2:15" x14ac:dyDescent="0.25">
      <c r="B42" s="303"/>
      <c r="C42" s="304"/>
      <c r="D42" s="305"/>
      <c r="E42" s="306"/>
      <c r="F42" s="306"/>
      <c r="G42" s="306"/>
      <c r="H42" s="306"/>
      <c r="I42" s="306"/>
      <c r="J42" s="306"/>
      <c r="K42" s="306"/>
      <c r="L42" s="307"/>
      <c r="O42" s="25"/>
    </row>
    <row r="43" spans="2:15" x14ac:dyDescent="0.25">
      <c r="B43" s="303" t="str">
        <f>AddPub!B43</f>
        <v>Commentaire 4</v>
      </c>
      <c r="C43" s="304"/>
      <c r="D43" s="305"/>
      <c r="E43" s="306"/>
      <c r="F43" s="306"/>
      <c r="G43" s="306"/>
      <c r="H43" s="306"/>
      <c r="I43" s="306"/>
      <c r="J43" s="306"/>
      <c r="K43" s="306"/>
      <c r="L43" s="307"/>
      <c r="O43" s="25"/>
    </row>
    <row r="44" spans="2:15" x14ac:dyDescent="0.25">
      <c r="B44" s="303"/>
      <c r="C44" s="304"/>
      <c r="D44" s="305"/>
      <c r="E44" s="306"/>
      <c r="F44" s="306"/>
      <c r="G44" s="306"/>
      <c r="H44" s="306"/>
      <c r="I44" s="306"/>
      <c r="J44" s="306"/>
      <c r="K44" s="306"/>
      <c r="L44" s="307"/>
      <c r="O44" s="25"/>
    </row>
    <row r="45" spans="2:15" x14ac:dyDescent="0.25">
      <c r="B45" s="303"/>
      <c r="C45" s="304"/>
      <c r="D45" s="305"/>
      <c r="E45" s="306"/>
      <c r="F45" s="306"/>
      <c r="G45" s="306"/>
      <c r="H45" s="306"/>
      <c r="I45" s="306"/>
      <c r="J45" s="306"/>
      <c r="K45" s="306"/>
      <c r="L45" s="307"/>
      <c r="O45" s="25"/>
    </row>
    <row r="46" spans="2:15" x14ac:dyDescent="0.25">
      <c r="B46" s="303"/>
      <c r="C46" s="304"/>
      <c r="D46" s="305"/>
      <c r="E46" s="306"/>
      <c r="F46" s="306"/>
      <c r="G46" s="306"/>
      <c r="H46" s="306"/>
      <c r="I46" s="306"/>
      <c r="J46" s="306"/>
      <c r="K46" s="306"/>
      <c r="L46" s="307"/>
      <c r="O46" s="25"/>
    </row>
    <row r="47" spans="2:15" x14ac:dyDescent="0.25">
      <c r="B47" s="303"/>
      <c r="C47" s="304"/>
      <c r="D47" s="305"/>
      <c r="E47" s="306"/>
      <c r="F47" s="306"/>
      <c r="G47" s="306"/>
      <c r="H47" s="306"/>
      <c r="I47" s="306"/>
      <c r="J47" s="306"/>
      <c r="K47" s="306"/>
      <c r="L47" s="307"/>
      <c r="O47" s="25"/>
    </row>
    <row r="48" spans="2:15" x14ac:dyDescent="0.25">
      <c r="B48" s="303"/>
      <c r="C48" s="304"/>
      <c r="D48" s="305"/>
      <c r="E48" s="306"/>
      <c r="F48" s="306"/>
      <c r="G48" s="306"/>
      <c r="H48" s="306"/>
      <c r="I48" s="306"/>
      <c r="J48" s="306"/>
      <c r="K48" s="306"/>
      <c r="L48" s="307"/>
      <c r="O48" s="25"/>
    </row>
    <row r="49" spans="1:15" x14ac:dyDescent="0.25">
      <c r="B49" s="303"/>
      <c r="C49" s="304"/>
      <c r="D49" s="305"/>
      <c r="E49" s="306"/>
      <c r="F49" s="306"/>
      <c r="G49" s="306"/>
      <c r="H49" s="306"/>
      <c r="I49" s="306"/>
      <c r="J49" s="306"/>
      <c r="K49" s="306"/>
      <c r="L49" s="307"/>
      <c r="O49" s="25"/>
    </row>
    <row r="50" spans="1:15" x14ac:dyDescent="0.25">
      <c r="B50" s="303"/>
      <c r="C50" s="304"/>
      <c r="D50" s="305"/>
      <c r="E50" s="306"/>
      <c r="F50" s="306"/>
      <c r="G50" s="306"/>
      <c r="H50" s="306"/>
      <c r="I50" s="306"/>
      <c r="J50" s="306"/>
      <c r="K50" s="306"/>
      <c r="L50" s="307"/>
      <c r="O50" s="25"/>
    </row>
    <row r="51" spans="1:15" x14ac:dyDescent="0.25">
      <c r="B51" s="303"/>
      <c r="C51" s="304"/>
      <c r="D51" s="305"/>
      <c r="E51" s="306"/>
      <c r="F51" s="306"/>
      <c r="G51" s="306"/>
      <c r="H51" s="306"/>
      <c r="I51" s="306"/>
      <c r="J51" s="306"/>
      <c r="K51" s="306"/>
      <c r="L51" s="307"/>
      <c r="O51" s="25"/>
    </row>
    <row r="52" spans="1:15" x14ac:dyDescent="0.25">
      <c r="B52" s="303"/>
      <c r="C52" s="304"/>
      <c r="D52" s="305"/>
      <c r="E52" s="306"/>
      <c r="F52" s="306"/>
      <c r="G52" s="306"/>
      <c r="H52" s="306"/>
      <c r="I52" s="306"/>
      <c r="J52" s="306"/>
      <c r="K52" s="306"/>
      <c r="L52" s="307"/>
      <c r="O52" s="25"/>
    </row>
    <row r="53" spans="1:15" x14ac:dyDescent="0.25">
      <c r="B53" s="303" t="str">
        <f>AddPub!B53</f>
        <v>Commentaire 5</v>
      </c>
      <c r="C53" s="304"/>
      <c r="D53" s="305"/>
      <c r="E53" s="306"/>
      <c r="F53" s="306"/>
      <c r="G53" s="306"/>
      <c r="H53" s="306"/>
      <c r="I53" s="306"/>
      <c r="J53" s="306"/>
      <c r="K53" s="306"/>
      <c r="L53" s="307"/>
      <c r="O53" s="25"/>
    </row>
    <row r="54" spans="1:15" x14ac:dyDescent="0.25">
      <c r="B54" s="303"/>
      <c r="C54" s="304"/>
      <c r="D54" s="305"/>
      <c r="E54" s="306"/>
      <c r="F54" s="306"/>
      <c r="G54" s="306"/>
      <c r="H54" s="306"/>
      <c r="I54" s="306"/>
      <c r="J54" s="306"/>
      <c r="K54" s="306"/>
      <c r="L54" s="307"/>
      <c r="O54" s="25"/>
    </row>
    <row r="55" spans="1:15" x14ac:dyDescent="0.25">
      <c r="B55" s="303"/>
      <c r="C55" s="304"/>
      <c r="D55" s="305"/>
      <c r="E55" s="306"/>
      <c r="F55" s="306"/>
      <c r="G55" s="306"/>
      <c r="H55" s="306"/>
      <c r="I55" s="306"/>
      <c r="J55" s="306"/>
      <c r="K55" s="306"/>
      <c r="L55" s="307"/>
      <c r="O55" s="25"/>
    </row>
    <row r="56" spans="1:15" x14ac:dyDescent="0.25">
      <c r="B56" s="303"/>
      <c r="C56" s="304"/>
      <c r="D56" s="305"/>
      <c r="E56" s="306"/>
      <c r="F56" s="306"/>
      <c r="G56" s="306"/>
      <c r="H56" s="306"/>
      <c r="I56" s="306"/>
      <c r="J56" s="306"/>
      <c r="K56" s="306"/>
      <c r="L56" s="307"/>
      <c r="O56" s="25"/>
    </row>
    <row r="57" spans="1:15" x14ac:dyDescent="0.25">
      <c r="B57" s="303"/>
      <c r="C57" s="304"/>
      <c r="D57" s="305"/>
      <c r="E57" s="306"/>
      <c r="F57" s="306"/>
      <c r="G57" s="306"/>
      <c r="H57" s="306"/>
      <c r="I57" s="306"/>
      <c r="J57" s="306"/>
      <c r="K57" s="306"/>
      <c r="L57" s="307"/>
      <c r="O57" s="25"/>
    </row>
    <row r="58" spans="1:15" x14ac:dyDescent="0.25">
      <c r="B58" s="303"/>
      <c r="C58" s="304"/>
      <c r="D58" s="305"/>
      <c r="E58" s="306"/>
      <c r="F58" s="306"/>
      <c r="G58" s="306"/>
      <c r="H58" s="306"/>
      <c r="I58" s="306"/>
      <c r="J58" s="306"/>
      <c r="K58" s="306"/>
      <c r="L58" s="307"/>
      <c r="O58" s="25"/>
    </row>
    <row r="59" spans="1:15" x14ac:dyDescent="0.25">
      <c r="B59" s="303"/>
      <c r="C59" s="304"/>
      <c r="D59" s="305"/>
      <c r="E59" s="306"/>
      <c r="F59" s="306"/>
      <c r="G59" s="306"/>
      <c r="H59" s="306"/>
      <c r="I59" s="306"/>
      <c r="J59" s="306"/>
      <c r="K59" s="306"/>
      <c r="L59" s="307"/>
      <c r="O59" s="25"/>
    </row>
    <row r="60" spans="1:15" x14ac:dyDescent="0.25">
      <c r="B60" s="303"/>
      <c r="C60" s="304"/>
      <c r="D60" s="305"/>
      <c r="E60" s="306"/>
      <c r="F60" s="306"/>
      <c r="G60" s="306"/>
      <c r="H60" s="306"/>
      <c r="I60" s="306"/>
      <c r="J60" s="306"/>
      <c r="K60" s="306"/>
      <c r="L60" s="307"/>
      <c r="O60" s="25"/>
    </row>
    <row r="61" spans="1:15" x14ac:dyDescent="0.25">
      <c r="B61" s="303"/>
      <c r="C61" s="304"/>
      <c r="D61" s="305"/>
      <c r="E61" s="306"/>
      <c r="F61" s="306"/>
      <c r="G61" s="306"/>
      <c r="H61" s="306"/>
      <c r="I61" s="306"/>
      <c r="J61" s="306"/>
      <c r="K61" s="306"/>
      <c r="L61" s="307"/>
      <c r="O61" s="25"/>
    </row>
    <row r="62" spans="1:15" x14ac:dyDescent="0.25">
      <c r="B62" s="308"/>
      <c r="C62" s="309"/>
      <c r="D62" s="310"/>
      <c r="E62" s="311"/>
      <c r="F62" s="311"/>
      <c r="G62" s="311"/>
      <c r="H62" s="311"/>
      <c r="I62" s="311"/>
      <c r="J62" s="311"/>
      <c r="K62" s="311"/>
      <c r="L62" s="312"/>
      <c r="O62" s="25"/>
    </row>
    <row r="63" spans="1:15" s="36" customFormat="1" x14ac:dyDescent="0.25">
      <c r="A63" s="51"/>
      <c r="B63" s="17"/>
      <c r="N63" s="52"/>
    </row>
  </sheetData>
  <sheetProtection algorithmName="SHA-512" hashValue="eH5nlhH1FFuPFxkmignxPGWyH6dzxpIUKocUjHW37261iXCOWVf3YtLGaFmE7ErB+pW1ZtDyEnGj8v7zaRdjKA==" saltValue="6A4XyMunWdpCkOolwGK6oA=="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442076FF-FFED-4513-A603-31A6052F3DD7}"/>
  </dataValidations>
  <printOptions horizontalCentered="1"/>
  <pageMargins left="0.25" right="0.25" top="0.75" bottom="0.75" header="0.3" footer="0.3"/>
  <pageSetup scale="63" firstPageNumber="1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6"/>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5" width="85.5703125" style="3" hidden="1" customWidth="1"/>
    <col min="16" max="16" width="116.85546875" style="3" hidden="1" customWidth="1"/>
    <col min="17" max="17" width="9.28515625" style="3" customWidth="1"/>
    <col min="18" max="16384" width="9.28515625" style="3"/>
  </cols>
  <sheetData>
    <row r="1" spans="1:16" x14ac:dyDescent="0.25">
      <c r="O1" s="15" t="s">
        <v>69</v>
      </c>
      <c r="P1" s="15" t="s">
        <v>79</v>
      </c>
    </row>
    <row r="2" spans="1:16" x14ac:dyDescent="0.25">
      <c r="B2" s="16" t="s">
        <v>0</v>
      </c>
      <c r="C2" s="16"/>
      <c r="D2" s="16"/>
      <c r="O2" s="1"/>
      <c r="P2" s="1"/>
    </row>
    <row r="3" spans="1:16" x14ac:dyDescent="0.25">
      <c r="B3" s="6"/>
      <c r="C3" s="6"/>
      <c r="D3" s="6"/>
      <c r="O3" s="1"/>
      <c r="P3" s="1"/>
    </row>
    <row r="4" spans="1:16" s="1" customFormat="1" ht="14.1" customHeight="1" x14ac:dyDescent="0.25">
      <c r="A4" s="17"/>
      <c r="B4" s="271" t="str">
        <f>Info!B4</f>
        <v>QUESTIONNAIRE À L’INTENTION DES SYNDICATS</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VAISSELLE EN FIBRE MOULÉE THERMOFORMÉE</v>
      </c>
      <c r="C6" s="271"/>
      <c r="D6" s="271"/>
      <c r="E6" s="271"/>
      <c r="F6" s="271"/>
      <c r="G6" s="271"/>
      <c r="H6" s="271"/>
      <c r="I6" s="271"/>
      <c r="J6" s="271"/>
      <c r="K6" s="271"/>
      <c r="L6" s="271"/>
      <c r="O6" s="18"/>
      <c r="P6" s="18"/>
    </row>
    <row r="7" spans="1:16" s="10" customFormat="1" x14ac:dyDescent="0.25">
      <c r="A7" s="17"/>
      <c r="B7" s="19"/>
      <c r="C7" s="19"/>
      <c r="D7" s="19"/>
      <c r="E7" s="20"/>
      <c r="F7" s="20"/>
      <c r="G7" s="20"/>
      <c r="H7" s="20"/>
      <c r="I7" s="20"/>
      <c r="J7" s="20"/>
      <c r="K7" s="20"/>
      <c r="L7" s="20"/>
      <c r="O7" s="18"/>
      <c r="P7" s="18"/>
    </row>
    <row r="8" spans="1:16" x14ac:dyDescent="0.25">
      <c r="B8" s="272" t="str">
        <f>IF(Intro!$G$21="English",O8,P8)</f>
        <v>CONFIRMATION DES DONNÉES DÉCLARÉES</v>
      </c>
      <c r="C8" s="273"/>
      <c r="D8" s="273"/>
      <c r="E8" s="273"/>
      <c r="F8" s="273"/>
      <c r="G8" s="273"/>
      <c r="H8" s="273"/>
      <c r="I8" s="273"/>
      <c r="J8" s="273"/>
      <c r="K8" s="273"/>
      <c r="L8" s="274"/>
      <c r="O8" s="3" t="s">
        <v>32</v>
      </c>
      <c r="P8" s="3" t="s">
        <v>19</v>
      </c>
    </row>
    <row r="9" spans="1:16" x14ac:dyDescent="0.25">
      <c r="B9" s="43"/>
      <c r="C9" s="44"/>
      <c r="D9" s="44"/>
      <c r="E9" s="44"/>
      <c r="F9" s="44"/>
      <c r="G9" s="44"/>
      <c r="H9" s="44"/>
      <c r="I9" s="44"/>
      <c r="J9" s="44"/>
      <c r="K9" s="44"/>
      <c r="L9" s="12"/>
    </row>
    <row r="10" spans="1:16" x14ac:dyDescent="0.25">
      <c r="B10" s="43"/>
      <c r="J10" s="165" t="str">
        <f>IF(Intro!$G$21="English",O10,P10)</f>
        <v>Selectionnez oui ou non</v>
      </c>
      <c r="L10" s="12"/>
      <c r="O10" s="3" t="s">
        <v>161</v>
      </c>
      <c r="P10" s="3" t="s">
        <v>338</v>
      </c>
    </row>
    <row r="11" spans="1:16" s="30" customFormat="1" ht="14.25" customHeight="1" x14ac:dyDescent="0.25">
      <c r="A11" s="45"/>
      <c r="B11" s="333" t="str">
        <f>IF(Intro!$G$21="English",O11,P11)</f>
        <v>Confirmez que toutes les données déclarées dans ce questionnaire concernent les marchandises telles que définies dans l’onglet « Intro ».</v>
      </c>
      <c r="C11" s="334"/>
      <c r="D11" s="334"/>
      <c r="E11" s="334"/>
      <c r="F11" s="334"/>
      <c r="G11" s="334"/>
      <c r="H11" s="334"/>
      <c r="I11" s="335"/>
      <c r="J11" s="164"/>
      <c r="K11" s="46"/>
      <c r="L11" s="47"/>
      <c r="O11" s="30" t="s">
        <v>273</v>
      </c>
      <c r="P11" s="30" t="s">
        <v>274</v>
      </c>
    </row>
    <row r="12" spans="1:16" s="30" customFormat="1" ht="14.25" customHeight="1" x14ac:dyDescent="0.25">
      <c r="A12" s="45"/>
      <c r="B12" s="333" t="str">
        <f>IF(Intro!$G$21="English",O12,P12)</f>
        <v>Confirmez que toutes les données déclarées ne concernent que les membres de votre syndicat employés dans la production des marchandises au Canada.</v>
      </c>
      <c r="C12" s="334"/>
      <c r="D12" s="334"/>
      <c r="E12" s="334"/>
      <c r="F12" s="334"/>
      <c r="G12" s="334"/>
      <c r="H12" s="334"/>
      <c r="I12" s="335"/>
      <c r="J12" s="163"/>
      <c r="K12" s="46"/>
      <c r="L12" s="47"/>
      <c r="O12" s="30" t="s">
        <v>209</v>
      </c>
      <c r="P12" s="30" t="s">
        <v>210</v>
      </c>
    </row>
    <row r="13" spans="1:16" s="30" customFormat="1" x14ac:dyDescent="0.25">
      <c r="A13" s="45"/>
      <c r="B13" s="220" t="str">
        <f>IF(Intro!$G$21="English",O13,P13)</f>
        <v>Confirmez que toutes les valeurs déclarées dans ce questionnaire sont en dollars canadiens.</v>
      </c>
      <c r="C13" s="221"/>
      <c r="D13" s="221"/>
      <c r="E13" s="221" t="e">
        <f>IF(SUM(#REF!)&lt;&gt;0,"X","-")</f>
        <v>#REF!</v>
      </c>
      <c r="F13" s="221" t="e">
        <f>IF(SUM(#REF!)&lt;&gt;0,"X","-")</f>
        <v>#REF!</v>
      </c>
      <c r="G13" s="221" t="e">
        <f>IF(SUM(#REF!)&lt;&gt;0,"X","-")</f>
        <v>#REF!</v>
      </c>
      <c r="H13" s="221" t="e">
        <f>IF(SUM(#REF!)&lt;&gt;0,"X","-")</f>
        <v>#REF!</v>
      </c>
      <c r="I13" s="221" t="e">
        <f>IF(SUM(#REF!)&lt;&gt;0,"X","-")</f>
        <v>#REF!</v>
      </c>
      <c r="J13" s="151"/>
      <c r="K13" s="33"/>
      <c r="L13" s="48"/>
      <c r="O13" s="30" t="s">
        <v>184</v>
      </c>
      <c r="P13" s="30" t="s">
        <v>185</v>
      </c>
    </row>
    <row r="14" spans="1:16" s="30" customFormat="1" x14ac:dyDescent="0.25">
      <c r="A14" s="45"/>
      <c r="B14" s="220" t="str">
        <f>IF(Intro!$G$21="English",O14,P14)</f>
        <v>Confirmez que tous les renseignements déclarés le sont selon l’année civile.</v>
      </c>
      <c r="C14" s="221"/>
      <c r="D14" s="221"/>
      <c r="E14" s="221" t="e">
        <f>IF(SUM(#REF!)&lt;&gt;0,"X","-")</f>
        <v>#REF!</v>
      </c>
      <c r="F14" s="221" t="e">
        <f>IF(SUM(#REF!)&lt;&gt;0,"X","-")</f>
        <v>#REF!</v>
      </c>
      <c r="G14" s="221" t="e">
        <f>IF(SUM(#REF!)&lt;&gt;0,"X","-")</f>
        <v>#REF!</v>
      </c>
      <c r="H14" s="221" t="e">
        <f>IF(SUM(#REF!)&lt;&gt;0,"X","-")</f>
        <v>#REF!</v>
      </c>
      <c r="I14" s="221" t="e">
        <f>IF(SUM(#REF!)&lt;&gt;0,"X","-")</f>
        <v>#REF!</v>
      </c>
      <c r="J14" s="151"/>
      <c r="K14" s="46"/>
      <c r="L14" s="47"/>
      <c r="O14" s="30" t="s">
        <v>65</v>
      </c>
      <c r="P14" s="30" t="s">
        <v>66</v>
      </c>
    </row>
    <row r="15" spans="1:16" x14ac:dyDescent="0.25">
      <c r="B15" s="43"/>
      <c r="L15" s="12"/>
    </row>
    <row r="16" spans="1:16" x14ac:dyDescent="0.25">
      <c r="B16" s="172" t="str">
        <f>IF(Intro!$G$21="English",O16,P16)</f>
        <v>Si non, expliquez.</v>
      </c>
      <c r="C16" s="298"/>
      <c r="D16" s="298"/>
      <c r="E16" s="298"/>
      <c r="F16" s="298"/>
      <c r="G16" s="298"/>
      <c r="H16" s="298"/>
      <c r="I16" s="298"/>
      <c r="J16" s="298"/>
      <c r="K16" s="298"/>
      <c r="L16" s="174"/>
      <c r="O16" s="81" t="s">
        <v>260</v>
      </c>
      <c r="P16" s="10" t="s">
        <v>261</v>
      </c>
    </row>
    <row r="17" spans="1:16" s="30" customFormat="1" x14ac:dyDescent="0.25">
      <c r="A17" s="45"/>
      <c r="B17" s="56"/>
      <c r="C17" s="82"/>
      <c r="D17" s="82"/>
      <c r="E17" s="82"/>
      <c r="F17" s="82"/>
      <c r="G17" s="82"/>
      <c r="H17" s="82"/>
      <c r="I17" s="82"/>
      <c r="J17" s="82"/>
      <c r="K17" s="82"/>
      <c r="L17" s="47"/>
      <c r="O17" s="10"/>
      <c r="P17" s="10"/>
    </row>
    <row r="18" spans="1:16" s="15" customFormat="1" x14ac:dyDescent="0.25">
      <c r="A18" s="14"/>
      <c r="B18" s="259"/>
      <c r="C18" s="332"/>
      <c r="D18" s="332"/>
      <c r="E18" s="332"/>
      <c r="F18" s="332"/>
      <c r="G18" s="332"/>
      <c r="H18" s="332"/>
      <c r="I18" s="332"/>
      <c r="J18" s="332"/>
      <c r="K18" s="332"/>
      <c r="L18" s="261"/>
      <c r="M18" s="30"/>
      <c r="O18" s="11"/>
      <c r="P18" s="11"/>
    </row>
    <row r="19" spans="1:16" s="15" customFormat="1" x14ac:dyDescent="0.25">
      <c r="A19" s="14"/>
      <c r="B19" s="259"/>
      <c r="C19" s="332"/>
      <c r="D19" s="332"/>
      <c r="E19" s="332"/>
      <c r="F19" s="332"/>
      <c r="G19" s="332"/>
      <c r="H19" s="332"/>
      <c r="I19" s="332"/>
      <c r="J19" s="332"/>
      <c r="K19" s="332"/>
      <c r="L19" s="261"/>
      <c r="M19" s="30"/>
      <c r="O19" s="11"/>
      <c r="P19" s="11"/>
    </row>
    <row r="20" spans="1:16" s="15" customFormat="1" x14ac:dyDescent="0.25">
      <c r="A20" s="14"/>
      <c r="B20" s="259"/>
      <c r="C20" s="332"/>
      <c r="D20" s="332"/>
      <c r="E20" s="332"/>
      <c r="F20" s="332"/>
      <c r="G20" s="332"/>
      <c r="H20" s="332"/>
      <c r="I20" s="332"/>
      <c r="J20" s="332"/>
      <c r="K20" s="332"/>
      <c r="L20" s="261"/>
      <c r="M20" s="30"/>
      <c r="O20" s="11"/>
      <c r="P20" s="11"/>
    </row>
    <row r="21" spans="1:16" s="15" customFormat="1" x14ac:dyDescent="0.25">
      <c r="A21" s="14"/>
      <c r="B21" s="259"/>
      <c r="C21" s="332"/>
      <c r="D21" s="332"/>
      <c r="E21" s="332"/>
      <c r="F21" s="332"/>
      <c r="G21" s="332"/>
      <c r="H21" s="332"/>
      <c r="I21" s="332"/>
      <c r="J21" s="332"/>
      <c r="K21" s="332"/>
      <c r="L21" s="261"/>
      <c r="M21" s="30"/>
      <c r="O21" s="11"/>
      <c r="P21" s="11"/>
    </row>
    <row r="22" spans="1:16" s="15" customFormat="1" x14ac:dyDescent="0.25">
      <c r="A22" s="14"/>
      <c r="B22" s="259"/>
      <c r="C22" s="332"/>
      <c r="D22" s="332"/>
      <c r="E22" s="332"/>
      <c r="F22" s="332"/>
      <c r="G22" s="332"/>
      <c r="H22" s="332"/>
      <c r="I22" s="332"/>
      <c r="J22" s="332"/>
      <c r="K22" s="332"/>
      <c r="L22" s="261"/>
      <c r="M22" s="30"/>
      <c r="O22" s="11"/>
      <c r="P22" s="11"/>
    </row>
    <row r="23" spans="1:16" s="15" customFormat="1" x14ac:dyDescent="0.25">
      <c r="A23" s="14"/>
      <c r="B23" s="259"/>
      <c r="C23" s="332"/>
      <c r="D23" s="332"/>
      <c r="E23" s="332"/>
      <c r="F23" s="332"/>
      <c r="G23" s="332"/>
      <c r="H23" s="332"/>
      <c r="I23" s="332"/>
      <c r="J23" s="332"/>
      <c r="K23" s="332"/>
      <c r="L23" s="261"/>
      <c r="M23" s="30"/>
      <c r="O23" s="11"/>
      <c r="P23" s="11"/>
    </row>
    <row r="24" spans="1:16" s="15" customFormat="1" x14ac:dyDescent="0.25">
      <c r="A24" s="14"/>
      <c r="B24" s="259"/>
      <c r="C24" s="332"/>
      <c r="D24" s="332"/>
      <c r="E24" s="332"/>
      <c r="F24" s="332"/>
      <c r="G24" s="332"/>
      <c r="H24" s="332"/>
      <c r="I24" s="332"/>
      <c r="J24" s="332"/>
      <c r="K24" s="332"/>
      <c r="L24" s="261"/>
      <c r="M24" s="30"/>
      <c r="O24" s="11"/>
      <c r="P24" s="11"/>
    </row>
    <row r="25" spans="1:16" s="15" customFormat="1" x14ac:dyDescent="0.25">
      <c r="A25" s="14"/>
      <c r="B25" s="259"/>
      <c r="C25" s="332"/>
      <c r="D25" s="332"/>
      <c r="E25" s="332"/>
      <c r="F25" s="332"/>
      <c r="G25" s="332"/>
      <c r="H25" s="332"/>
      <c r="I25" s="332"/>
      <c r="J25" s="332"/>
      <c r="K25" s="332"/>
      <c r="L25" s="261"/>
      <c r="M25" s="30"/>
      <c r="O25" s="11"/>
      <c r="P25" s="11"/>
    </row>
    <row r="26" spans="1:16" x14ac:dyDescent="0.25">
      <c r="B26" s="13"/>
      <c r="C26" s="49"/>
      <c r="D26" s="49"/>
      <c r="E26" s="49"/>
      <c r="F26" s="49"/>
      <c r="G26" s="49"/>
      <c r="H26" s="49"/>
      <c r="I26" s="49"/>
      <c r="J26" s="49"/>
      <c r="K26" s="49"/>
      <c r="L26" s="50"/>
    </row>
  </sheetData>
  <sheetProtection algorithmName="SHA-512" hashValue="BfmIwyn/fCmiGPjFaGf+gmqtrQWIxpQJo+WdfzDzoZnfyfzyiUdwjgH4WxX/hOkJhWYQ3ooga3s+yZWh4CD9gA==" saltValue="HQsGhuZaczopl3gAP8VqBA==" spinCount="100000" sheet="1" objects="1" scenarios="1" selectLockedCells="1"/>
  <mergeCells count="10">
    <mergeCell ref="B16:L16"/>
    <mergeCell ref="B18:L25"/>
    <mergeCell ref="B13:I13"/>
    <mergeCell ref="B14:I14"/>
    <mergeCell ref="B4:L4"/>
    <mergeCell ref="B5:L5"/>
    <mergeCell ref="B8:L8"/>
    <mergeCell ref="B6:L6"/>
    <mergeCell ref="B11:I11"/>
    <mergeCell ref="B12:I1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xr:uid="{22A54203-4580-44FB-B9B8-3E22A5B43907}">
      <formula1>1000</formula1>
    </dataValidation>
  </dataValidations>
  <printOptions horizontalCentered="1"/>
  <pageMargins left="0.25" right="0.25" top="0.75" bottom="0.75" header="0.3" footer="0.3"/>
  <pageSetup scale="63" firstPageNumber="14"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B370-800E-4220-AA7D-D94B44BDE54C}">
  <sheetPr>
    <tabColor rgb="FFFF0000"/>
  </sheetPr>
  <dimension ref="A1:M34"/>
  <sheetViews>
    <sheetView workbookViewId="0">
      <selection activeCell="E7" sqref="E7"/>
    </sheetView>
  </sheetViews>
  <sheetFormatPr defaultRowHeight="15" x14ac:dyDescent="0.25"/>
  <cols>
    <col min="2" max="2" width="2.85546875" customWidth="1"/>
    <col min="3" max="3" width="31" customWidth="1"/>
    <col min="4" max="4" width="0" hidden="1" customWidth="1"/>
    <col min="5" max="9" width="12.28515625" bestFit="1" customWidth="1"/>
    <col min="10" max="10" width="2.85546875" customWidth="1"/>
    <col min="11" max="11" width="39.7109375" customWidth="1"/>
    <col min="12" max="12" width="2.85546875" customWidth="1"/>
  </cols>
  <sheetData>
    <row r="1" spans="1:13" x14ac:dyDescent="0.25">
      <c r="A1" s="90"/>
      <c r="B1" s="90"/>
      <c r="C1" s="91"/>
      <c r="D1" s="90" t="s">
        <v>275</v>
      </c>
      <c r="E1" s="90"/>
      <c r="F1" s="90"/>
      <c r="G1" s="90"/>
      <c r="H1" s="90"/>
      <c r="I1" s="90"/>
      <c r="J1" s="90"/>
      <c r="K1" s="90"/>
      <c r="L1" s="90"/>
      <c r="M1" s="90"/>
    </row>
    <row r="2" spans="1:13" ht="15.75" thickBot="1" x14ac:dyDescent="0.3">
      <c r="A2" s="90"/>
      <c r="B2" s="90"/>
      <c r="C2" s="92"/>
      <c r="D2" s="90"/>
      <c r="E2" s="90"/>
      <c r="F2" s="90"/>
      <c r="G2" s="90"/>
      <c r="H2" s="90"/>
      <c r="I2" s="90"/>
      <c r="J2" s="90"/>
      <c r="K2" s="90"/>
      <c r="L2" s="90"/>
      <c r="M2" s="90"/>
    </row>
    <row r="3" spans="1:13" x14ac:dyDescent="0.25">
      <c r="A3" s="90"/>
      <c r="B3" s="93"/>
      <c r="C3" s="94"/>
      <c r="D3" s="94"/>
      <c r="E3" s="94"/>
      <c r="F3" s="94"/>
      <c r="G3" s="94"/>
      <c r="H3" s="94"/>
      <c r="I3" s="94"/>
      <c r="J3" s="94"/>
      <c r="K3" s="94"/>
      <c r="L3" s="95"/>
      <c r="M3" s="90"/>
    </row>
    <row r="4" spans="1:13" x14ac:dyDescent="0.25">
      <c r="A4" s="90"/>
      <c r="B4" s="96"/>
      <c r="C4" s="97"/>
      <c r="D4" s="97"/>
      <c r="E4" s="97"/>
      <c r="F4" s="97"/>
      <c r="G4" s="97"/>
      <c r="H4" s="336" t="s">
        <v>276</v>
      </c>
      <c r="I4" s="336"/>
      <c r="J4" s="97"/>
      <c r="K4" s="97"/>
      <c r="L4" s="98"/>
      <c r="M4" s="90"/>
    </row>
    <row r="5" spans="1:13" x14ac:dyDescent="0.25">
      <c r="A5" s="90"/>
      <c r="B5" s="99"/>
      <c r="C5" s="100">
        <f>Intro!E59</f>
        <v>0</v>
      </c>
      <c r="D5" s="101"/>
      <c r="E5" s="102">
        <v>2022</v>
      </c>
      <c r="F5" s="102">
        <v>2023</v>
      </c>
      <c r="G5" s="102">
        <v>2024</v>
      </c>
      <c r="H5" s="102">
        <v>2024</v>
      </c>
      <c r="I5" s="102">
        <v>2025</v>
      </c>
      <c r="J5" s="103"/>
      <c r="K5" s="103"/>
      <c r="L5" s="104"/>
      <c r="M5" s="90"/>
    </row>
    <row r="6" spans="1:13" x14ac:dyDescent="0.25">
      <c r="A6" s="90"/>
      <c r="B6" s="99"/>
      <c r="C6" s="105"/>
      <c r="D6" s="105"/>
      <c r="E6" s="106"/>
      <c r="F6" s="106"/>
      <c r="G6" s="106"/>
      <c r="H6" s="106"/>
      <c r="I6" s="106"/>
      <c r="J6" s="106"/>
      <c r="K6" s="105"/>
      <c r="L6" s="107"/>
      <c r="M6" s="90"/>
    </row>
    <row r="7" spans="1:13" x14ac:dyDescent="0.25">
      <c r="A7" s="90"/>
      <c r="B7" s="99"/>
      <c r="C7" s="108" t="s">
        <v>277</v>
      </c>
      <c r="D7" s="108" t="s">
        <v>278</v>
      </c>
      <c r="E7" s="109">
        <f>Public!H72</f>
        <v>0</v>
      </c>
      <c r="F7" s="109">
        <f>Public!I72</f>
        <v>0</v>
      </c>
      <c r="G7" s="109">
        <f>Public!J72</f>
        <v>0</v>
      </c>
      <c r="H7" s="109">
        <f>Public!K72</f>
        <v>0</v>
      </c>
      <c r="I7" s="109">
        <f>Public!L72</f>
        <v>0</v>
      </c>
      <c r="J7" s="110"/>
      <c r="K7" s="108" t="s">
        <v>278</v>
      </c>
      <c r="L7" s="107"/>
      <c r="M7" s="90"/>
    </row>
    <row r="8" spans="1:13" x14ac:dyDescent="0.25">
      <c r="A8" s="90"/>
      <c r="B8" s="99"/>
      <c r="C8" s="108" t="s">
        <v>279</v>
      </c>
      <c r="D8" s="108" t="s">
        <v>280</v>
      </c>
      <c r="E8" s="109">
        <f>Public!H73</f>
        <v>0</v>
      </c>
      <c r="F8" s="109">
        <f>Public!I73</f>
        <v>0</v>
      </c>
      <c r="G8" s="109">
        <f>Public!J73</f>
        <v>0</v>
      </c>
      <c r="H8" s="109">
        <f>Public!K73</f>
        <v>0</v>
      </c>
      <c r="I8" s="109">
        <f>Public!L73</f>
        <v>0</v>
      </c>
      <c r="J8" s="106"/>
      <c r="K8" s="108" t="s">
        <v>280</v>
      </c>
      <c r="L8" s="107"/>
      <c r="M8" s="90"/>
    </row>
    <row r="9" spans="1:13" x14ac:dyDescent="0.25">
      <c r="A9" s="90"/>
      <c r="B9" s="111"/>
      <c r="C9" s="112"/>
      <c r="D9" s="112"/>
      <c r="E9" s="113"/>
      <c r="F9" s="113"/>
      <c r="G9" s="113"/>
      <c r="H9" s="113"/>
      <c r="I9" s="113"/>
      <c r="J9" s="114"/>
      <c r="K9" s="112"/>
      <c r="L9" s="107"/>
      <c r="M9" s="90"/>
    </row>
    <row r="10" spans="1:13" x14ac:dyDescent="0.25">
      <c r="A10" s="90"/>
      <c r="B10" s="111"/>
      <c r="C10" s="115" t="s">
        <v>178</v>
      </c>
      <c r="D10" s="115" t="s">
        <v>110</v>
      </c>
      <c r="E10" s="116"/>
      <c r="F10" s="116"/>
      <c r="G10" s="116"/>
      <c r="H10" s="116"/>
      <c r="I10" s="116"/>
      <c r="J10" s="110"/>
      <c r="K10" s="115" t="s">
        <v>110</v>
      </c>
      <c r="L10" s="107"/>
      <c r="M10" s="90"/>
    </row>
    <row r="11" spans="1:13" x14ac:dyDescent="0.25">
      <c r="A11" s="90"/>
      <c r="B11" s="111"/>
      <c r="C11" s="117" t="s">
        <v>165</v>
      </c>
      <c r="D11" s="117" t="s">
        <v>28</v>
      </c>
      <c r="E11" s="118">
        <f>Pro!E21</f>
        <v>0</v>
      </c>
      <c r="F11" s="118">
        <f>Pro!F21</f>
        <v>0</v>
      </c>
      <c r="G11" s="118">
        <f>Pro!G21</f>
        <v>0</v>
      </c>
      <c r="H11" s="118">
        <f>Pro!H21</f>
        <v>0</v>
      </c>
      <c r="I11" s="118">
        <f>Pro!I21</f>
        <v>0</v>
      </c>
      <c r="J11" s="110"/>
      <c r="K11" s="117" t="s">
        <v>28</v>
      </c>
      <c r="L11" s="107"/>
      <c r="M11" s="90"/>
    </row>
    <row r="12" spans="1:13" x14ac:dyDescent="0.25">
      <c r="A12" s="90"/>
      <c r="B12" s="111"/>
      <c r="C12" s="117" t="s">
        <v>195</v>
      </c>
      <c r="D12" s="117" t="s">
        <v>29</v>
      </c>
      <c r="E12" s="118">
        <f>Pro!E22</f>
        <v>0</v>
      </c>
      <c r="F12" s="118">
        <f>Pro!F22</f>
        <v>0</v>
      </c>
      <c r="G12" s="118">
        <f>Pro!G22</f>
        <v>0</v>
      </c>
      <c r="H12" s="118">
        <f>Pro!H22</f>
        <v>0</v>
      </c>
      <c r="I12" s="118">
        <f>Pro!I22</f>
        <v>0</v>
      </c>
      <c r="J12" s="110"/>
      <c r="K12" s="117" t="s">
        <v>29</v>
      </c>
      <c r="L12" s="107"/>
      <c r="M12" s="90"/>
    </row>
    <row r="13" spans="1:13" x14ac:dyDescent="0.25">
      <c r="A13" s="90"/>
      <c r="B13" s="111"/>
      <c r="C13" s="119" t="s">
        <v>281</v>
      </c>
      <c r="D13" s="119" t="s">
        <v>282</v>
      </c>
      <c r="E13" s="120">
        <f>SUM(E11:E12)</f>
        <v>0</v>
      </c>
      <c r="F13" s="120">
        <f t="shared" ref="F13:I13" si="0">SUM(F11:F12)</f>
        <v>0</v>
      </c>
      <c r="G13" s="120">
        <f t="shared" si="0"/>
        <v>0</v>
      </c>
      <c r="H13" s="120">
        <f t="shared" si="0"/>
        <v>0</v>
      </c>
      <c r="I13" s="120">
        <f t="shared" si="0"/>
        <v>0</v>
      </c>
      <c r="J13" s="110"/>
      <c r="K13" s="119" t="s">
        <v>282</v>
      </c>
      <c r="L13" s="107"/>
      <c r="M13" s="90"/>
    </row>
    <row r="14" spans="1:13" x14ac:dyDescent="0.25">
      <c r="A14" s="90"/>
      <c r="B14" s="111"/>
      <c r="C14" s="121"/>
      <c r="D14" s="121"/>
      <c r="E14" s="116"/>
      <c r="F14" s="116"/>
      <c r="G14" s="116"/>
      <c r="H14" s="116"/>
      <c r="I14" s="116"/>
      <c r="J14" s="110"/>
      <c r="K14" s="121"/>
      <c r="L14" s="107"/>
      <c r="M14" s="90"/>
    </row>
    <row r="15" spans="1:13" x14ac:dyDescent="0.25">
      <c r="A15" s="90"/>
      <c r="B15" s="111"/>
      <c r="C15" s="115" t="s">
        <v>283</v>
      </c>
      <c r="D15" s="115" t="s">
        <v>284</v>
      </c>
      <c r="E15" s="122"/>
      <c r="F15" s="122"/>
      <c r="G15" s="122"/>
      <c r="H15" s="122"/>
      <c r="I15" s="122"/>
      <c r="J15" s="123"/>
      <c r="K15" s="115" t="s">
        <v>284</v>
      </c>
      <c r="L15" s="107"/>
      <c r="M15" s="90"/>
    </row>
    <row r="16" spans="1:13" x14ac:dyDescent="0.25">
      <c r="A16" s="90"/>
      <c r="B16" s="111"/>
      <c r="C16" s="117" t="s">
        <v>165</v>
      </c>
      <c r="D16" s="117" t="s">
        <v>28</v>
      </c>
      <c r="E16" s="118">
        <f>Pro!E27/1000</f>
        <v>0</v>
      </c>
      <c r="F16" s="118">
        <f>Pro!F27/1000</f>
        <v>0</v>
      </c>
      <c r="G16" s="118">
        <f>Pro!G27/1000</f>
        <v>0</v>
      </c>
      <c r="H16" s="118">
        <f>Pro!H27/1000</f>
        <v>0</v>
      </c>
      <c r="I16" s="118">
        <f>Pro!I27/1000</f>
        <v>0</v>
      </c>
      <c r="J16" s="123"/>
      <c r="K16" s="117" t="s">
        <v>28</v>
      </c>
      <c r="L16" s="107"/>
      <c r="M16" s="90"/>
    </row>
    <row r="17" spans="1:13" x14ac:dyDescent="0.25">
      <c r="A17" s="90"/>
      <c r="B17" s="111"/>
      <c r="C17" s="117" t="s">
        <v>195</v>
      </c>
      <c r="D17" s="117" t="s">
        <v>29</v>
      </c>
      <c r="E17" s="118">
        <f>Pro!E28/1000</f>
        <v>0</v>
      </c>
      <c r="F17" s="118">
        <f>Pro!F28/1000</f>
        <v>0</v>
      </c>
      <c r="G17" s="118">
        <f>Pro!G28/1000</f>
        <v>0</v>
      </c>
      <c r="H17" s="118">
        <f>Pro!H28/1000</f>
        <v>0</v>
      </c>
      <c r="I17" s="118">
        <f>Pro!I28/1000</f>
        <v>0</v>
      </c>
      <c r="J17" s="110"/>
      <c r="K17" s="117" t="s">
        <v>29</v>
      </c>
      <c r="L17" s="107"/>
      <c r="M17" s="90"/>
    </row>
    <row r="18" spans="1:13" x14ac:dyDescent="0.25">
      <c r="A18" s="90"/>
      <c r="B18" s="111"/>
      <c r="C18" s="119" t="s">
        <v>285</v>
      </c>
      <c r="D18" s="119" t="s">
        <v>286</v>
      </c>
      <c r="E18" s="120">
        <f>SUM(E16:E17)</f>
        <v>0</v>
      </c>
      <c r="F18" s="120">
        <f t="shared" ref="F18:I18" si="1">SUM(F16:F17)</f>
        <v>0</v>
      </c>
      <c r="G18" s="120">
        <f t="shared" si="1"/>
        <v>0</v>
      </c>
      <c r="H18" s="120">
        <f t="shared" si="1"/>
        <v>0</v>
      </c>
      <c r="I18" s="120">
        <f t="shared" si="1"/>
        <v>0</v>
      </c>
      <c r="J18" s="110"/>
      <c r="K18" s="119" t="s">
        <v>286</v>
      </c>
      <c r="L18" s="107"/>
      <c r="M18" s="90"/>
    </row>
    <row r="19" spans="1:13" x14ac:dyDescent="0.25">
      <c r="A19" s="90"/>
      <c r="B19" s="111"/>
      <c r="C19" s="124"/>
      <c r="D19" s="124"/>
      <c r="E19" s="116"/>
      <c r="F19" s="116"/>
      <c r="G19" s="116"/>
      <c r="H19" s="116"/>
      <c r="I19" s="116"/>
      <c r="J19" s="110"/>
      <c r="K19" s="124"/>
      <c r="L19" s="107"/>
      <c r="M19" s="90"/>
    </row>
    <row r="20" spans="1:13" x14ac:dyDescent="0.25">
      <c r="A20" s="90"/>
      <c r="B20" s="111"/>
      <c r="C20" s="115" t="s">
        <v>287</v>
      </c>
      <c r="D20" s="115" t="s">
        <v>288</v>
      </c>
      <c r="E20" s="116"/>
      <c r="F20" s="116"/>
      <c r="G20" s="116"/>
      <c r="H20" s="116"/>
      <c r="I20" s="116"/>
      <c r="J20" s="110"/>
      <c r="K20" s="115" t="s">
        <v>288</v>
      </c>
      <c r="L20" s="107"/>
      <c r="M20" s="90"/>
    </row>
    <row r="21" spans="1:13" x14ac:dyDescent="0.25">
      <c r="A21" s="90"/>
      <c r="B21" s="111"/>
      <c r="C21" s="117" t="s">
        <v>165</v>
      </c>
      <c r="D21" s="117" t="s">
        <v>28</v>
      </c>
      <c r="E21" s="118">
        <f>(Pro!E33+Pro!E36)/1000</f>
        <v>0</v>
      </c>
      <c r="F21" s="118">
        <f>(Pro!F33+Pro!F36)/1000</f>
        <v>0</v>
      </c>
      <c r="G21" s="118">
        <f>(Pro!G33+Pro!G36)/1000</f>
        <v>0</v>
      </c>
      <c r="H21" s="118">
        <f>(Pro!H33+Pro!H36)/1000</f>
        <v>0</v>
      </c>
      <c r="I21" s="118">
        <f>(Pro!I33+Pro!I36)/1000</f>
        <v>0</v>
      </c>
      <c r="J21" s="110"/>
      <c r="K21" s="117" t="s">
        <v>28</v>
      </c>
      <c r="L21" s="107"/>
      <c r="M21" s="90"/>
    </row>
    <row r="22" spans="1:13" x14ac:dyDescent="0.25">
      <c r="A22" s="90"/>
      <c r="B22" s="111"/>
      <c r="C22" s="117" t="s">
        <v>195</v>
      </c>
      <c r="D22" s="117" t="s">
        <v>29</v>
      </c>
      <c r="E22" s="118">
        <f>Pro!E40/1000</f>
        <v>0</v>
      </c>
      <c r="F22" s="118">
        <f>Pro!F40/1000</f>
        <v>0</v>
      </c>
      <c r="G22" s="118">
        <f>Pro!G40/1000</f>
        <v>0</v>
      </c>
      <c r="H22" s="118">
        <f>Pro!H40/1000</f>
        <v>0</v>
      </c>
      <c r="I22" s="118">
        <f>Pro!I40/1000</f>
        <v>0</v>
      </c>
      <c r="J22" s="123"/>
      <c r="K22" s="117" t="s">
        <v>29</v>
      </c>
      <c r="L22" s="107"/>
      <c r="M22" s="90"/>
    </row>
    <row r="23" spans="1:13" x14ac:dyDescent="0.25">
      <c r="A23" s="90"/>
      <c r="B23" s="111"/>
      <c r="C23" s="119" t="s">
        <v>289</v>
      </c>
      <c r="D23" s="119" t="s">
        <v>290</v>
      </c>
      <c r="E23" s="120">
        <f>SUM(E21:E22)</f>
        <v>0</v>
      </c>
      <c r="F23" s="120">
        <f t="shared" ref="F23:I23" si="2">SUM(F21:F22)</f>
        <v>0</v>
      </c>
      <c r="G23" s="120">
        <f t="shared" si="2"/>
        <v>0</v>
      </c>
      <c r="H23" s="120">
        <f t="shared" si="2"/>
        <v>0</v>
      </c>
      <c r="I23" s="120">
        <f t="shared" si="2"/>
        <v>0</v>
      </c>
      <c r="J23" s="110"/>
      <c r="K23" s="119" t="s">
        <v>290</v>
      </c>
      <c r="L23" s="107"/>
      <c r="M23" s="90"/>
    </row>
    <row r="24" spans="1:13" hidden="1" x14ac:dyDescent="0.25">
      <c r="A24" s="90" t="s">
        <v>291</v>
      </c>
      <c r="B24" s="111"/>
      <c r="C24" s="119"/>
      <c r="D24" s="119"/>
      <c r="E24" s="116"/>
      <c r="F24" s="116"/>
      <c r="G24" s="116"/>
      <c r="H24" s="116"/>
      <c r="I24" s="116"/>
      <c r="J24" s="110"/>
      <c r="K24" s="119"/>
      <c r="L24" s="107"/>
      <c r="M24" s="90"/>
    </row>
    <row r="25" spans="1:13" hidden="1" x14ac:dyDescent="0.25">
      <c r="A25" s="90" t="s">
        <v>291</v>
      </c>
      <c r="B25" s="111"/>
      <c r="C25" s="115" t="s">
        <v>292</v>
      </c>
      <c r="D25" s="115" t="s">
        <v>293</v>
      </c>
      <c r="E25" s="116"/>
      <c r="F25" s="116"/>
      <c r="G25" s="116"/>
      <c r="H25" s="116"/>
      <c r="I25" s="116"/>
      <c r="J25" s="110"/>
      <c r="K25" s="115" t="s">
        <v>293</v>
      </c>
      <c r="L25" s="107"/>
      <c r="M25" s="90"/>
    </row>
    <row r="26" spans="1:13" hidden="1" x14ac:dyDescent="0.25">
      <c r="A26" s="90" t="s">
        <v>291</v>
      </c>
      <c r="B26" s="111"/>
      <c r="C26" s="117" t="s">
        <v>294</v>
      </c>
      <c r="D26" s="125" t="s">
        <v>295</v>
      </c>
      <c r="E26" s="126"/>
      <c r="F26" s="126"/>
      <c r="G26" s="126"/>
      <c r="H26" s="126"/>
      <c r="I26" s="126"/>
      <c r="J26" s="110"/>
      <c r="K26" s="117" t="s">
        <v>295</v>
      </c>
      <c r="L26" s="107"/>
      <c r="M26" s="90"/>
    </row>
    <row r="27" spans="1:13" hidden="1" x14ac:dyDescent="0.25">
      <c r="A27" s="90" t="s">
        <v>291</v>
      </c>
      <c r="B27" s="111"/>
      <c r="C27" s="117" t="s">
        <v>296</v>
      </c>
      <c r="D27" s="117" t="s">
        <v>297</v>
      </c>
      <c r="E27" s="126"/>
      <c r="F27" s="126"/>
      <c r="G27" s="126"/>
      <c r="H27" s="126"/>
      <c r="I27" s="126"/>
      <c r="J27" s="110"/>
      <c r="K27" s="117" t="s">
        <v>297</v>
      </c>
      <c r="L27" s="107"/>
      <c r="M27" s="90"/>
    </row>
    <row r="28" spans="1:13" hidden="1" x14ac:dyDescent="0.25">
      <c r="A28" s="90" t="s">
        <v>291</v>
      </c>
      <c r="B28" s="111"/>
      <c r="C28" s="119" t="s">
        <v>298</v>
      </c>
      <c r="D28" s="119" t="s">
        <v>299</v>
      </c>
      <c r="E28" s="127">
        <v>0</v>
      </c>
      <c r="F28" s="127">
        <v>0</v>
      </c>
      <c r="G28" s="127">
        <v>0</v>
      </c>
      <c r="H28" s="127">
        <v>0</v>
      </c>
      <c r="I28" s="127">
        <v>0</v>
      </c>
      <c r="J28" s="110"/>
      <c r="K28" s="119" t="s">
        <v>299</v>
      </c>
      <c r="L28" s="107"/>
      <c r="M28" s="90"/>
    </row>
    <row r="29" spans="1:13" x14ac:dyDescent="0.25">
      <c r="A29" s="90"/>
      <c r="B29" s="99"/>
      <c r="C29" s="128"/>
      <c r="D29" s="129"/>
      <c r="E29" s="106"/>
      <c r="F29" s="106"/>
      <c r="G29" s="106"/>
      <c r="H29" s="106"/>
      <c r="I29" s="106"/>
      <c r="J29" s="106"/>
      <c r="K29" s="106"/>
      <c r="L29" s="107"/>
      <c r="M29" s="90"/>
    </row>
    <row r="30" spans="1:13" hidden="1" x14ac:dyDescent="0.25">
      <c r="A30" s="90" t="s">
        <v>291</v>
      </c>
      <c r="B30" s="99"/>
      <c r="C30" s="130" t="s">
        <v>300</v>
      </c>
      <c r="D30" s="131"/>
      <c r="E30" s="129"/>
      <c r="F30" s="129"/>
      <c r="G30" s="97"/>
      <c r="H30" s="129"/>
      <c r="I30" s="97"/>
      <c r="J30" s="97"/>
      <c r="K30" s="97"/>
      <c r="L30" s="132"/>
      <c r="M30" s="90"/>
    </row>
    <row r="31" spans="1:13" hidden="1" x14ac:dyDescent="0.25">
      <c r="A31" s="90" t="s">
        <v>291</v>
      </c>
      <c r="B31" s="99"/>
      <c r="C31" s="106"/>
      <c r="D31" s="131"/>
      <c r="E31" s="129"/>
      <c r="F31" s="129"/>
      <c r="G31" s="97"/>
      <c r="H31" s="129"/>
      <c r="I31" s="97"/>
      <c r="J31" s="97"/>
      <c r="K31" s="97"/>
      <c r="L31" s="107"/>
      <c r="M31" s="90"/>
    </row>
    <row r="32" spans="1:13" x14ac:dyDescent="0.25">
      <c r="A32" s="90"/>
      <c r="B32" s="99"/>
      <c r="C32" s="133" t="s">
        <v>301</v>
      </c>
      <c r="D32" s="133"/>
      <c r="E32" s="106"/>
      <c r="F32" s="106"/>
      <c r="G32" s="106"/>
      <c r="H32" s="106"/>
      <c r="I32" s="106"/>
      <c r="J32" s="106"/>
      <c r="K32" s="106"/>
      <c r="L32" s="107"/>
      <c r="M32" s="90"/>
    </row>
    <row r="33" spans="1:13" ht="15.75" thickBot="1" x14ac:dyDescent="0.3">
      <c r="A33" s="90"/>
      <c r="B33" s="134"/>
      <c r="C33" s="135"/>
      <c r="D33" s="135"/>
      <c r="E33" s="136"/>
      <c r="F33" s="136"/>
      <c r="G33" s="136"/>
      <c r="H33" s="136"/>
      <c r="I33" s="136"/>
      <c r="J33" s="136"/>
      <c r="K33" s="136"/>
      <c r="L33" s="137"/>
      <c r="M33" s="90"/>
    </row>
    <row r="34" spans="1:13" x14ac:dyDescent="0.25">
      <c r="A34" s="90"/>
      <c r="B34" s="90"/>
      <c r="C34" s="90"/>
      <c r="D34" s="90"/>
      <c r="E34" s="90"/>
      <c r="F34" s="90"/>
      <c r="G34" s="90"/>
      <c r="H34" s="90"/>
      <c r="I34" s="90"/>
      <c r="J34" s="90"/>
      <c r="K34" s="90"/>
      <c r="L34" s="90"/>
      <c r="M34" s="90"/>
    </row>
  </sheetData>
  <sheetProtection algorithmName="SHA-512" hashValue="PT+TyYXpkAWHlXvW/4mXsz3eXfY2XuW6VCt4b5UQZie0I6svxYk7fDKQeMq1BorFktLJ/n2v8hlyY9V/kDqdjA==" saltValue="FlyTYzF3wKSfeCp8TwRShw==" spinCount="100000" sheet="1" objects="1" scenarios="1" selectLockedCells="1"/>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ImpactsDB</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2025-12-11T18:28:18Z</cp:lastPrinted>
  <dcterms:created xsi:type="dcterms:W3CDTF">2023-04-17T11:32:06Z</dcterms:created>
  <dcterms:modified xsi:type="dcterms:W3CDTF">2026-02-27T14:42:19Z</dcterms:modified>
</cp:coreProperties>
</file>