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IMA\RR-2025-004\Working Files\Research\Questionnaires\4. Questionnaires - Final\"/>
    </mc:Choice>
  </mc:AlternateContent>
  <xr:revisionPtr revIDLastSave="0" documentId="13_ncr:1_{CC5D71D6-AC21-461A-A3DD-C88AFC599D74}" xr6:coauthVersionLast="47" xr6:coauthVersionMax="47" xr10:uidLastSave="{00000000-0000-0000-0000-000000000000}"/>
  <workbookProtection workbookAlgorithmName="SHA-512" workbookHashValue="a3Pom9VwRj00maLTVt49X+tXVJXZ8U+pmijl08CBr84yvm12Qj2NF/F+9VHbaIdvXEzKrEgIkTVmGgU3NoA9WQ==" workbookSaltValue="32lTs34mLCnKTM2b2T0mg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Info!$B$1:$L$83</definedName>
    <definedName name="_xlnm.Print_Area" localSheetId="1">Intro!$B$1:$L$119</definedName>
    <definedName name="_xlnm.Print_Area" localSheetId="5">Pro!$B$1:$L$104</definedName>
    <definedName name="_xlnm.Print_Area" localSheetId="3">Public!$B$1:$L$295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5" l="1"/>
  <c r="G9" i="35"/>
  <c r="F9" i="35"/>
  <c r="E9" i="35"/>
  <c r="D9" i="35"/>
  <c r="I6" i="35"/>
  <c r="H6" i="35"/>
  <c r="G6" i="35"/>
  <c r="F6" i="35"/>
  <c r="E6" i="35"/>
  <c r="D6" i="35"/>
  <c r="C6" i="35"/>
  <c r="C9" i="35" s="1"/>
  <c r="G22" i="34"/>
  <c r="G23" i="34" s="1"/>
  <c r="F22" i="34"/>
  <c r="E22" i="34"/>
  <c r="E23" i="34" s="1"/>
  <c r="G21" i="34"/>
  <c r="F21" i="34"/>
  <c r="E21" i="34"/>
  <c r="G17" i="34"/>
  <c r="F17" i="34"/>
  <c r="E17" i="34"/>
  <c r="G16" i="34"/>
  <c r="F16" i="34"/>
  <c r="E16" i="34"/>
  <c r="E18" i="34" s="1"/>
  <c r="G12" i="34"/>
  <c r="G13" i="34" s="1"/>
  <c r="F12" i="34"/>
  <c r="F13" i="34" s="1"/>
  <c r="E12" i="34"/>
  <c r="G11" i="34"/>
  <c r="F11" i="34"/>
  <c r="E11" i="34"/>
  <c r="E13" i="34" s="1"/>
  <c r="G8" i="34"/>
  <c r="F8" i="34"/>
  <c r="E8" i="34"/>
  <c r="G7" i="34"/>
  <c r="F7" i="34"/>
  <c r="E7" i="34"/>
  <c r="C5" i="34"/>
  <c r="G18" i="34"/>
  <c r="F18" i="34"/>
  <c r="C12" i="35"/>
  <c r="A9" i="35"/>
  <c r="I28" i="34"/>
  <c r="H28" i="34"/>
  <c r="G28" i="34"/>
  <c r="F28" i="34"/>
  <c r="E28" i="34"/>
  <c r="D28" i="34"/>
  <c r="K28" i="34" s="1"/>
  <c r="C28" i="34"/>
  <c r="K27" i="34"/>
  <c r="K26" i="34"/>
  <c r="K25" i="34"/>
  <c r="K23" i="34"/>
  <c r="I23" i="34"/>
  <c r="H23" i="34"/>
  <c r="D23" i="34"/>
  <c r="C23" i="34"/>
  <c r="D22" i="34"/>
  <c r="K22" i="34" s="1"/>
  <c r="K21" i="34"/>
  <c r="F23" i="34"/>
  <c r="K20" i="34"/>
  <c r="K18" i="34"/>
  <c r="I18" i="34"/>
  <c r="H18" i="34"/>
  <c r="D18" i="34"/>
  <c r="C18" i="34"/>
  <c r="D17" i="34"/>
  <c r="K17" i="34" s="1"/>
  <c r="C17" i="34"/>
  <c r="C22" i="34" s="1"/>
  <c r="K16" i="34"/>
  <c r="D16" i="34"/>
  <c r="C16" i="34"/>
  <c r="K15" i="34"/>
  <c r="I13" i="34"/>
  <c r="H13" i="34"/>
  <c r="D13" i="34"/>
  <c r="K13" i="34" s="1"/>
  <c r="C13" i="34"/>
  <c r="K12" i="34"/>
  <c r="K11" i="34"/>
  <c r="K10" i="34"/>
  <c r="K8" i="34"/>
  <c r="K7" i="34"/>
  <c r="C98" i="26"/>
  <c r="C96" i="26"/>
  <c r="C94" i="26"/>
  <c r="C92" i="26"/>
  <c r="C90" i="26"/>
  <c r="C88" i="26"/>
  <c r="C86" i="26"/>
  <c r="C84" i="26"/>
  <c r="C82" i="26"/>
  <c r="C80" i="26"/>
  <c r="H18" i="24"/>
  <c r="B18" i="24"/>
  <c r="H10" i="24"/>
  <c r="B10" i="24"/>
  <c r="B57" i="25"/>
  <c r="B54" i="25"/>
  <c r="B41" i="25"/>
  <c r="B33" i="25"/>
  <c r="B23" i="25"/>
  <c r="B26" i="25"/>
  <c r="B29" i="25"/>
  <c r="B35" i="25"/>
  <c r="B39" i="25"/>
  <c r="B48" i="25"/>
  <c r="B53" i="25"/>
  <c r="B21" i="25"/>
  <c r="P8" i="26"/>
  <c r="O8" i="26"/>
  <c r="B62" i="25" l="1"/>
  <c r="C8" i="23"/>
  <c r="C6" i="23"/>
  <c r="B24" i="30"/>
  <c r="B23" i="30"/>
  <c r="G36" i="30" l="1"/>
  <c r="H36" i="30"/>
  <c r="F36" i="30"/>
  <c r="D12" i="32" l="1"/>
  <c r="E12" i="32"/>
  <c r="D12" i="27"/>
  <c r="E12" i="27"/>
  <c r="P38" i="30"/>
  <c r="C34" i="24"/>
  <c r="C66" i="24"/>
  <c r="B6" i="25"/>
  <c r="P58" i="24"/>
  <c r="O58" i="24"/>
  <c r="B12" i="30"/>
  <c r="B2" i="30"/>
  <c r="F60" i="24"/>
  <c r="D24" i="23"/>
  <c r="D23" i="23"/>
  <c r="B17" i="33" l="1"/>
  <c r="B282" i="26" l="1"/>
  <c r="B101" i="26"/>
  <c r="B76" i="25"/>
  <c r="B65" i="25"/>
  <c r="B19" i="25"/>
  <c r="B8" i="25"/>
  <c r="B4" i="25"/>
  <c r="B104" i="24"/>
  <c r="B86" i="24"/>
  <c r="B76" i="24"/>
  <c r="B70" i="24"/>
  <c r="B64" i="24"/>
  <c r="B56" i="24"/>
  <c r="B30" i="24"/>
  <c r="B6" i="24"/>
  <c r="B5" i="24"/>
  <c r="B12" i="26"/>
  <c r="B134" i="26"/>
  <c r="B252" i="26"/>
  <c r="B285" i="26"/>
  <c r="C2" i="23" l="1"/>
  <c r="B53" i="32" l="1"/>
  <c r="B43" i="32"/>
  <c r="B33" i="32"/>
  <c r="B23" i="32"/>
  <c r="B13" i="32"/>
  <c r="B53" i="27"/>
  <c r="B43" i="27"/>
  <c r="B33" i="27"/>
  <c r="B23" i="27"/>
  <c r="B93" i="30"/>
  <c r="B81" i="30"/>
  <c r="B69" i="30"/>
  <c r="B57" i="30"/>
  <c r="P10" i="30" l="1"/>
  <c r="P59" i="26"/>
  <c r="O59" i="26"/>
  <c r="P61" i="24"/>
  <c r="O61" i="24"/>
  <c r="P60" i="24"/>
  <c r="O60" i="24"/>
  <c r="D69" i="25"/>
  <c r="B118" i="24"/>
  <c r="F118" i="24"/>
  <c r="J118" i="24"/>
  <c r="J117" i="24"/>
  <c r="F117" i="24"/>
  <c r="B117" i="24"/>
  <c r="O69" i="25"/>
  <c r="D81" i="25"/>
  <c r="B59" i="26" l="1"/>
  <c r="P69" i="25"/>
  <c r="C60" i="24" l="1"/>
  <c r="B58" i="24"/>
  <c r="O38" i="30" l="1"/>
  <c r="P12" i="33"/>
  <c r="B12" i="33" s="1"/>
  <c r="O12" i="33"/>
  <c r="E14" i="33" l="1"/>
  <c r="F14" i="33"/>
  <c r="G14" i="33"/>
  <c r="H14" i="33"/>
  <c r="I14" i="33"/>
  <c r="E15" i="33"/>
  <c r="F15" i="33"/>
  <c r="G15" i="33"/>
  <c r="H15" i="33"/>
  <c r="I15" i="33"/>
  <c r="I72" i="26"/>
  <c r="J72" i="26"/>
  <c r="H72" i="26"/>
  <c r="I71" i="26"/>
  <c r="G23" i="30" s="1"/>
  <c r="J71" i="26"/>
  <c r="H23" i="30" s="1"/>
  <c r="H71" i="26"/>
  <c r="F23" i="30" s="1"/>
  <c r="B62" i="26"/>
  <c r="B63" i="26"/>
  <c r="B64" i="26"/>
  <c r="B65" i="26"/>
  <c r="B66" i="26"/>
  <c r="B67" i="26"/>
  <c r="B68" i="26"/>
  <c r="B69" i="26"/>
  <c r="B70" i="26"/>
  <c r="P255" i="26" l="1"/>
  <c r="O255" i="26"/>
  <c r="C78" i="26" l="1"/>
  <c r="F140" i="26" l="1"/>
  <c r="O137" i="26"/>
  <c r="P137" i="26"/>
  <c r="E140" i="26"/>
  <c r="B141" i="26"/>
  <c r="B151" i="26"/>
  <c r="B161" i="26"/>
  <c r="B171" i="26"/>
  <c r="B181" i="26"/>
  <c r="B191" i="26"/>
  <c r="B201" i="26"/>
  <c r="B211" i="26"/>
  <c r="B221" i="26"/>
  <c r="B231" i="26"/>
  <c r="B241" i="26"/>
  <c r="B137" i="26" l="1"/>
  <c r="P131" i="26"/>
  <c r="P104" i="26"/>
  <c r="P76" i="26"/>
  <c r="P57" i="26"/>
  <c r="P30" i="26"/>
  <c r="O131" i="26"/>
  <c r="O104" i="26"/>
  <c r="O76" i="26"/>
  <c r="O57" i="26"/>
  <c r="O30" i="26"/>
  <c r="B61" i="26" l="1"/>
  <c r="H30" i="30" l="1"/>
  <c r="G30" i="30"/>
  <c r="F30" i="30"/>
  <c r="H22" i="30"/>
  <c r="H24" i="30" s="1"/>
  <c r="G22" i="30"/>
  <c r="G24" i="30" s="1"/>
  <c r="F22" i="30"/>
  <c r="F24" i="30" s="1"/>
  <c r="B81" i="25" l="1"/>
  <c r="D77" i="25"/>
  <c r="B77" i="25"/>
  <c r="K106" i="26" l="1"/>
  <c r="I106" i="26"/>
  <c r="G106" i="26"/>
  <c r="E106" i="26"/>
  <c r="B106" i="26"/>
  <c r="B104" i="26"/>
  <c r="F78" i="26" l="1"/>
  <c r="B76" i="26"/>
  <c r="B6" i="33" l="1"/>
  <c r="B6" i="32"/>
  <c r="B6" i="30"/>
  <c r="B6" i="26"/>
  <c r="B6" i="27"/>
  <c r="B72" i="26"/>
  <c r="B71" i="26"/>
  <c r="H59" i="26"/>
  <c r="B57" i="26"/>
  <c r="I59" i="26" l="1"/>
  <c r="J59" i="26" s="1"/>
  <c r="B15" i="33" l="1"/>
  <c r="B14" i="33"/>
  <c r="B10" i="33"/>
  <c r="B8" i="33"/>
  <c r="B10" i="32"/>
  <c r="B8" i="32"/>
  <c r="B2" i="32"/>
  <c r="B45" i="30"/>
  <c r="G44" i="30"/>
  <c r="E44" i="30"/>
  <c r="D44" i="30"/>
  <c r="C44" i="30"/>
  <c r="B40" i="30"/>
  <c r="B36" i="30"/>
  <c r="B35" i="30"/>
  <c r="B34" i="30"/>
  <c r="F32" i="30"/>
  <c r="B32" i="30"/>
  <c r="B30" i="30"/>
  <c r="B29" i="30"/>
  <c r="B28" i="30"/>
  <c r="F26" i="30"/>
  <c r="B26" i="30"/>
  <c r="B22" i="30"/>
  <c r="B21" i="30"/>
  <c r="B20" i="30"/>
  <c r="F18" i="30"/>
  <c r="B18" i="30"/>
  <c r="B15" i="30"/>
  <c r="B10" i="30"/>
  <c r="B13" i="27"/>
  <c r="B10" i="27"/>
  <c r="B8" i="27"/>
  <c r="B269" i="26"/>
  <c r="B255" i="26"/>
  <c r="B131" i="26"/>
  <c r="J32" i="26"/>
  <c r="F32" i="26"/>
  <c r="C32" i="26"/>
  <c r="B30" i="26"/>
  <c r="B15" i="26"/>
  <c r="B10" i="26"/>
  <c r="B9" i="26"/>
  <c r="B9" i="30" s="1"/>
  <c r="B8" i="26"/>
  <c r="B8" i="30" s="1"/>
  <c r="B67" i="25"/>
  <c r="L65" i="25"/>
  <c r="K65" i="25"/>
  <c r="J65" i="25"/>
  <c r="I65" i="25"/>
  <c r="H65" i="25"/>
  <c r="G65" i="25"/>
  <c r="F65" i="25"/>
  <c r="E65" i="25"/>
  <c r="D65" i="25"/>
  <c r="L19" i="25"/>
  <c r="K19" i="25"/>
  <c r="J19" i="25"/>
  <c r="I19" i="25"/>
  <c r="H19" i="25"/>
  <c r="G19" i="25"/>
  <c r="F19" i="25"/>
  <c r="E19" i="25"/>
  <c r="D19" i="25"/>
  <c r="B15" i="25"/>
  <c r="B12" i="25"/>
  <c r="B10" i="25"/>
  <c r="L8" i="25"/>
  <c r="K8" i="25"/>
  <c r="J8" i="25"/>
  <c r="I8" i="25"/>
  <c r="H8" i="25"/>
  <c r="G8" i="25"/>
  <c r="F8" i="25"/>
  <c r="E8" i="25"/>
  <c r="D8" i="25"/>
  <c r="B115" i="24"/>
  <c r="L113" i="24"/>
  <c r="K113" i="24"/>
  <c r="J113" i="24"/>
  <c r="I113" i="24"/>
  <c r="H113" i="24"/>
  <c r="G113" i="24"/>
  <c r="F113" i="24"/>
  <c r="E113" i="24"/>
  <c r="C113" i="24"/>
  <c r="B108" i="24"/>
  <c r="B110" i="24"/>
  <c r="B107" i="24"/>
  <c r="B106" i="24"/>
  <c r="L104" i="24"/>
  <c r="K104" i="24"/>
  <c r="J104" i="24"/>
  <c r="I104" i="24"/>
  <c r="H104" i="24"/>
  <c r="G104" i="24"/>
  <c r="F104" i="24"/>
  <c r="E104" i="24"/>
  <c r="C104" i="24"/>
  <c r="B101" i="24"/>
  <c r="B96" i="24"/>
  <c r="B94" i="24"/>
  <c r="B92" i="24"/>
  <c r="B90" i="24"/>
  <c r="B88" i="24"/>
  <c r="B82" i="24"/>
  <c r="B80" i="24"/>
  <c r="B78" i="24"/>
  <c r="B72" i="24"/>
  <c r="L70" i="24"/>
  <c r="K70" i="24"/>
  <c r="J70" i="24"/>
  <c r="I70" i="24"/>
  <c r="H70" i="24"/>
  <c r="G70" i="24"/>
  <c r="F70" i="24"/>
  <c r="E70" i="24"/>
  <c r="C70" i="24"/>
  <c r="L64" i="24"/>
  <c r="K64" i="24"/>
  <c r="J64" i="24"/>
  <c r="I64" i="24"/>
  <c r="H64" i="24"/>
  <c r="G64" i="24"/>
  <c r="F64" i="24"/>
  <c r="E64" i="24"/>
  <c r="C64" i="24"/>
  <c r="B53" i="24"/>
  <c r="B32" i="24"/>
  <c r="L30" i="24"/>
  <c r="K30" i="24"/>
  <c r="J30" i="24"/>
  <c r="I30" i="24"/>
  <c r="H30" i="24"/>
  <c r="G30" i="24"/>
  <c r="F30" i="24"/>
  <c r="E30" i="24"/>
  <c r="C30" i="24"/>
  <c r="B4" i="33" l="1"/>
  <c r="B4" i="32"/>
  <c r="B4" i="30"/>
  <c r="B4" i="26"/>
  <c r="B4" i="27"/>
  <c r="B5" i="25"/>
  <c r="G18" i="30"/>
  <c r="H18" i="30" s="1"/>
  <c r="G26" i="30"/>
  <c r="H26" i="30" s="1"/>
  <c r="G32" i="30"/>
  <c r="H32"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4A8AC49-F823-4B00-B6AB-1FC7A3E1FA3E}">
      <text>
        <r>
          <rPr>
            <b/>
            <sz val="9"/>
            <color indexed="81"/>
            <rFont val="Tahoma"/>
            <family val="2"/>
          </rPr>
          <t>Link to specific CBSA SOR or MIF page</t>
        </r>
      </text>
    </comment>
  </commentList>
</comments>
</file>

<file path=xl/sharedStrings.xml><?xml version="1.0" encoding="utf-8"?>
<sst xmlns="http://schemas.openxmlformats.org/spreadsheetml/2006/main" count="481" uniqueCount="350">
  <si>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</si>
  <si>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</si>
  <si>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</si>
  <si>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</si>
  <si>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</si>
  <si>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</si>
  <si>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</si>
  <si>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</si>
  <si>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</si>
  <si>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</si>
  <si>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</si>
  <si>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</si>
  <si>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</si>
  <si>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</si>
  <si>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</si>
  <si>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</si>
  <si>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</si>
  <si>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</si>
  <si>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</si>
  <si>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</si>
  <si>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</si>
  <si>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</si>
  <si>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</si>
  <si>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</si>
  <si>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</si>
  <si>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</si>
  <si>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</si>
  <si>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</si>
  <si>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</si>
  <si>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</si>
  <si>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</si>
  <si>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</si>
  <si>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</si>
  <si>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</si>
  <si>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</si>
  <si>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</si>
  <si>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</si>
  <si>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</si>
  <si>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</si>
  <si>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</si>
  <si>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</si>
  <si>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</si>
  <si>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</si>
  <si>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</si>
  <si>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</si>
  <si>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</si>
  <si>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</si>
  <si>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</si>
  <si>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</si>
  <si>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</si>
  <si>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</si>
  <si>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</si>
  <si>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</si>
  <si>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</si>
  <si>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</si>
  <si>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</si>
  <si>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</si>
  <si>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</si>
  <si>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</si>
  <si>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</si>
  <si>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</si>
  <si>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</si>
  <si>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</si>
  <si>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</si>
  <si>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</si>
  <si>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</si>
  <si>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</si>
  <si>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</si>
  <si>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</si>
  <si>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</si>
  <si>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</si>
  <si>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</si>
  <si>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</si>
  <si>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</si>
  <si>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</si>
  <si>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</si>
  <si>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</si>
  <si>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</si>
  <si>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</si>
  <si>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</si>
  <si>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</si>
  <si>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</si>
  <si>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</si>
  <si>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</si>
  <si>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</si>
  <si>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</si>
  <si>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</si>
  <si>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</si>
  <si>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The goods are commonly classified in the Customs Tariff under the following Harmonized Commodity Description and Coding System (HS) number(s):
</t>
  </si>
  <si>
    <t xml:space="preserve">Les marchandises sont généralement classées dans le Tarif des douanes sous les numéros suivants du Système harmonisé de désignation et de codification des marchandises (SH) :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</si>
  <si>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</si>
  <si>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</si>
  <si>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</si>
  <si>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</si>
  <si>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</si>
  <si>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</si>
  <si>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</si>
  <si>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</si>
  <si>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</si>
  <si>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</si>
  <si>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</si>
  <si>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</si>
  <si>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</si>
  <si>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</si>
  <si>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</si>
  <si>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</si>
  <si>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</si>
  <si>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</si>
  <si>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</si>
  <si>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</si>
  <si>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</si>
  <si>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</si>
  <si>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</si>
  <si>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</si>
  <si>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</si>
  <si>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</si>
  <si>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</si>
  <si>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</si>
  <si>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</si>
  <si>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</si>
  <si>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</si>
  <si>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</si>
  <si>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</si>
  <si>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</si>
  <si>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</si>
  <si>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</si>
  <si>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</si>
  <si>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</si>
  <si>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</si>
  <si>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</si>
  <si>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</si>
  <si>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</si>
  <si>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</si>
  <si>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</si>
  <si>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</si>
  <si>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</si>
  <si>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</si>
  <si>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</si>
  <si>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</si>
  <si>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</si>
  <si>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</si>
  <si>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</si>
  <si>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</si>
  <si>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</si>
  <si>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</si>
  <si>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</si>
  <si>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</si>
  <si>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</si>
  <si>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</si>
  <si>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</si>
  <si>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</si>
  <si>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</si>
  <si>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</si>
  <si>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</si>
  <si>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</si>
  <si>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</si>
  <si>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</si>
  <si>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</si>
  <si>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</si>
  <si>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</si>
  <si>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</si>
  <si>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</si>
  <si>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</si>
  <si>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</si>
  <si>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</si>
  <si>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</si>
  <si>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</si>
  <si>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</si>
  <si>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</si>
  <si>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</si>
  <si>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</si>
  <si>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</si>
  <si>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</si>
  <si>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</si>
  <si>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</si>
  <si>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</si>
  <si>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</si>
  <si>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</si>
  <si>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</si>
  <si>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</si>
  <si>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</si>
  <si>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</si>
  <si>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</si>
  <si>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</si>
  <si>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</si>
  <si>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</si>
  <si>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</si>
  <si>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</si>
  <si>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</si>
  <si>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</si>
  <si>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</si>
  <si>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</si>
  <si>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</si>
  <si>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</si>
  <si>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</si>
  <si>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</si>
  <si>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</si>
  <si>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</si>
  <si>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</si>
  <si>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</si>
  <si>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</si>
  <si>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</si>
  <si>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</si>
  <si>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</si>
  <si>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</si>
  <si>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</si>
  <si>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</si>
  <si>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</si>
  <si>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</si>
  <si>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</si>
  <si>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</si>
  <si>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</si>
  <si>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</si>
  <si>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</si>
  <si>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</si>
  <si>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</si>
  <si>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</si>
  <si>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</si>
  <si>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</si>
  <si>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</si>
  <si>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</si>
  <si>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</si>
  <si>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</si>
  <si>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</si>
  <si>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</si>
  <si>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UNIONS' QUESTIONNAIRE</t>
  </si>
  <si>
    <t>QUESTIONNAIRE À L'INTENTION DES SYNDICATS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</si>
  <si>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</si>
  <si>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</si>
  <si>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</si>
  <si>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</si>
  <si>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</si>
  <si>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</si>
  <si>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</si>
  <si>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</si>
  <si>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</si>
  <si>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</si>
  <si>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</si>
  <si>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</si>
  <si>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</si>
  <si>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</si>
  <si>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</si>
  <si>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</si>
  <si>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</si>
  <si>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</si>
  <si>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</si>
  <si>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</si>
  <si>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</si>
  <si>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</si>
  <si>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</si>
  <si>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</si>
  <si>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</si>
  <si>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</si>
  <si>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</si>
  <si>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</si>
  <si>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</si>
  <si>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</si>
  <si>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</si>
  <si>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</si>
  <si>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</si>
  <si>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</si>
  <si>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</si>
  <si>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</si>
  <si>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RR-2025-004</t>
  </si>
  <si>
    <t>corrosion-resistant steel sheet II</t>
  </si>
  <si>
    <t>feuilles d'acier résistant à la corrosion II</t>
  </si>
  <si>
    <t>dumping and the subsidizing</t>
  </si>
  <si>
    <t>le dumping et le subventionnement</t>
  </si>
  <si>
    <t>Türkiye and Vietnam</t>
  </si>
  <si>
    <t>de la Türkiye et du Vietnam</t>
  </si>
  <si>
    <t>December 31</t>
  </si>
  <si>
    <t>31 décembre</t>
  </si>
  <si>
    <t>March 2, 2026</t>
  </si>
  <si>
    <t>2 mars 2026</t>
  </si>
  <si>
    <t>Josée St-Amand</t>
  </si>
  <si>
    <t>josee.st-amand@tribunal.gc.ca</t>
  </si>
  <si>
    <t>613-558-8439</t>
  </si>
  <si>
    <t>January 1, 2022</t>
  </si>
  <si>
    <t>1er janvier 2022</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</si>
  <si>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</si>
  <si>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https://www.cbsa-asfc.gc.ca/sima-lmsi/mif-mev/cor2-eng.html</t>
  </si>
  <si>
    <t>https://www.cbsa-asfc.gc.ca/sima-lmsi/mif-mev/cor2-fra.html</t>
  </si>
  <si>
    <t>HS Codes</t>
  </si>
  <si>
    <t>corrosion-resistant steel sheet</t>
  </si>
  <si>
    <t>feuilles d'acier résistant à la corrosion</t>
  </si>
  <si>
    <t>Difference (correct if there is a difference)</t>
  </si>
  <si>
    <t>Différence (corrigez s'il y a une différence)</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</si>
  <si>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</si>
  <si>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</si>
  <si>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In its Statement of Reasons, issued on October 30, 2020, the Canada Border Services Agency (CBSA) provided the following additional product information:</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</si>
  <si>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</si>
  <si>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</si>
  <si>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</si>
  <si>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Corrosion-resistant steel with anti-fingerprint coatings (whether as part of a passivation treatment or separate) are also included within the product definition.</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</si>
  <si>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</si>
  <si>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</si>
  <si>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 xml:space="preserve">The subject goods (and like goods produced by the domestic industry) are manufactured to meet certain American Society for Testing and Materials (ASTM), Society of Automotive Engineering (SAE) or equivalent specifications, including, but not limited to:
</t>
  </si>
  <si>
    <t>•	ASTM A653/653M
•	ASTM A792/A792M
•	SAE J403
•	SAE J1392
•	SAE J2329
•	SAE J1562</t>
  </si>
  <si>
    <t xml:space="preserve">For greater clarity, the product definition does not cover: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</si>
  <si>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</si>
  <si>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</si>
  <si>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Dans son énoncé des motifs, publié le 30 octobre 2020, l'Agence des services frontaliers du Canada (ASFC) a fourni les renseignements additionels suivants sur le produit :</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</si>
  <si>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</si>
  <si>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</si>
  <si>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</si>
  <si>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La définition du produit comprend en outre l’acier résistant à la corrosion avec revêtement anti-empreintes digitales (que ce soit dans le cadre d’un traitement de passivation ou séparément).</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</si>
  <si>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</si>
  <si>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</si>
  <si>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</si>
  <si>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Il est entendu que la définition du produit ne comprend pas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</si>
  <si>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</si>
  <si>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</si>
  <si>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</si>
  <si>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</si>
  <si>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</si>
  <si>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</si>
  <si>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</si>
  <si>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</si>
  <si>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Delete red text before IR dist</t>
  </si>
  <si>
    <t>Jan. - Mar.  |  janv. - mars</t>
  </si>
  <si>
    <t>Number of members</t>
  </si>
  <si>
    <t>Nombre de membres</t>
  </si>
  <si>
    <t>Number of unionized workplaces</t>
  </si>
  <si>
    <t>Nombre de lieux de travail syndiqués</t>
  </si>
  <si>
    <t>Number of employees</t>
  </si>
  <si>
    <t>Nombre d'employés</t>
  </si>
  <si>
    <t>Hours worked (000)</t>
  </si>
  <si>
    <t>Nombre d'heures travaillées (000)</t>
  </si>
  <si>
    <t>Wages ($000)</t>
  </si>
  <si>
    <t>Salaires (000 $)</t>
  </si>
  <si>
    <t>hiddenr</t>
  </si>
  <si>
    <t>Shifts</t>
  </si>
  <si>
    <t>Quarts de travail</t>
  </si>
  <si>
    <t>Number of shifts</t>
  </si>
  <si>
    <t>Nombre de quarts de travail</t>
  </si>
  <si>
    <t>Number of members per shift</t>
  </si>
  <si>
    <t>Nombre  de travailleurs par équipe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</si>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</sst>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sz val="10.5"/>
      <color rgb="FF0070C0"/>
      <name val="Calibri"/>
      <family val="2"/>
      <scheme val="minor"/>
    </font>
    <font>
      <b/>
      <sz val="9"/>
      <color indexed="81"/>
      <name val="Tahoma"/>
      <family val="2"/>
    </font>
    <font>
      <u/>
      <sz val="11"/>
      <color theme="10"/>
      <name val="Calibri"/>
      <family val="2"/>
      <scheme val="minor"/>
    </font>
    <font>
      <sz val="9"/>
      <color theme="1"/>
      <name val="Segoe UI"/>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25" fillId="0" borderId="0" applyNumberFormat="0" applyFill="0" applyBorder="0" applyAlignment="0" applyProtection="0"/>
    <xf numFmtId="0" fontId="32" fillId="0" borderId="0"/>
  </cellStyleXfs>
  <cellXfs count="451">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horizontal="left" vertical="top"/>
    </xf>
    <xf numFmtId="15" fontId="7" fillId="2" borderId="0" xfId="0" applyNumberFormat="1" applyFont="1" applyFill="1" applyAlignment="1">
      <alignment vertical="top"/>
    </xf>
    <xf numFmtId="0" fontId="9" fillId="2" borderId="5"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6" xfId="0" applyFont="1" applyFill="1" applyBorder="1" applyAlignment="1">
      <alignment horizontal="left" vertical="top" wrapText="1"/>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0" borderId="8" xfId="0" applyFont="1" applyBorder="1" applyAlignment="1">
      <alignment vertical="top" wrapText="1"/>
    </xf>
    <xf numFmtId="0" fontId="12" fillId="6" borderId="13"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8" fillId="0" borderId="10" xfId="0" applyFont="1" applyFill="1" applyBorder="1" applyAlignment="1">
      <alignment horizontal="center" vertical="top" wrapText="1"/>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12" fillId="6" borderId="13" xfId="0" applyFont="1" applyFill="1" applyBorder="1" applyAlignment="1">
      <alignment horizontal="center"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6" fillId="0" borderId="9" xfId="0" applyFont="1" applyBorder="1" applyAlignment="1">
      <alignment horizontal="left" vertical="top" wrapText="1"/>
    </xf>
    <xf numFmtId="0" fontId="4" fillId="0" borderId="9" xfId="0" applyFont="1" applyBorder="1" applyAlignment="1">
      <alignmen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165" fontId="13" fillId="4" borderId="14"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165" fontId="22" fillId="5" borderId="38" xfId="2" applyNumberFormat="1" applyFont="1" applyFill="1" applyBorder="1" applyAlignment="1" applyProtection="1">
      <alignment horizontal="right" vertical="top" wrapText="1"/>
    </xf>
    <xf numFmtId="0" fontId="8" fillId="0" borderId="14" xfId="0" applyFont="1" applyBorder="1" applyAlignment="1">
      <alignment horizontal="center" vertical="top" wrapText="1"/>
    </xf>
    <xf numFmtId="0" fontId="9" fillId="0" borderId="14" xfId="0" applyFont="1" applyBorder="1" applyAlignment="1">
      <alignment horizontal="center" vertical="top" wrapText="1"/>
    </xf>
    <xf numFmtId="0" fontId="7" fillId="7" borderId="0" xfId="0" applyFont="1" applyFill="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165" fontId="11" fillId="0" borderId="22" xfId="2" applyNumberFormat="1" applyFont="1" applyFill="1" applyBorder="1" applyAlignment="1" applyProtection="1">
      <alignment vertical="top" wrapText="1"/>
    </xf>
    <xf numFmtId="165" fontId="11" fillId="0" borderId="8" xfId="2" applyNumberFormat="1" applyFont="1" applyFill="1" applyBorder="1" applyAlignment="1" applyProtection="1">
      <alignment vertical="top" wrapText="1"/>
    </xf>
    <xf numFmtId="165" fontId="13" fillId="0" borderId="22" xfId="2" applyNumberFormat="1" applyFont="1" applyFill="1" applyBorder="1" applyAlignment="1" applyProtection="1">
      <alignment horizontal="right" vertical="top" wrapText="1"/>
    </xf>
    <xf numFmtId="165" fontId="13" fillId="0" borderId="8" xfId="2" applyNumberFormat="1" applyFont="1" applyFill="1" applyBorder="1" applyAlignment="1" applyProtection="1">
      <alignment horizontal="right" vertical="top" wrapText="1"/>
    </xf>
    <xf numFmtId="165" fontId="13" fillId="4" borderId="47" xfId="2" applyNumberFormat="1" applyFont="1" applyFill="1" applyBorder="1" applyAlignment="1" applyProtection="1">
      <alignment vertical="top" wrapText="1"/>
      <protection locked="0"/>
    </xf>
    <xf numFmtId="165" fontId="13" fillId="5" borderId="47" xfId="2" applyNumberFormat="1" applyFont="1" applyFill="1" applyBorder="1" applyAlignment="1" applyProtection="1">
      <alignment horizontal="right" vertical="top" wrapText="1"/>
    </xf>
    <xf numFmtId="165" fontId="22" fillId="5" borderId="36" xfId="2" applyNumberFormat="1" applyFont="1" applyFill="1" applyBorder="1" applyAlignment="1" applyProtection="1">
      <alignment horizontal="right" vertical="top" wrapText="1"/>
    </xf>
    <xf numFmtId="165" fontId="13" fillId="4" borderId="16" xfId="2" applyNumberFormat="1" applyFont="1" applyFill="1" applyBorder="1" applyAlignment="1" applyProtection="1">
      <alignment vertical="center" wrapText="1"/>
      <protection locked="0"/>
    </xf>
    <xf numFmtId="165" fontId="13" fillId="0" borderId="0" xfId="2" applyNumberFormat="1" applyFont="1" applyFill="1" applyBorder="1" applyAlignment="1" applyProtection="1">
      <alignment horizontal="right" vertical="top" wrapText="1"/>
    </xf>
    <xf numFmtId="165" fontId="22" fillId="0" borderId="22" xfId="2" applyNumberFormat="1" applyFont="1" applyFill="1" applyBorder="1" applyAlignment="1" applyProtection="1">
      <alignment horizontal="right" vertical="top" wrapText="1"/>
    </xf>
    <xf numFmtId="165" fontId="22" fillId="0" borderId="0" xfId="2" applyNumberFormat="1" applyFont="1" applyFill="1" applyBorder="1" applyAlignment="1" applyProtection="1">
      <alignment horizontal="right" vertical="top" wrapText="1"/>
    </xf>
    <xf numFmtId="165" fontId="13" fillId="0" borderId="22" xfId="2" applyNumberFormat="1" applyFont="1" applyFill="1" applyBorder="1" applyAlignment="1" applyProtection="1">
      <alignment vertical="top" wrapText="1"/>
    </xf>
    <xf numFmtId="165" fontId="13" fillId="0" borderId="0" xfId="2" applyNumberFormat="1" applyFont="1" applyFill="1" applyBorder="1" applyAlignment="1" applyProtection="1">
      <alignment vertical="top" wrapText="1"/>
    </xf>
    <xf numFmtId="0" fontId="7" fillId="0" borderId="22"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165" fontId="13" fillId="0" borderId="22" xfId="2" applyNumberFormat="1" applyFont="1" applyFill="1" applyBorder="1" applyAlignment="1" applyProtection="1">
      <alignment vertical="center" wrapText="1"/>
    </xf>
    <xf numFmtId="165" fontId="13" fillId="0" borderId="0" xfId="2" applyNumberFormat="1" applyFont="1" applyFill="1" applyBorder="1" applyAlignment="1" applyProtection="1">
      <alignment vertical="center" wrapText="1"/>
    </xf>
    <xf numFmtId="0" fontId="16" fillId="7" borderId="0" xfId="0" applyFont="1" applyFill="1" applyAlignment="1">
      <alignment vertical="top"/>
    </xf>
    <xf numFmtId="0" fontId="16" fillId="0" borderId="0" xfId="0" applyFont="1" applyAlignment="1">
      <alignment vertical="top"/>
    </xf>
    <xf numFmtId="0" fontId="7" fillId="0" borderId="0" xfId="0" applyFont="1" applyFill="1" applyAlignment="1">
      <alignment vertical="top"/>
    </xf>
    <xf numFmtId="0" fontId="25" fillId="0" borderId="0" xfId="5" applyAlignment="1">
      <alignment vertical="top"/>
    </xf>
    <xf numFmtId="0" fontId="7" fillId="0" borderId="0" xfId="0" applyFont="1" applyAlignment="1">
      <alignment vertical="top" wrapText="1"/>
    </xf>
    <xf numFmtId="0" fontId="26" fillId="0" borderId="0" xfId="0" applyFont="1" applyFill="1"/>
    <xf numFmtId="0" fontId="4" fillId="0" borderId="0" xfId="0" applyFont="1" applyFill="1" applyAlignment="1">
      <alignment vertical="top"/>
    </xf>
    <xf numFmtId="0" fontId="7" fillId="0" borderId="0" xfId="0" applyFont="1" applyFill="1"/>
    <xf numFmtId="15" fontId="7" fillId="2" borderId="0" xfId="0" applyNumberFormat="1" applyFont="1" applyFill="1" applyAlignment="1">
      <alignment vertical="top" wrapText="1"/>
    </xf>
    <xf numFmtId="0" fontId="9" fillId="0" borderId="7" xfId="0" applyFont="1" applyBorder="1" applyAlignment="1">
      <alignment horizontal="left" vertical="top" wrapText="1" indent="2"/>
    </xf>
    <xf numFmtId="0" fontId="9" fillId="0" borderId="0" xfId="0" applyFont="1" applyBorder="1" applyAlignment="1">
      <alignment horizontal="left" vertical="top" wrapText="1" indent="2"/>
    </xf>
    <xf numFmtId="0" fontId="9" fillId="0" borderId="8" xfId="0" applyFont="1" applyBorder="1" applyAlignment="1">
      <alignment horizontal="left" vertical="top" wrapText="1" indent="2"/>
    </xf>
    <xf numFmtId="0" fontId="9" fillId="0" borderId="0" xfId="0" applyFont="1" applyBorder="1" applyAlignment="1">
      <alignment vertical="top" wrapText="1"/>
    </xf>
    <xf numFmtId="0" fontId="9" fillId="0" borderId="5" xfId="0" applyFont="1" applyBorder="1" applyAlignment="1">
      <alignment vertical="top" wrapText="1"/>
    </xf>
    <xf numFmtId="0" fontId="7" fillId="0" borderId="0" xfId="0" applyFont="1" applyBorder="1" applyAlignment="1">
      <alignment wrapText="1"/>
    </xf>
    <xf numFmtId="0" fontId="7" fillId="0" borderId="8" xfId="0" applyFont="1" applyBorder="1" applyAlignment="1">
      <alignment wrapText="1"/>
    </xf>
    <xf numFmtId="0" fontId="5" fillId="2" borderId="0" xfId="0" applyFont="1" applyFill="1" applyBorder="1" applyAlignment="1">
      <alignment vertical="top"/>
    </xf>
    <xf numFmtId="0" fontId="7" fillId="0" borderId="48" xfId="0" applyFont="1" applyBorder="1" applyAlignment="1">
      <alignment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3" fillId="4" borderId="13" xfId="1" applyNumberFormat="1" applyFont="1" applyFill="1" applyBorder="1" applyAlignment="1" applyProtection="1">
      <alignment horizontal="left" vertical="center" wrapText="1" indent="1"/>
      <protection locked="0"/>
    </xf>
    <xf numFmtId="0" fontId="13" fillId="4" borderId="25" xfId="1" applyNumberFormat="1" applyFont="1" applyFill="1" applyBorder="1" applyAlignment="1" applyProtection="1">
      <alignment horizontal="left" vertical="center"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center"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1"/>
    </xf>
    <xf numFmtId="0" fontId="13" fillId="6" borderId="41" xfId="1" applyNumberFormat="1" applyFont="1" applyFill="1" applyBorder="1" applyAlignment="1" applyProtection="1">
      <alignment horizontal="left" vertical="center" wrapText="1" indent="1"/>
    </xf>
    <xf numFmtId="0" fontId="13" fillId="6" borderId="33" xfId="1" applyNumberFormat="1" applyFont="1" applyFill="1" applyBorder="1" applyAlignment="1" applyProtection="1">
      <alignment horizontal="left" vertical="center" wrapText="1" indent="1"/>
    </xf>
    <xf numFmtId="0" fontId="13" fillId="6" borderId="31" xfId="1" applyNumberFormat="1" applyFont="1" applyFill="1" applyBorder="1" applyAlignment="1" applyProtection="1">
      <alignment horizontal="left" vertical="center" wrapText="1" indent="1"/>
    </xf>
    <xf numFmtId="0" fontId="13" fillId="6" borderId="42" xfId="1" applyNumberFormat="1" applyFont="1" applyFill="1" applyBorder="1" applyAlignment="1" applyProtection="1">
      <alignment horizontal="left" vertical="center" wrapText="1" indent="1"/>
    </xf>
    <xf numFmtId="0" fontId="13" fillId="6" borderId="43" xfId="1" applyNumberFormat="1" applyFont="1" applyFill="1" applyBorder="1" applyAlignment="1" applyProtection="1">
      <alignment horizontal="left" vertical="center" wrapText="1" inden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0" borderId="7" xfId="0" applyFont="1" applyBorder="1" applyAlignment="1">
      <alignment horizontal="left" vertical="top" wrapText="1" indent="2"/>
    </xf>
    <xf numFmtId="0" fontId="9" fillId="0" borderId="0" xfId="0" applyFont="1" applyBorder="1" applyAlignment="1">
      <alignment horizontal="left" vertical="top" wrapText="1" indent="2"/>
    </xf>
    <xf numFmtId="0" fontId="9" fillId="0" borderId="8" xfId="0" applyFont="1" applyBorder="1" applyAlignment="1">
      <alignment horizontal="left" vertical="top" wrapText="1" indent="2"/>
    </xf>
    <xf numFmtId="0" fontId="8" fillId="0" borderId="24" xfId="0" applyFont="1" applyBorder="1" applyAlignment="1">
      <alignment horizontal="left" vertical="center" wrapText="1"/>
    </xf>
    <xf numFmtId="0" fontId="8" fillId="0" borderId="13" xfId="0" applyFont="1" applyBorder="1" applyAlignment="1">
      <alignment horizontal="left" vertical="center" wrapText="1"/>
    </xf>
    <xf numFmtId="0" fontId="9"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14"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9" fillId="0" borderId="14" xfId="0" applyFont="1" applyBorder="1" applyAlignment="1">
      <alignment horizontal="left" vertical="center" wrapText="1"/>
    </xf>
    <xf numFmtId="0" fontId="9" fillId="0" borderId="30"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23" fillId="0" borderId="7"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8" xfId="0" applyFont="1" applyFill="1" applyBorder="1" applyAlignment="1" applyProtection="1">
      <alignment horizontal="left" vertical="top" wrapText="1"/>
      <protection locked="0"/>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3" fillId="4" borderId="24" xfId="1" applyNumberFormat="1" applyFont="1" applyFill="1" applyBorder="1" applyAlignment="1" applyProtection="1">
      <alignment horizontal="left" vertical="center" wrapText="1"/>
      <protection locked="0"/>
    </xf>
    <xf numFmtId="17" fontId="13" fillId="4" borderId="13"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2" fillId="0" borderId="24" xfId="0" applyFont="1" applyBorder="1" applyAlignment="1">
      <alignment horizontal="center" vertical="center"/>
    </xf>
    <xf numFmtId="0" fontId="13" fillId="5" borderId="13" xfId="2" applyNumberFormat="1" applyFont="1" applyFill="1" applyBorder="1" applyAlignment="1" applyProtection="1">
      <alignment horizontal="center" vertical="center" wrapText="1"/>
    </xf>
    <xf numFmtId="0" fontId="12" fillId="0" borderId="26" xfId="0" applyFont="1" applyBorder="1" applyAlignment="1">
      <alignment horizontal="center" vertical="center"/>
    </xf>
    <xf numFmtId="0" fontId="13" fillId="5" borderId="27" xfId="2" applyNumberFormat="1"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8" fillId="2"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0" borderId="22"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6" fillId="3" borderId="0" xfId="0" applyFont="1" applyFill="1" applyAlignment="1">
      <alignment horizontal="left" vertical="top" wrapText="1"/>
    </xf>
    <xf numFmtId="16" fontId="13" fillId="4" borderId="13" xfId="1" applyNumberFormat="1"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7" fillId="4" borderId="5"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center" vertical="center" wrapText="1"/>
      <protection locked="0"/>
    </xf>
    <xf numFmtId="0" fontId="9" fillId="0" borderId="26" xfId="0" applyFont="1" applyBorder="1" applyAlignment="1">
      <alignment vertical="center" wrapText="1"/>
    </xf>
    <xf numFmtId="0" fontId="9" fillId="0" borderId="27" xfId="0" applyFont="1" applyBorder="1" applyAlignment="1">
      <alignment vertical="center"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13" fillId="4" borderId="13"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0" borderId="33" xfId="0" applyFont="1" applyBorder="1" applyAlignment="1">
      <alignment vertical="top" wrapText="1"/>
    </xf>
    <xf numFmtId="0" fontId="9" fillId="0" borderId="46" xfId="0" applyFont="1" applyBorder="1" applyAlignment="1">
      <alignment vertical="top" wrapText="1"/>
    </xf>
    <xf numFmtId="0" fontId="9" fillId="0" borderId="43"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5"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top" wrapText="1"/>
    </xf>
    <xf numFmtId="0" fontId="12" fillId="6" borderId="19" xfId="0" applyFont="1" applyFill="1" applyBorder="1" applyAlignment="1">
      <alignment horizontal="center" vertical="top" wrapText="1"/>
    </xf>
    <xf numFmtId="0" fontId="12" fillId="0" borderId="22"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wrapText="1"/>
    </xf>
    <xf numFmtId="0" fontId="12" fillId="6" borderId="47" xfId="0" applyFont="1" applyFill="1" applyBorder="1" applyAlignment="1">
      <alignment horizontal="center" vertical="top" wrapText="1"/>
    </xf>
    <xf numFmtId="0" fontId="9" fillId="0" borderId="24" xfId="0" applyFont="1" applyBorder="1" applyAlignment="1">
      <alignment horizontal="left" vertical="top" wrapText="1"/>
    </xf>
    <xf numFmtId="0" fontId="9" fillId="0" borderId="13" xfId="0" applyFont="1" applyBorder="1" applyAlignment="1">
      <alignment horizontal="left" vertical="top" wrapText="1"/>
    </xf>
    <xf numFmtId="0" fontId="8" fillId="0" borderId="33" xfId="0" applyFont="1" applyBorder="1" applyAlignment="1">
      <alignment horizontal="left" vertical="top" wrapText="1"/>
    </xf>
    <xf numFmtId="0" fontId="8" fillId="0" borderId="14" xfId="0" applyFont="1" applyBorder="1" applyAlignment="1">
      <alignment horizontal="left" vertical="top" wrapText="1"/>
    </xf>
    <xf numFmtId="0" fontId="8" fillId="0" borderId="24" xfId="0" applyFont="1" applyBorder="1" applyAlignment="1">
      <alignment horizontal="left" vertical="top" wrapText="1"/>
    </xf>
    <xf numFmtId="0" fontId="8" fillId="0" borderId="13" xfId="0" applyFont="1" applyBorder="1" applyAlignment="1">
      <alignment horizontal="left" vertical="top" wrapText="1"/>
    </xf>
    <xf numFmtId="0" fontId="12" fillId="6" borderId="2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15" xfId="0" applyFont="1" applyFill="1" applyBorder="1" applyAlignment="1">
      <alignment horizontal="center" vertical="top" wrapText="1"/>
    </xf>
    <xf numFmtId="0" fontId="21" fillId="2" borderId="1" xfId="0" applyFont="1" applyFill="1" applyBorder="1" applyAlignment="1">
      <alignment horizontal="left" vertical="top" wrapText="1"/>
    </xf>
    <xf numFmtId="0" fontId="21" fillId="2" borderId="9" xfId="0" applyFont="1" applyFill="1" applyBorder="1" applyAlignment="1">
      <alignment horizontal="left" vertical="top" wrapText="1"/>
    </xf>
    <xf numFmtId="0" fontId="9" fillId="0" borderId="37" xfId="0" applyFont="1" applyBorder="1" applyAlignment="1">
      <alignment vertical="center" wrapText="1"/>
    </xf>
    <xf numFmtId="0" fontId="9" fillId="0" borderId="36" xfId="0" applyFont="1" applyBorder="1" applyAlignment="1">
      <alignment vertical="center" wrapText="1"/>
    </xf>
    <xf numFmtId="0" fontId="9" fillId="0" borderId="38" xfId="0" applyFont="1" applyBorder="1" applyAlignment="1">
      <alignment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13" fillId="4" borderId="5" xfId="1" applyNumberFormat="1" applyFont="1" applyFill="1" applyBorder="1" applyAlignment="1" applyProtection="1">
      <alignment horizontal="left" vertical="top" wrapText="1"/>
      <protection locked="0"/>
    </xf>
    <xf numFmtId="0" fontId="13" fillId="4" borderId="10" xfId="1" applyNumberFormat="1" applyFont="1" applyFill="1" applyBorder="1" applyAlignment="1" applyProtection="1">
      <alignment horizontal="left" vertical="top" wrapText="1"/>
      <protection locked="0"/>
    </xf>
    <xf numFmtId="0" fontId="13" fillId="4" borderId="6" xfId="1" applyNumberFormat="1" applyFont="1" applyFill="1" applyBorder="1" applyAlignment="1" applyProtection="1">
      <alignment horizontal="left" vertical="top" wrapText="1"/>
      <protection locked="0"/>
    </xf>
    <xf numFmtId="0" fontId="9" fillId="0" borderId="32"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3" fillId="4" borderId="14" xfId="1" applyNumberFormat="1" applyFont="1" applyFill="1" applyBorder="1" applyAlignment="1" applyProtection="1">
      <alignment horizontal="center" vertical="top" wrapText="1"/>
      <protection locked="0"/>
    </xf>
    <xf numFmtId="0" fontId="13" fillId="4" borderId="15" xfId="1" applyNumberFormat="1" applyFont="1" applyFill="1" applyBorder="1" applyAlignment="1" applyProtection="1">
      <alignment horizontal="center" vertical="top" wrapText="1"/>
      <protection locked="0"/>
    </xf>
    <xf numFmtId="0" fontId="27" fillId="0" borderId="0" xfId="0" applyFont="1"/>
    <xf numFmtId="0" fontId="28" fillId="0" borderId="0" xfId="0" applyFont="1"/>
    <xf numFmtId="0" fontId="29" fillId="0" borderId="0" xfId="0" applyFont="1"/>
    <xf numFmtId="0" fontId="30" fillId="2" borderId="49" xfId="3" applyFont="1" applyFill="1" applyBorder="1"/>
    <xf numFmtId="0" fontId="30" fillId="2" borderId="50" xfId="3" applyFont="1" applyFill="1" applyBorder="1"/>
    <xf numFmtId="0" fontId="30" fillId="2" borderId="51" xfId="3" applyFont="1" applyFill="1" applyBorder="1"/>
    <xf numFmtId="0" fontId="30" fillId="2" borderId="52" xfId="3" applyFont="1" applyFill="1" applyBorder="1"/>
    <xf numFmtId="0" fontId="30" fillId="2" borderId="0" xfId="3" applyFont="1" applyFill="1"/>
    <xf numFmtId="0" fontId="30" fillId="2" borderId="10" xfId="0" applyFont="1" applyFill="1" applyBorder="1" applyAlignment="1">
      <alignment horizontal="center"/>
    </xf>
    <xf numFmtId="0" fontId="30" fillId="2" borderId="53" xfId="3" applyFont="1" applyFill="1" applyBorder="1"/>
    <xf numFmtId="0" fontId="31" fillId="2" borderId="52" xfId="0" applyFont="1" applyFill="1" applyBorder="1" applyAlignment="1">
      <alignment horizontal="left"/>
    </xf>
    <xf numFmtId="0" fontId="30" fillId="2" borderId="0" xfId="3" applyFont="1" applyFill="1" applyAlignment="1">
      <alignment wrapText="1"/>
    </xf>
    <xf numFmtId="0" fontId="30" fillId="2" borderId="0" xfId="3" applyFont="1" applyFill="1" applyAlignment="1">
      <alignment horizontal="left" wrapText="1"/>
    </xf>
    <xf numFmtId="0" fontId="30" fillId="2" borderId="10" xfId="6" quotePrefix="1" applyFont="1" applyFill="1" applyBorder="1" applyAlignment="1">
      <alignment horizontal="right"/>
    </xf>
    <xf numFmtId="0" fontId="30" fillId="2" borderId="0" xfId="6" quotePrefix="1" applyFont="1" applyFill="1" applyAlignment="1">
      <alignment horizontal="right"/>
    </xf>
    <xf numFmtId="0" fontId="33" fillId="2" borderId="53" xfId="3" applyFont="1" applyFill="1" applyBorder="1"/>
    <xf numFmtId="0" fontId="33" fillId="2" borderId="0" xfId="3" applyFont="1" applyFill="1" applyAlignment="1">
      <alignment horizontal="left" vertical="center" wrapText="1" indent="1"/>
    </xf>
    <xf numFmtId="0" fontId="34" fillId="2" borderId="0" xfId="3" applyFont="1" applyFill="1"/>
    <xf numFmtId="0" fontId="34" fillId="2" borderId="53" xfId="3" applyFont="1" applyFill="1" applyBorder="1"/>
    <xf numFmtId="0" fontId="34" fillId="2" borderId="0" xfId="3" applyFont="1" applyFill="1" applyAlignment="1">
      <alignment horizontal="left" vertical="top"/>
    </xf>
    <xf numFmtId="166" fontId="34" fillId="9" borderId="0" xfId="3" applyNumberFormat="1" applyFont="1" applyFill="1" applyAlignment="1">
      <alignment horizontal="right" vertical="top"/>
    </xf>
    <xf numFmtId="166" fontId="34" fillId="2" borderId="0" xfId="3" applyNumberFormat="1" applyFont="1" applyFill="1" applyAlignment="1">
      <alignment horizontal="right" vertical="top"/>
    </xf>
    <xf numFmtId="166" fontId="34" fillId="2" borderId="0" xfId="3" applyNumberFormat="1" applyFont="1" applyFill="1" applyAlignment="1">
      <alignment horizontal="center" vertical="top"/>
    </xf>
    <xf numFmtId="0" fontId="30" fillId="2" borderId="52" xfId="3" applyFont="1" applyFill="1" applyBorder="1" applyAlignment="1">
      <alignment horizontal="left"/>
    </xf>
    <xf numFmtId="0" fontId="35" fillId="2" borderId="0" xfId="3" applyFont="1" applyFill="1" applyAlignment="1">
      <alignment horizontal="left" vertical="top" indent="1"/>
    </xf>
    <xf numFmtId="0" fontId="34" fillId="2" borderId="0" xfId="3" applyFont="1" applyFill="1" applyAlignment="1" applyProtection="1">
      <alignment horizontal="right" vertical="top"/>
      <protection locked="0"/>
    </xf>
    <xf numFmtId="0" fontId="34" fillId="2" borderId="0" xfId="3" applyFont="1" applyFill="1" applyAlignment="1" applyProtection="1">
      <alignment horizontal="center" vertical="top"/>
      <protection locked="0"/>
    </xf>
    <xf numFmtId="0" fontId="36" fillId="2" borderId="0" xfId="0" applyFont="1" applyFill="1"/>
    <xf numFmtId="0" fontId="27" fillId="2" borderId="0" xfId="0" applyFont="1" applyFill="1" applyAlignment="1">
      <alignment horizontal="left" indent="2"/>
    </xf>
    <xf numFmtId="167" fontId="34" fillId="9" borderId="0" xfId="0" applyNumberFormat="1" applyFont="1" applyFill="1" applyAlignment="1">
      <alignment horizontal="right"/>
    </xf>
    <xf numFmtId="167" fontId="34" fillId="10" borderId="0" xfId="0" applyNumberFormat="1" applyFont="1" applyFill="1" applyAlignment="1">
      <alignment horizontal="right"/>
    </xf>
    <xf numFmtId="0" fontId="36" fillId="2" borderId="0" xfId="0" applyFont="1" applyFill="1" applyAlignment="1">
      <alignment horizontal="left" indent="1"/>
    </xf>
    <xf numFmtId="167" fontId="30" fillId="10" borderId="11" xfId="0" applyNumberFormat="1" applyFont="1" applyFill="1" applyBorder="1" applyAlignment="1">
      <alignment horizontal="right"/>
    </xf>
    <xf numFmtId="168" fontId="34" fillId="2" borderId="0" xfId="3" applyNumberFormat="1" applyFont="1" applyFill="1" applyAlignment="1">
      <alignment horizontal="left" vertical="top" indent="2"/>
    </xf>
    <xf numFmtId="0" fontId="34" fillId="2" borderId="0" xfId="3" applyFont="1" applyFill="1" applyAlignment="1">
      <alignment horizontal="right" vertical="top"/>
    </xf>
    <xf numFmtId="0" fontId="34" fillId="2" borderId="0" xfId="3" applyFont="1" applyFill="1" applyAlignment="1">
      <alignment horizontal="center" vertical="top"/>
    </xf>
    <xf numFmtId="168" fontId="34" fillId="2" borderId="0" xfId="3" applyNumberFormat="1" applyFont="1" applyFill="1" applyAlignment="1">
      <alignment horizontal="left" vertical="top" wrapText="1" indent="2"/>
    </xf>
    <xf numFmtId="0" fontId="27" fillId="2" borderId="0" xfId="0" applyFont="1" applyFill="1" applyAlignment="1">
      <alignment horizontal="left" wrapText="1" indent="2"/>
    </xf>
    <xf numFmtId="1" fontId="27" fillId="2" borderId="0" xfId="0" applyNumberFormat="1" applyFont="1" applyFill="1" applyAlignment="1">
      <alignment horizontal="left" indent="2"/>
    </xf>
    <xf numFmtId="167" fontId="34" fillId="10" borderId="11" xfId="0" applyNumberFormat="1" applyFont="1" applyFill="1" applyBorder="1" applyAlignment="1">
      <alignment horizontal="right"/>
    </xf>
    <xf numFmtId="0" fontId="27" fillId="2" borderId="10" xfId="0" applyFont="1" applyFill="1" applyBorder="1" applyAlignment="1">
      <alignment vertical="top"/>
    </xf>
    <xf numFmtId="0" fontId="27" fillId="2" borderId="0" xfId="0" applyFont="1" applyFill="1" applyAlignment="1">
      <alignment vertical="top"/>
    </xf>
    <xf numFmtId="0" fontId="34" fillId="2" borderId="11" xfId="3" applyFont="1" applyFill="1" applyBorder="1"/>
    <xf numFmtId="0" fontId="34" fillId="0" borderId="0" xfId="3" applyFont="1"/>
    <xf numFmtId="0" fontId="34" fillId="2" borderId="54" xfId="3" applyFont="1" applyFill="1" applyBorder="1"/>
    <xf numFmtId="0" fontId="34" fillId="2" borderId="0" xfId="3" applyFont="1" applyFill="1" applyAlignment="1">
      <alignment horizontal="left"/>
    </xf>
    <xf numFmtId="0" fontId="31" fillId="2" borderId="55" xfId="0" applyFont="1" applyFill="1" applyBorder="1" applyAlignment="1">
      <alignment horizontal="left"/>
    </xf>
    <xf numFmtId="0" fontId="34" fillId="2" borderId="56" xfId="3" applyFont="1" applyFill="1" applyBorder="1" applyAlignment="1">
      <alignment horizontal="left"/>
    </xf>
    <xf numFmtId="0" fontId="34" fillId="2" borderId="56" xfId="3" applyFont="1" applyFill="1" applyBorder="1"/>
    <xf numFmtId="0" fontId="34" fillId="2" borderId="57" xfId="3" applyFont="1" applyFill="1" applyBorder="1"/>
    <xf numFmtId="0" fontId="30" fillId="2" borderId="0" xfId="6" quotePrefix="1" applyFont="1" applyFill="1" applyAlignment="1">
      <alignment horizontal="center"/>
    </xf>
    <xf numFmtId="0" fontId="31" fillId="2" borderId="10" xfId="0" applyFont="1" applyFill="1" applyBorder="1" applyAlignment="1">
      <alignment horizontal="left" wrapText="1" indent="1"/>
    </xf>
    <xf numFmtId="0" fontId="27" fillId="2" borderId="53" xfId="0" applyFont="1" applyFill="1" applyBorder="1"/>
    <xf numFmtId="0" fontId="34" fillId="9" borderId="0" xfId="3" applyFont="1" applyFill="1" applyAlignment="1">
      <alignment horizontal="left" vertical="top"/>
    </xf>
    <xf numFmtId="166" fontId="30" fillId="9" borderId="0" xfId="3" applyNumberFormat="1" applyFont="1" applyFill="1" applyAlignment="1">
      <alignment horizontal="center" vertical="center"/>
    </xf>
    <xf numFmtId="0" fontId="27" fillId="2" borderId="0" xfId="0" applyFont="1" applyFill="1"/>
    <xf numFmtId="0" fontId="27" fillId="2" borderId="0" xfId="0" applyFont="1" applyFill="1" applyAlignment="1">
      <alignment horizontal="left" indent="1"/>
    </xf>
    <xf numFmtId="0" fontId="30" fillId="2" borderId="10" xfId="3" applyFont="1" applyFill="1" applyBorder="1" applyAlignment="1">
      <alignment horizontal="left" vertical="top"/>
    </xf>
    <xf numFmtId="0" fontId="37" fillId="2" borderId="0" xfId="0" applyFont="1" applyFill="1"/>
    <xf numFmtId="0" fontId="34" fillId="0" borderId="0" xfId="0" applyFont="1" applyAlignment="1">
      <alignment horizontal="left" indent="1"/>
    </xf>
    <xf numFmtId="0" fontId="34" fillId="2" borderId="0" xfId="4" quotePrefix="1" applyFont="1" applyFill="1" applyAlignment="1">
      <alignment horizontal="left" vertical="top" indent="1"/>
    </xf>
  </cellXfs>
  <cellStyles count="7">
    <cellStyle name="Comma" xfId="2" builtinId="3"/>
    <cellStyle name="Comma 15 10" xfId="1" xr:uid="{0CB25CF5-E223-4920-A393-539B228925A9}"/>
    <cellStyle name="Hyperlink" xfId="5" builtinId="8"/>
    <cellStyle name="Normal" xfId="0" builtinId="0"/>
    <cellStyle name="Normal 10 2" xfId="4" xr:uid="{FFA36334-3E75-4ECD-9854-BBCB4711D8E2}"/>
    <cellStyle name="Normal 3" xfId="3" xr:uid="{140A1D81-DB17-498C-BB95-96196E394EFB}"/>
    <cellStyle name="Normal_Julie" xfId="6" xr:uid="{04C94586-845B-40C7-B2C7-CD2113D12D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11</xdr:col>
      <xdr:colOff>631825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7458075" y="0"/>
          <a:ext cx="15494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cbsa-asfc.gc.ca/sima-lmsi/mif-mev/cor2-fra.html" TargetMode="External"/><Relationship Id="rId1" Type="http://schemas.openxmlformats.org/officeDocument/2006/relationships/hyperlink" Target="https://www.cbsa-asfc.gc.ca/sima-lmsi/mif-mev/cor2-eng.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workbookViewId="0">
      <selection activeCell="F7" sqref="F7"/>
    </sheetView>
  </sheetViews>
  <sheetFormatPr defaultColWidth="9.140625" defaultRowHeight="14.25" x14ac:dyDescent="0.25"/>
  <cols>
    <col min="1" max="1" width="24.42578125" style="97" bestFit="1" customWidth="1"/>
    <col min="2" max="2" width="20.85546875" style="8" bestFit="1" customWidth="1"/>
    <col min="3" max="3" width="22.140625" style="8" bestFit="1" customWidth="1"/>
    <col min="4" max="4" width="12.42578125" style="8" bestFit="1" customWidth="1"/>
    <col min="5" max="16384" width="9.140625" style="8"/>
  </cols>
  <sheetData>
    <row r="1" spans="1:6" s="144" customFormat="1" x14ac:dyDescent="0.25">
      <c r="A1" s="144" t="s">
        <v>66</v>
      </c>
      <c r="B1" s="144" t="s">
        <v>67</v>
      </c>
      <c r="C1" s="144" t="s">
        <v>68</v>
      </c>
      <c r="F1" s="144" t="s">
        <v>69</v>
      </c>
    </row>
    <row r="2" spans="1:6" x14ac:dyDescent="0.25">
      <c r="A2" s="97" t="s">
        <v>70</v>
      </c>
      <c r="B2" s="8" t="s">
        <v>263</v>
      </c>
      <c r="C2" s="8" t="str">
        <f>B2</f>
        <v>RR-2025-004</v>
      </c>
      <c r="F2" s="8" t="s">
        <v>176</v>
      </c>
    </row>
    <row r="3" spans="1:6" x14ac:dyDescent="0.25">
      <c r="A3" s="97" t="s">
        <v>71</v>
      </c>
      <c r="B3" s="8" t="s">
        <v>264</v>
      </c>
      <c r="C3" s="8" t="s">
        <v>265</v>
      </c>
      <c r="D3" s="8" t="s">
        <v>283</v>
      </c>
      <c r="E3" s="8" t="s">
        <v>284</v>
      </c>
      <c r="F3" s="8" t="s">
        <v>177</v>
      </c>
    </row>
    <row r="4" spans="1:6" x14ac:dyDescent="0.25">
      <c r="A4" s="97" t="s">
        <v>141</v>
      </c>
      <c r="B4" s="8" t="s">
        <v>266</v>
      </c>
      <c r="C4" s="8" t="s">
        <v>267</v>
      </c>
      <c r="F4" s="8" t="s">
        <v>178</v>
      </c>
    </row>
    <row r="5" spans="1:6" ht="42.75" x14ac:dyDescent="0.25">
      <c r="A5" s="124" t="s">
        <v>261</v>
      </c>
      <c r="B5" s="8" t="s">
        <v>268</v>
      </c>
      <c r="C5" s="8" t="s">
        <v>269</v>
      </c>
      <c r="D5" s="8" t="s">
        <v>246</v>
      </c>
    </row>
    <row r="6" spans="1:6" x14ac:dyDescent="0.25">
      <c r="A6" s="97" t="s">
        <v>197</v>
      </c>
      <c r="B6" s="89">
        <v>2023</v>
      </c>
      <c r="C6" s="89">
        <f>B6</f>
        <v>2023</v>
      </c>
      <c r="F6" s="145" t="s">
        <v>200</v>
      </c>
    </row>
    <row r="7" spans="1:6" x14ac:dyDescent="0.25">
      <c r="A7" s="97" t="s">
        <v>198</v>
      </c>
      <c r="B7" s="99" t="s">
        <v>270</v>
      </c>
      <c r="C7" s="117" t="s">
        <v>271</v>
      </c>
      <c r="F7" s="8" t="s">
        <v>249</v>
      </c>
    </row>
    <row r="8" spans="1:6" x14ac:dyDescent="0.25">
      <c r="A8" s="97" t="s">
        <v>199</v>
      </c>
      <c r="B8" s="89">
        <v>2025</v>
      </c>
      <c r="C8" s="89">
        <f>B8</f>
        <v>2025</v>
      </c>
      <c r="F8" s="8" t="s">
        <v>248</v>
      </c>
    </row>
    <row r="9" spans="1:6" x14ac:dyDescent="0.25">
      <c r="A9" s="97" t="s">
        <v>180</v>
      </c>
      <c r="F9" s="89" t="s">
        <v>201</v>
      </c>
    </row>
    <row r="10" spans="1:6" x14ac:dyDescent="0.25">
      <c r="A10" s="97" t="s">
        <v>181</v>
      </c>
    </row>
    <row r="11" spans="1:6" x14ac:dyDescent="0.25">
      <c r="A11" s="97" t="s">
        <v>72</v>
      </c>
      <c r="B11" s="98" t="s">
        <v>272</v>
      </c>
      <c r="C11" s="99" t="s">
        <v>273</v>
      </c>
    </row>
    <row r="13" spans="1:6" x14ac:dyDescent="0.25">
      <c r="A13" s="97" t="s">
        <v>190</v>
      </c>
      <c r="B13" s="35" t="s">
        <v>312</v>
      </c>
      <c r="C13" s="35" t="s">
        <v>313</v>
      </c>
      <c r="D13" s="35" t="s">
        <v>314</v>
      </c>
    </row>
    <row r="14" spans="1:6" x14ac:dyDescent="0.25">
      <c r="A14" s="97" t="s">
        <v>191</v>
      </c>
      <c r="B14" s="8" t="s">
        <v>274</v>
      </c>
      <c r="C14" s="8" t="s">
        <v>275</v>
      </c>
      <c r="D14" s="8" t="s">
        <v>276</v>
      </c>
    </row>
    <row r="15" spans="1:6" x14ac:dyDescent="0.25">
      <c r="B15" s="146"/>
    </row>
    <row r="16" spans="1:6" x14ac:dyDescent="0.25">
      <c r="A16" s="97" t="s">
        <v>73</v>
      </c>
      <c r="B16" s="35" t="s">
        <v>287</v>
      </c>
      <c r="C16" s="35" t="s">
        <v>288</v>
      </c>
    </row>
    <row r="17" spans="1:4" ht="15" x14ac:dyDescent="0.25">
      <c r="A17" s="124" t="s">
        <v>262</v>
      </c>
      <c r="B17" s="147" t="s">
        <v>280</v>
      </c>
      <c r="C17" s="147" t="s">
        <v>281</v>
      </c>
    </row>
    <row r="18" spans="1:4" x14ac:dyDescent="0.25">
      <c r="B18" s="146"/>
    </row>
    <row r="19" spans="1:4" x14ac:dyDescent="0.25">
      <c r="A19" s="97" t="s">
        <v>74</v>
      </c>
      <c r="B19" s="99" t="s">
        <v>277</v>
      </c>
      <c r="C19" s="99" t="s">
        <v>278</v>
      </c>
    </row>
    <row r="20" spans="1:4" x14ac:dyDescent="0.25">
      <c r="A20" s="97" t="s">
        <v>75</v>
      </c>
      <c r="B20" s="148" t="s">
        <v>282</v>
      </c>
      <c r="C20" s="99"/>
    </row>
    <row r="21" spans="1:4" x14ac:dyDescent="0.25">
      <c r="A21" s="97" t="s">
        <v>76</v>
      </c>
      <c r="B21" s="99" t="s">
        <v>279</v>
      </c>
      <c r="C21" s="99"/>
    </row>
    <row r="23" spans="1:4" x14ac:dyDescent="0.25">
      <c r="A23" s="97" t="s">
        <v>236</v>
      </c>
      <c r="B23" s="99" t="s">
        <v>232</v>
      </c>
      <c r="C23" s="99" t="s">
        <v>233</v>
      </c>
      <c r="D23" s="97" t="str">
        <f>IF(Intro!$G$26="English",B23,C23)</f>
        <v>Yes</v>
      </c>
    </row>
    <row r="24" spans="1:4" x14ac:dyDescent="0.25">
      <c r="B24" s="99" t="s">
        <v>234</v>
      </c>
      <c r="C24" s="99" t="s">
        <v>235</v>
      </c>
      <c r="D24" s="97" t="str">
        <f>IF(Intro!$G$26="English",B24,C24)</f>
        <v>No</v>
      </c>
    </row>
    <row r="25" spans="1:4" x14ac:dyDescent="0.25">
      <c r="B25" s="99"/>
      <c r="C25" s="99"/>
    </row>
    <row r="26" spans="1:4" x14ac:dyDescent="0.25">
      <c r="B26" s="99"/>
      <c r="C26" s="99"/>
    </row>
  </sheetData>
  <sheetProtection algorithmName="SHA-512" hashValue="ZOsDVa5r9DOmFEnrSiA5/i7iDO/hCjO/ZlLZLNhsll4X8JH31lmVnWinMaQwBpkRJKbleTeTVOSbAV668JJzEw==" saltValue="it2iOEs0ILGB6Rf+umk8rQ==" spinCount="100000" sheet="1" objects="1" scenarios="1" selectLockedCells="1"/>
  <dataValidations count="2">
    <dataValidation type="list" allowBlank="1" showInputMessage="1" showErrorMessage="1" sqref="C4" xr:uid="{79D9E1D0-566B-42B5-9783-D48DCF4BB7CE}">
      <formula1>"le dumping, le dumping et le subventionnement"</formula1>
    </dataValidation>
    <dataValidation type="list" allowBlank="1" showInputMessage="1" showErrorMessage="1" sqref="B4" xr:uid="{4BDFC5B1-8329-4F98-9044-C4933079444F}">
      <formula1>"dumping, dumping and the subsidizing"</formula1>
    </dataValidation>
  </dataValidations>
  <hyperlinks>
    <hyperlink ref="B17" r:id="rId1" display="Corrosion-resistant steel sheet 2: Measures in force" xr:uid="{E9534241-6681-44B6-9545-2F396E856808}"/>
    <hyperlink ref="C17" r:id="rId2" display="Feuilles d’acier résistant à la corrosion 2 : Mesures en vigueur" xr:uid="{B748F77B-C59B-45EE-99DC-43A92B307353}"/>
  </hyperlinks>
  <pageMargins left="0.7" right="0.7" top="0.75" bottom="0.75" header="0.3" footer="0.3"/>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E70C-7BEE-4E44-98C1-A7F738F6CD53}">
  <sheetPr>
    <tabColor rgb="FFFF0000"/>
  </sheetPr>
  <dimension ref="A2:K14"/>
  <sheetViews>
    <sheetView workbookViewId="0">
      <selection activeCell="C6" sqref="C6"/>
    </sheetView>
  </sheetViews>
  <sheetFormatPr defaultRowHeight="15" x14ac:dyDescent="0.25"/>
  <cols>
    <col min="1" max="1" width="9.140625" style="390"/>
    <col min="2" max="2" width="2.85546875" style="390" customWidth="1"/>
    <col min="3" max="3" width="27.28515625" style="390" bestFit="1" customWidth="1"/>
    <col min="4" max="4" width="21.5703125" style="390" bestFit="1" customWidth="1"/>
    <col min="5" max="5" width="24.42578125" style="390" customWidth="1"/>
    <col min="6" max="6" width="27" style="390" customWidth="1"/>
    <col min="7" max="7" width="20.5703125" style="390" customWidth="1"/>
    <col min="8" max="8" width="15" style="390" customWidth="1"/>
    <col min="9" max="9" width="21.85546875" style="390" customWidth="1"/>
    <col min="10" max="10" width="2.85546875" style="390" customWidth="1"/>
    <col min="11" max="11" width="17.28515625" style="390" bestFit="1" customWidth="1"/>
  </cols>
  <sheetData>
    <row r="2" spans="1:10" ht="15.75" thickBot="1" x14ac:dyDescent="0.3"/>
    <row r="3" spans="1:10" x14ac:dyDescent="0.25">
      <c r="B3" s="393"/>
      <c r="C3" s="394"/>
      <c r="D3" s="394"/>
      <c r="E3" s="394"/>
      <c r="F3" s="394"/>
      <c r="G3" s="394"/>
      <c r="H3" s="394"/>
      <c r="I3" s="394"/>
      <c r="J3" s="395"/>
    </row>
    <row r="4" spans="1:10" x14ac:dyDescent="0.25">
      <c r="B4" s="400"/>
      <c r="C4" s="401"/>
      <c r="D4" s="402"/>
      <c r="E4" s="440"/>
      <c r="F4" s="440"/>
      <c r="G4" s="440"/>
      <c r="H4" s="404"/>
      <c r="I4" s="404"/>
      <c r="J4" s="405"/>
    </row>
    <row r="5" spans="1:10" ht="39" x14ac:dyDescent="0.25">
      <c r="B5" s="400"/>
      <c r="C5" s="406"/>
      <c r="D5" s="441" t="s">
        <v>339</v>
      </c>
      <c r="E5" s="441" t="s">
        <v>340</v>
      </c>
      <c r="F5" s="441" t="s">
        <v>341</v>
      </c>
      <c r="G5" s="441" t="s">
        <v>342</v>
      </c>
      <c r="H5" s="441" t="s">
        <v>343</v>
      </c>
      <c r="I5" s="441" t="s">
        <v>344</v>
      </c>
      <c r="J5" s="442"/>
    </row>
    <row r="6" spans="1:10" x14ac:dyDescent="0.25">
      <c r="B6" s="400"/>
      <c r="C6" s="443">
        <f>Intro!E78</f>
        <v>0</v>
      </c>
      <c r="D6" s="444" t="str">
        <f>IF(OR(Public!E141="Yes",Public!E141="Oui"),"X","")</f>
        <v/>
      </c>
      <c r="E6" s="444" t="str">
        <f>IF(OR(Public!E151="Yes",Public!E151="Oui"),"X","")</f>
        <v/>
      </c>
      <c r="F6" s="444" t="str">
        <f>IF(OR(Public!E161="Yes",Public!E161="Oui"),"X","")</f>
        <v/>
      </c>
      <c r="G6" s="444" t="str">
        <f>IF(OR(Public!E171="Yes",Public!E171="Oui"),"X","")</f>
        <v/>
      </c>
      <c r="H6" s="444" t="str">
        <f>IF(OR(Public!E181="Yes",Public!E181="Oui"),"X","")</f>
        <v/>
      </c>
      <c r="I6" s="444" t="str">
        <f>IF(OR(Public!E191="Yes",Public!E191="Oui"),"X","")</f>
        <v/>
      </c>
      <c r="J6" s="408"/>
    </row>
    <row r="7" spans="1:10" x14ac:dyDescent="0.25">
      <c r="B7" s="413"/>
      <c r="C7" s="409"/>
      <c r="D7" s="445"/>
      <c r="E7" s="412"/>
      <c r="F7" s="412"/>
      <c r="G7" s="412"/>
      <c r="H7" s="412"/>
      <c r="I7" s="446"/>
      <c r="J7" s="408"/>
    </row>
    <row r="8" spans="1:10" ht="39" x14ac:dyDescent="0.25">
      <c r="B8" s="413"/>
      <c r="C8" s="409"/>
      <c r="D8" s="441" t="s">
        <v>345</v>
      </c>
      <c r="E8" s="441" t="s">
        <v>346</v>
      </c>
      <c r="F8" s="441" t="s">
        <v>347</v>
      </c>
      <c r="G8" s="441" t="s">
        <v>348</v>
      </c>
      <c r="H8" s="441" t="s">
        <v>349</v>
      </c>
      <c r="I8" s="446"/>
      <c r="J8" s="408"/>
    </row>
    <row r="9" spans="1:10" x14ac:dyDescent="0.25">
      <c r="A9" s="390">
        <f>A6</f>
        <v>0</v>
      </c>
      <c r="B9" s="413"/>
      <c r="C9" s="409">
        <f>C6</f>
        <v>0</v>
      </c>
      <c r="D9" s="444" t="str">
        <f>IF(OR(Public!E201="Yes",Public!E201="Oui"),"X","")</f>
        <v/>
      </c>
      <c r="E9" s="444" t="str">
        <f>IF(OR(Public!E211="Yes",Public!E211="Oui"),"X","")</f>
        <v/>
      </c>
      <c r="F9" s="444" t="str">
        <f>IF(OR(Public!E221="Yes",Public!E221="Oui"),"X","")</f>
        <v/>
      </c>
      <c r="G9" s="444" t="str">
        <f>IF(OR(Public!E231="Yes",Public!E231="Oui"),"X","")</f>
        <v/>
      </c>
      <c r="H9" s="444" t="str">
        <f>IF(OR(Public!E241="Yes",Public!E241="Oui"),"X","")</f>
        <v/>
      </c>
      <c r="I9" s="446"/>
      <c r="J9" s="408"/>
    </row>
    <row r="10" spans="1:10" x14ac:dyDescent="0.25">
      <c r="B10" s="413"/>
      <c r="C10" s="447"/>
      <c r="D10" s="448"/>
      <c r="E10" s="412"/>
      <c r="F10" s="412"/>
      <c r="G10" s="412"/>
      <c r="H10" s="412"/>
      <c r="I10" s="446"/>
      <c r="J10" s="408"/>
    </row>
    <row r="11" spans="1:10" hidden="1" x14ac:dyDescent="0.25">
      <c r="A11" s="390" t="s">
        <v>330</v>
      </c>
      <c r="B11" s="400"/>
      <c r="C11" s="432" t="s">
        <v>337</v>
      </c>
      <c r="D11" s="407"/>
      <c r="E11" s="431"/>
      <c r="F11" s="431"/>
      <c r="G11" s="397"/>
      <c r="H11" s="397"/>
      <c r="I11" s="397"/>
      <c r="J11" s="408"/>
    </row>
    <row r="12" spans="1:10" hidden="1" x14ac:dyDescent="0.25">
      <c r="A12" s="390" t="s">
        <v>330</v>
      </c>
      <c r="B12" s="400"/>
      <c r="C12" s="449" t="str">
        <f>"1. Responses include | Les réponses comprennent : "&amp;N14</f>
        <v xml:space="preserve">1. Responses include | Les réponses comprennent : </v>
      </c>
      <c r="D12" s="449"/>
      <c r="E12" s="449"/>
      <c r="F12" s="449"/>
      <c r="G12" s="449"/>
      <c r="H12" s="449"/>
      <c r="I12" s="449"/>
      <c r="J12" s="408"/>
    </row>
    <row r="13" spans="1:10" x14ac:dyDescent="0.25">
      <c r="B13" s="400"/>
      <c r="C13" s="450" t="s">
        <v>338</v>
      </c>
      <c r="D13" s="450"/>
      <c r="E13" s="450"/>
      <c r="F13" s="450"/>
      <c r="G13" s="450"/>
      <c r="H13" s="450"/>
      <c r="I13" s="450"/>
      <c r="J13" s="408"/>
    </row>
    <row r="14" spans="1:10" ht="15.75" thickBot="1" x14ac:dyDescent="0.3">
      <c r="B14" s="436"/>
      <c r="C14" s="437"/>
      <c r="D14" s="437"/>
      <c r="E14" s="438"/>
      <c r="F14" s="438"/>
      <c r="G14" s="438"/>
      <c r="H14" s="438"/>
      <c r="I14" s="438"/>
      <c r="J14" s="439"/>
    </row>
  </sheetData>
  <sheetProtection algorithmName="SHA-512" hashValue="zY7rCay0rcoWSwbRgA21YPBtoOkfHwJ1ZCSA3Q+3CTka/9k0t72d/+iBMjYhOjvMQ+IYbDKvGpnsQcFKCKBH/w==" saltValue="gwOEq6XMOb6A3nIFIJHUmQ==" spinCount="100000" sheet="1" objects="1" scenarios="1" selectLockedCells="1"/>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19"/>
  <sheetViews>
    <sheetView showGridLines="0" tabSelected="1" zoomScaleNormal="100" workbookViewId="0"/>
  </sheetViews>
  <sheetFormatPr defaultColWidth="9.140625" defaultRowHeight="14.25" x14ac:dyDescent="0.25"/>
  <cols>
    <col min="1" max="1" width="1.85546875" style="28" customWidth="1"/>
    <col min="2" max="12" width="14.5703125" style="2" customWidth="1"/>
    <col min="13" max="13" width="6.140625" style="7" customWidth="1"/>
    <col min="14" max="14" width="9.140625" style="8" customWidth="1"/>
    <col min="15" max="15" width="17.5703125" style="8" hidden="1" customWidth="1"/>
    <col min="16" max="16" width="18.140625" style="8" hidden="1" customWidth="1"/>
    <col min="17" max="23" width="9.140625" style="8" customWidth="1"/>
    <col min="24" max="16384" width="9.140625" style="8"/>
  </cols>
  <sheetData>
    <row r="1" spans="1:23" x14ac:dyDescent="0.25">
      <c r="O1" s="8" t="s">
        <v>260</v>
      </c>
      <c r="P1" s="8" t="s">
        <v>260</v>
      </c>
    </row>
    <row r="2" spans="1:23" x14ac:dyDescent="0.25">
      <c r="B2" s="10" t="s">
        <v>0</v>
      </c>
      <c r="C2" s="10"/>
      <c r="D2" s="10"/>
      <c r="O2" s="9" t="s">
        <v>67</v>
      </c>
      <c r="P2" s="9" t="s">
        <v>77</v>
      </c>
    </row>
    <row r="3" spans="1:23" x14ac:dyDescent="0.25">
      <c r="B3" s="12"/>
      <c r="C3" s="12"/>
      <c r="D3" s="12"/>
      <c r="O3" s="11"/>
      <c r="P3" s="11"/>
    </row>
    <row r="4" spans="1:23" s="1" customFormat="1" x14ac:dyDescent="0.25">
      <c r="A4" s="33"/>
      <c r="B4" s="189" t="s">
        <v>213</v>
      </c>
      <c r="C4" s="189"/>
      <c r="D4" s="189"/>
      <c r="E4" s="189"/>
      <c r="F4" s="189"/>
      <c r="G4" s="189"/>
      <c r="H4" s="189"/>
      <c r="I4" s="189"/>
      <c r="J4" s="189"/>
      <c r="K4" s="189"/>
      <c r="L4" s="189"/>
      <c r="M4" s="13"/>
      <c r="N4" s="13"/>
      <c r="O4" s="14"/>
      <c r="P4" s="14"/>
    </row>
    <row r="5" spans="1:23" s="1" customFormat="1" x14ac:dyDescent="0.25">
      <c r="A5" s="33"/>
      <c r="B5" s="189" t="str">
        <f>Variables!B2</f>
        <v>RR-2025-004</v>
      </c>
      <c r="C5" s="189"/>
      <c r="D5" s="189"/>
      <c r="E5" s="189"/>
      <c r="F5" s="189"/>
      <c r="G5" s="189"/>
      <c r="H5" s="189"/>
      <c r="I5" s="189"/>
      <c r="J5" s="189"/>
      <c r="K5" s="189"/>
      <c r="L5" s="189"/>
      <c r="M5" s="13"/>
      <c r="N5" s="13"/>
      <c r="O5" s="14"/>
      <c r="P5" s="14"/>
    </row>
    <row r="6" spans="1:23" s="6" customFormat="1" x14ac:dyDescent="0.25">
      <c r="A6" s="33"/>
      <c r="B6" s="216" t="str">
        <f>UPPER(IF(Intro!$G$26="English",Variables!B3,Variables!C3))</f>
        <v>CORROSION-RESISTANT STEEL SHEET II</v>
      </c>
      <c r="C6" s="216"/>
      <c r="D6" s="216"/>
      <c r="E6" s="216"/>
      <c r="F6" s="216"/>
      <c r="G6" s="216"/>
      <c r="H6" s="216"/>
      <c r="I6" s="216"/>
      <c r="J6" s="216"/>
      <c r="K6" s="216"/>
      <c r="L6" s="216"/>
      <c r="M6" s="24"/>
      <c r="N6" s="24"/>
      <c r="O6" s="16"/>
      <c r="P6" s="16"/>
    </row>
    <row r="7" spans="1:23" s="6" customFormat="1" x14ac:dyDescent="0.25">
      <c r="A7" s="33"/>
      <c r="B7" s="15"/>
      <c r="C7" s="15"/>
      <c r="D7" s="15"/>
      <c r="E7" s="3"/>
      <c r="F7" s="3"/>
      <c r="G7" s="3"/>
      <c r="H7" s="3"/>
      <c r="I7" s="3"/>
      <c r="J7" s="3"/>
      <c r="K7" s="3"/>
      <c r="L7" s="3"/>
      <c r="O7" s="16"/>
      <c r="P7" s="16"/>
    </row>
    <row r="8" spans="1:23" s="1" customFormat="1" x14ac:dyDescent="0.25">
      <c r="A8" s="33"/>
      <c r="B8" s="174" t="s">
        <v>212</v>
      </c>
      <c r="C8" s="175"/>
      <c r="D8" s="175"/>
      <c r="E8" s="175"/>
      <c r="F8" s="175"/>
      <c r="G8" s="175"/>
      <c r="H8" s="175"/>
      <c r="I8" s="175"/>
      <c r="J8" s="175"/>
      <c r="K8" s="175"/>
      <c r="L8" s="176"/>
      <c r="M8" s="13"/>
      <c r="N8" s="13"/>
      <c r="O8" s="14"/>
      <c r="P8" s="14"/>
    </row>
    <row r="9" spans="1:23" x14ac:dyDescent="0.25">
      <c r="B9" s="17"/>
      <c r="C9" s="29"/>
      <c r="D9" s="29"/>
      <c r="E9" s="30"/>
      <c r="F9" s="30"/>
      <c r="G9" s="30"/>
      <c r="H9" s="30"/>
      <c r="I9" s="30"/>
      <c r="J9" s="30"/>
      <c r="K9" s="30"/>
      <c r="L9" s="18"/>
      <c r="M9" s="8"/>
      <c r="O9" s="215" t="s">
        <v>247</v>
      </c>
      <c r="P9" s="215"/>
    </row>
    <row r="10" spans="1:23" s="35" customFormat="1" ht="15" customHeight="1" x14ac:dyDescent="0.25">
      <c r="A10" s="70"/>
      <c r="B10" s="171"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172"/>
      <c r="D10" s="172"/>
      <c r="E10" s="172"/>
      <c r="F10" s="172"/>
      <c r="G10" s="100"/>
      <c r="H10" s="227"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227"/>
      <c r="J10" s="227"/>
      <c r="K10" s="227"/>
      <c r="L10" s="228"/>
      <c r="M10" s="8"/>
      <c r="N10" s="8"/>
      <c r="O10" s="215"/>
      <c r="P10" s="215"/>
      <c r="Q10" s="46"/>
      <c r="R10" s="46"/>
      <c r="S10" s="46"/>
      <c r="T10" s="46"/>
      <c r="U10" s="46"/>
      <c r="V10" s="46"/>
      <c r="W10" s="46"/>
    </row>
    <row r="11" spans="1:23" s="35" customFormat="1" ht="15" customHeight="1" x14ac:dyDescent="0.25">
      <c r="A11" s="70"/>
      <c r="B11" s="171"/>
      <c r="C11" s="172"/>
      <c r="D11" s="172"/>
      <c r="E11" s="172"/>
      <c r="F11" s="172"/>
      <c r="G11" s="125"/>
      <c r="H11" s="227"/>
      <c r="I11" s="227"/>
      <c r="J11" s="227"/>
      <c r="K11" s="227"/>
      <c r="L11" s="228"/>
      <c r="M11" s="8"/>
      <c r="N11" s="8"/>
      <c r="O11" s="215"/>
      <c r="P11" s="215"/>
      <c r="Q11" s="46"/>
      <c r="R11" s="46"/>
      <c r="S11" s="46"/>
      <c r="T11" s="46"/>
      <c r="U11" s="46"/>
      <c r="V11" s="46"/>
      <c r="W11" s="46"/>
    </row>
    <row r="12" spans="1:23" s="35" customFormat="1" ht="15" customHeight="1" x14ac:dyDescent="0.25">
      <c r="A12" s="70"/>
      <c r="B12" s="171"/>
      <c r="C12" s="172"/>
      <c r="D12" s="172"/>
      <c r="E12" s="172"/>
      <c r="F12" s="172"/>
      <c r="G12" s="100"/>
      <c r="H12" s="227"/>
      <c r="I12" s="227"/>
      <c r="J12" s="227"/>
      <c r="K12" s="227"/>
      <c r="L12" s="228"/>
      <c r="M12" s="8"/>
      <c r="N12" s="8"/>
      <c r="O12" s="215"/>
      <c r="P12" s="215"/>
      <c r="Q12" s="46"/>
      <c r="R12" s="46"/>
      <c r="S12" s="46"/>
      <c r="T12" s="46"/>
      <c r="U12" s="46"/>
      <c r="V12" s="46"/>
      <c r="W12" s="46"/>
    </row>
    <row r="13" spans="1:23" s="35" customFormat="1" ht="15.6" customHeight="1" x14ac:dyDescent="0.25">
      <c r="A13" s="70"/>
      <c r="B13" s="171"/>
      <c r="C13" s="172"/>
      <c r="D13" s="172"/>
      <c r="E13" s="172"/>
      <c r="F13" s="172"/>
      <c r="G13" s="100"/>
      <c r="H13" s="227"/>
      <c r="I13" s="227"/>
      <c r="J13" s="227"/>
      <c r="K13" s="227"/>
      <c r="L13" s="228"/>
      <c r="M13" s="8"/>
      <c r="N13" s="8"/>
      <c r="O13" s="215"/>
      <c r="P13" s="215"/>
      <c r="Q13" s="46"/>
      <c r="R13" s="46"/>
      <c r="S13" s="46"/>
      <c r="T13" s="46"/>
      <c r="U13" s="46"/>
      <c r="V13" s="46"/>
      <c r="W13" s="46"/>
    </row>
    <row r="14" spans="1:23" s="35" customFormat="1" ht="15" customHeight="1" x14ac:dyDescent="0.25">
      <c r="A14" s="70"/>
      <c r="B14" s="171"/>
      <c r="C14" s="172"/>
      <c r="D14" s="172"/>
      <c r="E14" s="172"/>
      <c r="F14" s="172"/>
      <c r="G14" s="100"/>
      <c r="H14" s="227"/>
      <c r="I14" s="227"/>
      <c r="J14" s="227"/>
      <c r="K14" s="227"/>
      <c r="L14" s="228"/>
      <c r="M14" s="8"/>
      <c r="N14" s="8"/>
      <c r="O14" s="215"/>
      <c r="P14" s="215"/>
      <c r="Q14" s="46"/>
      <c r="R14" s="46"/>
      <c r="S14" s="46"/>
      <c r="T14" s="46"/>
      <c r="U14" s="46"/>
      <c r="V14" s="46"/>
      <c r="W14" s="46"/>
    </row>
    <row r="15" spans="1:23" s="35" customFormat="1" ht="15" customHeight="1" x14ac:dyDescent="0.25">
      <c r="A15" s="70"/>
      <c r="B15" s="171"/>
      <c r="C15" s="172"/>
      <c r="D15" s="172"/>
      <c r="E15" s="172"/>
      <c r="F15" s="172"/>
      <c r="G15" s="100"/>
      <c r="H15" s="227"/>
      <c r="I15" s="227"/>
      <c r="J15" s="227"/>
      <c r="K15" s="227"/>
      <c r="L15" s="228"/>
      <c r="M15" s="8"/>
      <c r="N15" s="8"/>
      <c r="O15" s="215"/>
      <c r="P15" s="215"/>
      <c r="Q15" s="46"/>
      <c r="R15" s="46"/>
      <c r="S15" s="46"/>
      <c r="T15" s="46"/>
      <c r="U15" s="46"/>
      <c r="V15" s="46"/>
      <c r="W15" s="46"/>
    </row>
    <row r="16" spans="1:23" s="35" customFormat="1" ht="15" customHeight="1" x14ac:dyDescent="0.25">
      <c r="A16" s="70"/>
      <c r="B16" s="171"/>
      <c r="C16" s="172"/>
      <c r="D16" s="172"/>
      <c r="E16" s="172"/>
      <c r="F16" s="172"/>
      <c r="G16" s="100"/>
      <c r="H16" s="227"/>
      <c r="I16" s="227"/>
      <c r="J16" s="227"/>
      <c r="K16" s="227"/>
      <c r="L16" s="228"/>
      <c r="M16" s="8"/>
      <c r="N16" s="8"/>
      <c r="O16" s="215"/>
      <c r="P16" s="215"/>
      <c r="Q16" s="46"/>
      <c r="R16" s="46"/>
      <c r="S16" s="46"/>
      <c r="T16" s="46"/>
      <c r="U16" s="46"/>
      <c r="V16" s="46"/>
      <c r="W16" s="46"/>
    </row>
    <row r="17" spans="1:23" s="35" customFormat="1" ht="15" customHeight="1" x14ac:dyDescent="0.25">
      <c r="A17" s="70"/>
      <c r="B17" s="171"/>
      <c r="C17" s="172"/>
      <c r="D17" s="172"/>
      <c r="E17" s="172"/>
      <c r="F17" s="172"/>
      <c r="G17" s="156"/>
      <c r="H17" s="227"/>
      <c r="I17" s="227"/>
      <c r="J17" s="227"/>
      <c r="K17" s="227"/>
      <c r="L17" s="228"/>
      <c r="M17" s="8"/>
      <c r="N17" s="8"/>
      <c r="O17" s="215"/>
      <c r="P17" s="215"/>
      <c r="Q17" s="46"/>
      <c r="R17" s="46"/>
      <c r="S17" s="46"/>
      <c r="T17" s="46"/>
      <c r="U17" s="46"/>
      <c r="V17" s="46"/>
      <c r="W17" s="46"/>
    </row>
    <row r="18" spans="1:23" s="35" customFormat="1" ht="15" customHeight="1" x14ac:dyDescent="0.25">
      <c r="A18" s="70"/>
      <c r="B18" s="171"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8" s="172"/>
      <c r="D18" s="172"/>
      <c r="E18" s="172"/>
      <c r="F18" s="172"/>
      <c r="G18" s="156"/>
      <c r="H18" s="227"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8" s="227"/>
      <c r="J18" s="227"/>
      <c r="K18" s="227"/>
      <c r="L18" s="228"/>
      <c r="M18" s="8"/>
      <c r="N18" s="8"/>
      <c r="O18" s="215"/>
      <c r="P18" s="215"/>
      <c r="Q18" s="46"/>
      <c r="R18" s="46"/>
      <c r="S18" s="46"/>
      <c r="T18" s="46"/>
      <c r="U18" s="46"/>
      <c r="V18" s="46"/>
      <c r="W18" s="46"/>
    </row>
    <row r="19" spans="1:23" s="35" customFormat="1" ht="15" customHeight="1" x14ac:dyDescent="0.25">
      <c r="A19" s="70"/>
      <c r="B19" s="171"/>
      <c r="C19" s="172"/>
      <c r="D19" s="172"/>
      <c r="E19" s="172"/>
      <c r="F19" s="172"/>
      <c r="G19" s="156"/>
      <c r="H19" s="227"/>
      <c r="I19" s="227"/>
      <c r="J19" s="227"/>
      <c r="K19" s="227"/>
      <c r="L19" s="228"/>
      <c r="M19" s="8"/>
      <c r="N19" s="8"/>
      <c r="O19" s="215"/>
      <c r="P19" s="215"/>
      <c r="Q19" s="46"/>
      <c r="R19" s="46"/>
      <c r="S19" s="46"/>
      <c r="T19" s="46"/>
      <c r="U19" s="46"/>
      <c r="V19" s="46"/>
      <c r="W19" s="46"/>
    </row>
    <row r="20" spans="1:23" s="35" customFormat="1" ht="15" customHeight="1" x14ac:dyDescent="0.25">
      <c r="A20" s="70"/>
      <c r="B20" s="171"/>
      <c r="C20" s="172"/>
      <c r="D20" s="172"/>
      <c r="E20" s="172"/>
      <c r="F20" s="172"/>
      <c r="G20" s="156"/>
      <c r="H20" s="227"/>
      <c r="I20" s="227"/>
      <c r="J20" s="227"/>
      <c r="K20" s="227"/>
      <c r="L20" s="228"/>
      <c r="M20" s="8"/>
      <c r="N20" s="8"/>
      <c r="O20" s="215"/>
      <c r="P20" s="215"/>
      <c r="Q20" s="46"/>
      <c r="R20" s="46"/>
      <c r="S20" s="46"/>
      <c r="T20" s="46"/>
      <c r="U20" s="46"/>
      <c r="V20" s="46"/>
      <c r="W20" s="46"/>
    </row>
    <row r="21" spans="1:23" s="35" customFormat="1" ht="15" customHeight="1" x14ac:dyDescent="0.25">
      <c r="A21" s="70"/>
      <c r="B21" s="171"/>
      <c r="C21" s="172"/>
      <c r="D21" s="172"/>
      <c r="E21" s="172"/>
      <c r="F21" s="172"/>
      <c r="G21" s="156"/>
      <c r="H21" s="227"/>
      <c r="I21" s="227"/>
      <c r="J21" s="227"/>
      <c r="K21" s="227"/>
      <c r="L21" s="228"/>
      <c r="M21" s="8"/>
      <c r="N21" s="8"/>
      <c r="O21" s="215"/>
      <c r="P21" s="215"/>
      <c r="Q21" s="46"/>
      <c r="R21" s="46"/>
      <c r="S21" s="46"/>
      <c r="T21" s="46"/>
      <c r="U21" s="46"/>
      <c r="V21" s="46"/>
      <c r="W21" s="46"/>
    </row>
    <row r="22" spans="1:23" s="35" customFormat="1" ht="15" customHeight="1" x14ac:dyDescent="0.25">
      <c r="A22" s="70"/>
      <c r="B22" s="157"/>
      <c r="C22" s="102"/>
      <c r="D22" s="102"/>
      <c r="E22" s="102"/>
      <c r="F22" s="102"/>
      <c r="G22" s="102"/>
      <c r="H22" s="83"/>
      <c r="I22" s="83"/>
      <c r="J22" s="83"/>
      <c r="K22" s="83"/>
      <c r="L22" s="84"/>
      <c r="M22" s="8"/>
      <c r="N22" s="8"/>
      <c r="O22" s="215"/>
      <c r="P22" s="215"/>
      <c r="Q22" s="46"/>
      <c r="R22" s="46"/>
      <c r="S22" s="46"/>
      <c r="T22" s="46"/>
      <c r="U22" s="46"/>
      <c r="V22" s="46"/>
      <c r="W22" s="46"/>
    </row>
    <row r="23" spans="1:23" s="6" customFormat="1" x14ac:dyDescent="0.25">
      <c r="A23" s="33"/>
      <c r="B23" s="15"/>
      <c r="C23" s="15"/>
      <c r="D23" s="15"/>
      <c r="E23" s="3"/>
      <c r="F23" s="3"/>
      <c r="G23" s="3"/>
      <c r="H23" s="3"/>
      <c r="I23" s="3"/>
      <c r="J23" s="3"/>
      <c r="K23" s="3"/>
      <c r="L23" s="3"/>
      <c r="O23" s="16"/>
      <c r="P23" s="16"/>
    </row>
    <row r="24" spans="1:23" s="1" customFormat="1" x14ac:dyDescent="0.25">
      <c r="A24" s="33"/>
      <c r="B24" s="174" t="s">
        <v>214</v>
      </c>
      <c r="C24" s="175"/>
      <c r="D24" s="175"/>
      <c r="E24" s="175"/>
      <c r="F24" s="175"/>
      <c r="G24" s="175"/>
      <c r="H24" s="175"/>
      <c r="I24" s="175"/>
      <c r="J24" s="175"/>
      <c r="K24" s="175"/>
      <c r="L24" s="176"/>
      <c r="M24" s="13"/>
      <c r="N24" s="13"/>
      <c r="O24" s="14"/>
      <c r="P24" s="14"/>
    </row>
    <row r="25" spans="1:23" x14ac:dyDescent="0.25">
      <c r="B25" s="17"/>
      <c r="C25" s="29"/>
      <c r="D25" s="29"/>
      <c r="E25" s="30"/>
      <c r="F25" s="30"/>
      <c r="G25" s="30"/>
      <c r="H25" s="30"/>
      <c r="I25" s="30"/>
      <c r="J25" s="30"/>
      <c r="K25" s="30"/>
      <c r="L25" s="18"/>
      <c r="M25" s="8"/>
    </row>
    <row r="26" spans="1:23" ht="14.25" customHeight="1" x14ac:dyDescent="0.25">
      <c r="B26" s="213" t="s">
        <v>78</v>
      </c>
      <c r="C26" s="214"/>
      <c r="D26" s="214"/>
      <c r="E26" s="214"/>
      <c r="F26" s="214"/>
      <c r="G26" s="225" t="s">
        <v>67</v>
      </c>
      <c r="H26" s="223" t="s">
        <v>171</v>
      </c>
      <c r="I26" s="223"/>
      <c r="J26" s="223"/>
      <c r="K26" s="223"/>
      <c r="L26" s="224"/>
      <c r="M26" s="8"/>
      <c r="O26" s="22"/>
    </row>
    <row r="27" spans="1:23" x14ac:dyDescent="0.25">
      <c r="B27" s="213"/>
      <c r="C27" s="214"/>
      <c r="D27" s="214"/>
      <c r="E27" s="214"/>
      <c r="F27" s="214"/>
      <c r="G27" s="226"/>
      <c r="H27" s="223"/>
      <c r="I27" s="223"/>
      <c r="J27" s="223"/>
      <c r="K27" s="223"/>
      <c r="L27" s="224"/>
      <c r="M27" s="8"/>
      <c r="O27" s="22"/>
    </row>
    <row r="28" spans="1:23" s="35" customFormat="1" x14ac:dyDescent="0.25">
      <c r="A28" s="70"/>
      <c r="B28" s="71"/>
      <c r="C28" s="72"/>
      <c r="D28" s="72"/>
      <c r="E28" s="72"/>
      <c r="F28" s="72"/>
      <c r="G28" s="72"/>
      <c r="H28" s="72"/>
      <c r="I28" s="72"/>
      <c r="J28" s="72"/>
      <c r="K28" s="72"/>
      <c r="L28" s="73"/>
      <c r="N28" s="46"/>
      <c r="O28" s="46"/>
      <c r="P28" s="46"/>
      <c r="Q28" s="46"/>
      <c r="R28" s="46"/>
      <c r="S28" s="46"/>
      <c r="T28" s="46"/>
      <c r="U28" s="46"/>
      <c r="V28" s="46"/>
      <c r="W28" s="46"/>
    </row>
    <row r="29" spans="1:23" s="6" customFormat="1" x14ac:dyDescent="0.25">
      <c r="A29" s="33"/>
      <c r="B29" s="15"/>
      <c r="C29" s="15"/>
      <c r="D29" s="15"/>
      <c r="E29" s="3"/>
      <c r="F29" s="3"/>
      <c r="G29" s="3"/>
      <c r="H29" s="3"/>
      <c r="I29" s="3"/>
      <c r="J29" s="3"/>
      <c r="K29" s="3"/>
      <c r="L29" s="3"/>
      <c r="O29" s="16"/>
      <c r="P29" s="16"/>
    </row>
    <row r="30" spans="1:23" s="1" customFormat="1" x14ac:dyDescent="0.25">
      <c r="A30" s="33"/>
      <c r="B30" s="174" t="str">
        <f>IF(Intro!$G$26="English",O30,P30)</f>
        <v>THE GOODS DEFINITION</v>
      </c>
      <c r="C30" s="175" t="str">
        <f>UPPER(IF(Intro!$G$26="English",P30,Q30))</f>
        <v>LA DÉFINITION DES MARCHANDISES</v>
      </c>
      <c r="D30" s="175"/>
      <c r="E30" s="175" t="str">
        <f>UPPER(IF(Intro!$G$26="English",Q30,R30))</f>
        <v/>
      </c>
      <c r="F30" s="175" t="str">
        <f>UPPER(IF(Intro!$G$26="English",R30,S30))</f>
        <v/>
      </c>
      <c r="G30" s="175" t="str">
        <f>UPPER(IF(Intro!$G$26="English",S30,T30))</f>
        <v/>
      </c>
      <c r="H30" s="175" t="str">
        <f>UPPER(IF(Intro!$G$26="English",T30,U30))</f>
        <v/>
      </c>
      <c r="I30" s="175" t="str">
        <f>UPPER(IF(Intro!$G$26="English",U30,V30))</f>
        <v/>
      </c>
      <c r="J30" s="175" t="str">
        <f>UPPER(IF(Intro!$G$26="English",V30,W30))</f>
        <v/>
      </c>
      <c r="K30" s="175" t="str">
        <f>UPPER(IF(Intro!$G$26="English",W30,X30))</f>
        <v/>
      </c>
      <c r="L30" s="176" t="str">
        <f>UPPER(IF(Intro!$G$26="English",X30,Y30))</f>
        <v/>
      </c>
      <c r="M30" s="6"/>
      <c r="N30" s="13"/>
      <c r="O30" s="14" t="s">
        <v>218</v>
      </c>
      <c r="P30" s="14" t="s">
        <v>219</v>
      </c>
    </row>
    <row r="31" spans="1:23" x14ac:dyDescent="0.25">
      <c r="B31" s="17"/>
      <c r="C31" s="29"/>
      <c r="D31" s="29"/>
      <c r="E31" s="30"/>
      <c r="F31" s="30"/>
      <c r="G31" s="30"/>
      <c r="H31" s="30"/>
      <c r="I31" s="30"/>
      <c r="J31" s="30"/>
      <c r="K31" s="30"/>
      <c r="L31" s="18"/>
      <c r="M31" s="8"/>
    </row>
    <row r="32" spans="1:23" s="35" customFormat="1" x14ac:dyDescent="0.25">
      <c r="A32" s="70"/>
      <c r="B32" s="171" t="str">
        <f>IF(Intro!$G$26="English",O32,P32)</f>
        <v>References to "the goods" in this questionnaire refer to:</v>
      </c>
      <c r="C32" s="172"/>
      <c r="D32" s="172"/>
      <c r="E32" s="172"/>
      <c r="F32" s="172"/>
      <c r="G32" s="172"/>
      <c r="H32" s="172"/>
      <c r="I32" s="172"/>
      <c r="J32" s="172"/>
      <c r="K32" s="172"/>
      <c r="L32" s="173"/>
      <c r="N32" s="46"/>
      <c r="O32" s="8" t="s">
        <v>132</v>
      </c>
      <c r="P32" s="8" t="s">
        <v>133</v>
      </c>
      <c r="Q32" s="46"/>
      <c r="R32" s="46"/>
      <c r="S32" s="46"/>
      <c r="T32" s="46"/>
      <c r="U32" s="46"/>
      <c r="V32" s="46"/>
      <c r="W32" s="46"/>
    </row>
    <row r="33" spans="1:23" x14ac:dyDescent="0.25">
      <c r="B33" s="17"/>
      <c r="C33" s="29"/>
      <c r="D33" s="29"/>
      <c r="E33" s="30"/>
      <c r="F33" s="30"/>
      <c r="G33" s="30"/>
      <c r="H33" s="30"/>
      <c r="I33" s="30"/>
      <c r="J33" s="30"/>
      <c r="K33" s="30"/>
      <c r="L33" s="18"/>
      <c r="M33" s="8"/>
    </row>
    <row r="34" spans="1:23" s="35" customFormat="1" ht="15" customHeight="1" x14ac:dyDescent="0.25">
      <c r="A34" s="70"/>
      <c r="B34" s="74"/>
      <c r="C34" s="195" t="str">
        <f>IF(Intro!$G$26="English",Variables!B16,Variables!C16)</f>
        <v>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v>
      </c>
      <c r="D34" s="196"/>
      <c r="E34" s="196"/>
      <c r="F34" s="196"/>
      <c r="G34" s="196"/>
      <c r="H34" s="196"/>
      <c r="I34" s="196"/>
      <c r="J34" s="196"/>
      <c r="K34" s="197"/>
      <c r="L34" s="68"/>
      <c r="N34" s="46"/>
      <c r="O34" s="47"/>
      <c r="P34" s="8"/>
      <c r="Q34" s="46"/>
      <c r="R34" s="46"/>
      <c r="S34" s="46"/>
      <c r="T34" s="46"/>
      <c r="U34" s="46"/>
      <c r="V34" s="46"/>
      <c r="W34" s="46"/>
    </row>
    <row r="35" spans="1:23" s="35" customFormat="1" ht="15" customHeight="1" x14ac:dyDescent="0.25">
      <c r="A35" s="70"/>
      <c r="B35" s="74"/>
      <c r="C35" s="198"/>
      <c r="D35" s="199"/>
      <c r="E35" s="199"/>
      <c r="F35" s="199"/>
      <c r="G35" s="199"/>
      <c r="H35" s="199"/>
      <c r="I35" s="199"/>
      <c r="J35" s="199"/>
      <c r="K35" s="200"/>
      <c r="L35" s="126"/>
      <c r="N35" s="46"/>
      <c r="O35" s="47"/>
      <c r="P35" s="8"/>
      <c r="Q35" s="46"/>
      <c r="R35" s="46"/>
      <c r="S35" s="46"/>
      <c r="T35" s="46"/>
      <c r="U35" s="46"/>
      <c r="V35" s="46"/>
      <c r="W35" s="46"/>
    </row>
    <row r="36" spans="1:23" s="35" customFormat="1" ht="15" customHeight="1" x14ac:dyDescent="0.25">
      <c r="A36" s="70"/>
      <c r="B36" s="74"/>
      <c r="C36" s="198"/>
      <c r="D36" s="199"/>
      <c r="E36" s="199"/>
      <c r="F36" s="199"/>
      <c r="G36" s="199"/>
      <c r="H36" s="199"/>
      <c r="I36" s="199"/>
      <c r="J36" s="199"/>
      <c r="K36" s="200"/>
      <c r="L36" s="126"/>
      <c r="N36" s="46"/>
      <c r="O36" s="47"/>
      <c r="P36" s="8"/>
      <c r="Q36" s="46"/>
      <c r="R36" s="46"/>
      <c r="S36" s="46"/>
      <c r="T36" s="46"/>
      <c r="U36" s="46"/>
      <c r="V36" s="46"/>
      <c r="W36" s="46"/>
    </row>
    <row r="37" spans="1:23" s="35" customFormat="1" ht="15" customHeight="1" x14ac:dyDescent="0.25">
      <c r="A37" s="70"/>
      <c r="B37" s="74"/>
      <c r="C37" s="198"/>
      <c r="D37" s="199"/>
      <c r="E37" s="199"/>
      <c r="F37" s="199"/>
      <c r="G37" s="199"/>
      <c r="H37" s="199"/>
      <c r="I37" s="199"/>
      <c r="J37" s="199"/>
      <c r="K37" s="200"/>
      <c r="L37" s="126"/>
      <c r="N37" s="46"/>
      <c r="O37" s="47"/>
      <c r="P37" s="8"/>
      <c r="Q37" s="46"/>
      <c r="R37" s="46"/>
      <c r="S37" s="46"/>
      <c r="T37" s="46"/>
      <c r="U37" s="46"/>
      <c r="V37" s="46"/>
      <c r="W37" s="46"/>
    </row>
    <row r="38" spans="1:23" s="35" customFormat="1" ht="15" customHeight="1" x14ac:dyDescent="0.25">
      <c r="A38" s="70"/>
      <c r="B38" s="74"/>
      <c r="C38" s="198"/>
      <c r="D38" s="199"/>
      <c r="E38" s="199"/>
      <c r="F38" s="199"/>
      <c r="G38" s="199"/>
      <c r="H38" s="199"/>
      <c r="I38" s="199"/>
      <c r="J38" s="199"/>
      <c r="K38" s="200"/>
      <c r="L38" s="126"/>
      <c r="N38" s="46"/>
      <c r="O38" s="47"/>
      <c r="P38" s="8"/>
      <c r="Q38" s="46"/>
      <c r="R38" s="46"/>
      <c r="S38" s="46"/>
      <c r="T38" s="46"/>
      <c r="U38" s="46"/>
      <c r="V38" s="46"/>
      <c r="W38" s="46"/>
    </row>
    <row r="39" spans="1:23" s="35" customFormat="1" ht="15" customHeight="1" x14ac:dyDescent="0.25">
      <c r="A39" s="70"/>
      <c r="B39" s="74"/>
      <c r="C39" s="198"/>
      <c r="D39" s="199"/>
      <c r="E39" s="199"/>
      <c r="F39" s="199"/>
      <c r="G39" s="199"/>
      <c r="H39" s="199"/>
      <c r="I39" s="199"/>
      <c r="J39" s="199"/>
      <c r="K39" s="200"/>
      <c r="L39" s="126"/>
      <c r="N39" s="46"/>
      <c r="O39" s="47"/>
      <c r="P39" s="8"/>
      <c r="Q39" s="46"/>
      <c r="R39" s="46"/>
      <c r="S39" s="46"/>
      <c r="T39" s="46"/>
      <c r="U39" s="46"/>
      <c r="V39" s="46"/>
      <c r="W39" s="46"/>
    </row>
    <row r="40" spans="1:23" s="35" customFormat="1" ht="15" customHeight="1" x14ac:dyDescent="0.25">
      <c r="A40" s="70"/>
      <c r="B40" s="74"/>
      <c r="C40" s="198"/>
      <c r="D40" s="199"/>
      <c r="E40" s="199"/>
      <c r="F40" s="199"/>
      <c r="G40" s="199"/>
      <c r="H40" s="199"/>
      <c r="I40" s="199"/>
      <c r="J40" s="199"/>
      <c r="K40" s="200"/>
      <c r="L40" s="126"/>
      <c r="N40" s="46"/>
      <c r="O40" s="47"/>
      <c r="P40" s="8"/>
      <c r="Q40" s="46"/>
      <c r="R40" s="46"/>
      <c r="S40" s="46"/>
      <c r="T40" s="46"/>
      <c r="U40" s="46"/>
      <c r="V40" s="46"/>
      <c r="W40" s="46"/>
    </row>
    <row r="41" spans="1:23" s="35" customFormat="1" ht="15" customHeight="1" x14ac:dyDescent="0.25">
      <c r="A41" s="70"/>
      <c r="B41" s="74"/>
      <c r="C41" s="198"/>
      <c r="D41" s="199"/>
      <c r="E41" s="199"/>
      <c r="F41" s="199"/>
      <c r="G41" s="199"/>
      <c r="H41" s="199"/>
      <c r="I41" s="199"/>
      <c r="J41" s="199"/>
      <c r="K41" s="200"/>
      <c r="L41" s="126"/>
      <c r="N41" s="46"/>
      <c r="O41" s="47"/>
      <c r="P41" s="8"/>
      <c r="Q41" s="46"/>
      <c r="R41" s="46"/>
      <c r="S41" s="46"/>
      <c r="T41" s="46"/>
      <c r="U41" s="46"/>
      <c r="V41" s="46"/>
      <c r="W41" s="46"/>
    </row>
    <row r="42" spans="1:23" s="35" customFormat="1" ht="15" customHeight="1" x14ac:dyDescent="0.25">
      <c r="A42" s="70"/>
      <c r="B42" s="74"/>
      <c r="C42" s="198"/>
      <c r="D42" s="199"/>
      <c r="E42" s="199"/>
      <c r="F42" s="199"/>
      <c r="G42" s="199"/>
      <c r="H42" s="199"/>
      <c r="I42" s="199"/>
      <c r="J42" s="199"/>
      <c r="K42" s="200"/>
      <c r="L42" s="126"/>
      <c r="N42" s="46"/>
      <c r="O42" s="47"/>
      <c r="P42" s="8"/>
      <c r="Q42" s="46"/>
      <c r="R42" s="46"/>
      <c r="S42" s="46"/>
      <c r="T42" s="46"/>
      <c r="U42" s="46"/>
      <c r="V42" s="46"/>
      <c r="W42" s="46"/>
    </row>
    <row r="43" spans="1:23" s="35" customFormat="1" ht="15" customHeight="1" x14ac:dyDescent="0.25">
      <c r="A43" s="70"/>
      <c r="B43" s="74"/>
      <c r="C43" s="198"/>
      <c r="D43" s="199"/>
      <c r="E43" s="199"/>
      <c r="F43" s="199"/>
      <c r="G43" s="199"/>
      <c r="H43" s="199"/>
      <c r="I43" s="199"/>
      <c r="J43" s="199"/>
      <c r="K43" s="200"/>
      <c r="L43" s="126"/>
      <c r="N43" s="46"/>
      <c r="O43" s="47"/>
      <c r="P43" s="8"/>
      <c r="Q43" s="46"/>
      <c r="R43" s="46"/>
      <c r="S43" s="46"/>
      <c r="T43" s="46"/>
      <c r="U43" s="46"/>
      <c r="V43" s="46"/>
      <c r="W43" s="46"/>
    </row>
    <row r="44" spans="1:23" s="35" customFormat="1" ht="15" customHeight="1" x14ac:dyDescent="0.25">
      <c r="A44" s="70"/>
      <c r="B44" s="74"/>
      <c r="C44" s="198"/>
      <c r="D44" s="199"/>
      <c r="E44" s="199"/>
      <c r="F44" s="199"/>
      <c r="G44" s="199"/>
      <c r="H44" s="199"/>
      <c r="I44" s="199"/>
      <c r="J44" s="199"/>
      <c r="K44" s="200"/>
      <c r="L44" s="126"/>
      <c r="N44" s="46"/>
      <c r="O44" s="47"/>
      <c r="P44" s="8"/>
      <c r="Q44" s="46"/>
      <c r="R44" s="46"/>
      <c r="S44" s="46"/>
      <c r="T44" s="46"/>
      <c r="U44" s="46"/>
      <c r="V44" s="46"/>
      <c r="W44" s="46"/>
    </row>
    <row r="45" spans="1:23" s="35" customFormat="1" ht="15" customHeight="1" x14ac:dyDescent="0.25">
      <c r="A45" s="70"/>
      <c r="B45" s="74"/>
      <c r="C45" s="198"/>
      <c r="D45" s="199"/>
      <c r="E45" s="199"/>
      <c r="F45" s="199"/>
      <c r="G45" s="199"/>
      <c r="H45" s="199"/>
      <c r="I45" s="199"/>
      <c r="J45" s="199"/>
      <c r="K45" s="200"/>
      <c r="L45" s="126"/>
      <c r="N45" s="46"/>
      <c r="O45" s="47"/>
      <c r="P45" s="8"/>
      <c r="Q45" s="46"/>
      <c r="R45" s="46"/>
      <c r="S45" s="46"/>
      <c r="T45" s="46"/>
      <c r="U45" s="46"/>
      <c r="V45" s="46"/>
      <c r="W45" s="46"/>
    </row>
    <row r="46" spans="1:23" s="35" customFormat="1" ht="15" customHeight="1" x14ac:dyDescent="0.25">
      <c r="A46" s="70"/>
      <c r="B46" s="74"/>
      <c r="C46" s="198"/>
      <c r="D46" s="199"/>
      <c r="E46" s="199"/>
      <c r="F46" s="199"/>
      <c r="G46" s="199"/>
      <c r="H46" s="199"/>
      <c r="I46" s="199"/>
      <c r="J46" s="199"/>
      <c r="K46" s="200"/>
      <c r="L46" s="126"/>
      <c r="N46" s="46"/>
      <c r="O46" s="47"/>
      <c r="P46" s="8"/>
      <c r="Q46" s="46"/>
      <c r="R46" s="46"/>
      <c r="S46" s="46"/>
      <c r="T46" s="46"/>
      <c r="U46" s="46"/>
      <c r="V46" s="46"/>
      <c r="W46" s="46"/>
    </row>
    <row r="47" spans="1:23" s="35" customFormat="1" ht="15" customHeight="1" x14ac:dyDescent="0.25">
      <c r="A47" s="70"/>
      <c r="B47" s="74"/>
      <c r="C47" s="198"/>
      <c r="D47" s="199"/>
      <c r="E47" s="199"/>
      <c r="F47" s="199"/>
      <c r="G47" s="199"/>
      <c r="H47" s="199"/>
      <c r="I47" s="199"/>
      <c r="J47" s="199"/>
      <c r="K47" s="200"/>
      <c r="L47" s="126"/>
      <c r="N47" s="46"/>
      <c r="O47" s="47"/>
      <c r="P47" s="8"/>
      <c r="Q47" s="46"/>
      <c r="R47" s="46"/>
      <c r="S47" s="46"/>
      <c r="T47" s="46"/>
      <c r="U47" s="46"/>
      <c r="V47" s="46"/>
      <c r="W47" s="46"/>
    </row>
    <row r="48" spans="1:23" s="35" customFormat="1" ht="15" customHeight="1" x14ac:dyDescent="0.25">
      <c r="A48" s="70"/>
      <c r="B48" s="74"/>
      <c r="C48" s="198"/>
      <c r="D48" s="199"/>
      <c r="E48" s="199"/>
      <c r="F48" s="199"/>
      <c r="G48" s="199"/>
      <c r="H48" s="199"/>
      <c r="I48" s="199"/>
      <c r="J48" s="199"/>
      <c r="K48" s="200"/>
      <c r="L48" s="126"/>
      <c r="N48" s="46"/>
      <c r="O48" s="47"/>
      <c r="P48" s="8"/>
      <c r="Q48" s="46"/>
      <c r="R48" s="46"/>
      <c r="S48" s="46"/>
      <c r="T48" s="46"/>
      <c r="U48" s="46"/>
      <c r="V48" s="46"/>
      <c r="W48" s="46"/>
    </row>
    <row r="49" spans="1:23" s="35" customFormat="1" ht="15" customHeight="1" x14ac:dyDescent="0.25">
      <c r="A49" s="70"/>
      <c r="B49" s="74"/>
      <c r="C49" s="198"/>
      <c r="D49" s="199"/>
      <c r="E49" s="199"/>
      <c r="F49" s="199"/>
      <c r="G49" s="199"/>
      <c r="H49" s="199"/>
      <c r="I49" s="199"/>
      <c r="J49" s="199"/>
      <c r="K49" s="200"/>
      <c r="L49" s="68"/>
      <c r="N49" s="46"/>
      <c r="O49" s="47"/>
      <c r="P49" s="8"/>
      <c r="Q49" s="46"/>
      <c r="R49" s="46"/>
      <c r="S49" s="46"/>
      <c r="T49" s="46"/>
      <c r="U49" s="46"/>
      <c r="V49" s="46"/>
      <c r="W49" s="46"/>
    </row>
    <row r="50" spans="1:23" s="35" customFormat="1" ht="15" customHeight="1" x14ac:dyDescent="0.25">
      <c r="A50" s="70"/>
      <c r="B50" s="74"/>
      <c r="C50" s="198"/>
      <c r="D50" s="199"/>
      <c r="E50" s="199"/>
      <c r="F50" s="199"/>
      <c r="G50" s="199"/>
      <c r="H50" s="199"/>
      <c r="I50" s="199"/>
      <c r="J50" s="199"/>
      <c r="K50" s="200"/>
      <c r="L50" s="68"/>
      <c r="N50" s="46"/>
      <c r="O50" s="47"/>
      <c r="P50" s="8"/>
      <c r="Q50" s="46"/>
      <c r="R50" s="46"/>
      <c r="S50" s="46"/>
      <c r="T50" s="46"/>
      <c r="U50" s="46"/>
      <c r="V50" s="46"/>
      <c r="W50" s="46"/>
    </row>
    <row r="51" spans="1:23" s="35" customFormat="1" x14ac:dyDescent="0.25">
      <c r="A51" s="70"/>
      <c r="B51" s="74"/>
      <c r="C51" s="201"/>
      <c r="D51" s="202"/>
      <c r="E51" s="202"/>
      <c r="F51" s="202"/>
      <c r="G51" s="202"/>
      <c r="H51" s="202"/>
      <c r="I51" s="202"/>
      <c r="J51" s="202"/>
      <c r="K51" s="203"/>
      <c r="L51" s="68"/>
      <c r="N51" s="46"/>
      <c r="O51" s="47"/>
      <c r="P51" s="8"/>
      <c r="Q51" s="46"/>
      <c r="R51" s="46"/>
      <c r="S51" s="46"/>
      <c r="T51" s="46"/>
      <c r="U51" s="46"/>
      <c r="V51" s="46"/>
      <c r="W51" s="46"/>
    </row>
    <row r="52" spans="1:23" x14ac:dyDescent="0.25">
      <c r="B52" s="17"/>
      <c r="C52" s="29"/>
      <c r="D52" s="29"/>
      <c r="E52" s="30"/>
      <c r="F52" s="30"/>
      <c r="G52" s="30"/>
      <c r="H52" s="30"/>
      <c r="I52" s="30"/>
      <c r="J52" s="30"/>
      <c r="K52" s="30"/>
      <c r="L52" s="18"/>
      <c r="M52" s="8"/>
    </row>
    <row r="53" spans="1:23" s="35" customFormat="1" x14ac:dyDescent="0.25">
      <c r="A53" s="70"/>
      <c r="B53" s="171" t="str">
        <f>IF(Intro!$G$26="English",O53,P53)</f>
        <v>For additional details, view the Info tab.</v>
      </c>
      <c r="C53" s="172"/>
      <c r="D53" s="172"/>
      <c r="E53" s="172"/>
      <c r="F53" s="172"/>
      <c r="G53" s="172"/>
      <c r="H53" s="172"/>
      <c r="I53" s="172"/>
      <c r="J53" s="172"/>
      <c r="K53" s="172"/>
      <c r="L53" s="173"/>
      <c r="N53" s="46"/>
      <c r="O53" s="8" t="s">
        <v>124</v>
      </c>
      <c r="P53" s="8" t="s">
        <v>125</v>
      </c>
      <c r="Q53" s="46"/>
      <c r="R53" s="46"/>
      <c r="S53" s="46"/>
      <c r="T53" s="46"/>
      <c r="U53" s="46"/>
      <c r="V53" s="46"/>
      <c r="W53" s="46"/>
    </row>
    <row r="54" spans="1:23" s="35" customFormat="1" x14ac:dyDescent="0.25">
      <c r="A54" s="70"/>
      <c r="B54" s="71"/>
      <c r="C54" s="72"/>
      <c r="D54" s="72"/>
      <c r="E54" s="72"/>
      <c r="F54" s="72"/>
      <c r="G54" s="72"/>
      <c r="H54" s="72"/>
      <c r="I54" s="72"/>
      <c r="J54" s="72"/>
      <c r="K54" s="72"/>
      <c r="L54" s="73"/>
      <c r="N54" s="46"/>
      <c r="O54" s="46"/>
      <c r="P54" s="46"/>
      <c r="Q54" s="46"/>
      <c r="R54" s="46"/>
      <c r="S54" s="46"/>
      <c r="T54" s="46"/>
      <c r="U54" s="46"/>
      <c r="V54" s="46"/>
      <c r="W54" s="46"/>
    </row>
    <row r="55" spans="1:23" s="6" customFormat="1" x14ac:dyDescent="0.25">
      <c r="A55" s="33"/>
      <c r="B55" s="15"/>
      <c r="C55" s="15"/>
      <c r="D55" s="15"/>
      <c r="E55" s="3"/>
      <c r="F55" s="3"/>
      <c r="G55" s="3"/>
      <c r="H55" s="3"/>
      <c r="I55" s="3"/>
      <c r="J55" s="3"/>
      <c r="K55" s="3"/>
      <c r="L55" s="3"/>
      <c r="O55" s="16"/>
      <c r="P55" s="16"/>
    </row>
    <row r="56" spans="1:23" s="1" customFormat="1" x14ac:dyDescent="0.25">
      <c r="A56" s="33"/>
      <c r="B56" s="174" t="str">
        <f>IF(Intro!$G$26="English",O56,P56)</f>
        <v>DO YOU NEED TO COMPLETE THIS QUESTIONNAIRE?</v>
      </c>
      <c r="C56" s="175"/>
      <c r="D56" s="175"/>
      <c r="E56" s="175"/>
      <c r="F56" s="175"/>
      <c r="G56" s="175"/>
      <c r="H56" s="175"/>
      <c r="I56" s="175"/>
      <c r="J56" s="175"/>
      <c r="K56" s="175"/>
      <c r="L56" s="176"/>
      <c r="M56" s="13"/>
      <c r="N56" s="13"/>
      <c r="O56" s="107" t="s">
        <v>220</v>
      </c>
      <c r="P56" s="107" t="s">
        <v>221</v>
      </c>
    </row>
    <row r="57" spans="1:23" x14ac:dyDescent="0.25">
      <c r="B57" s="17"/>
      <c r="C57" s="29"/>
      <c r="D57" s="29"/>
      <c r="E57" s="30"/>
      <c r="F57" s="30"/>
      <c r="G57" s="30"/>
      <c r="H57" s="30"/>
      <c r="I57" s="30"/>
      <c r="J57" s="30"/>
      <c r="K57" s="30"/>
      <c r="L57" s="18"/>
      <c r="M57" s="8"/>
    </row>
    <row r="58" spans="1:23" s="35" customFormat="1" x14ac:dyDescent="0.25">
      <c r="A58" s="70"/>
      <c r="B58" s="162" t="str">
        <f>IF(Intro!$G$26="English",O58,P58)</f>
        <v>Has your union represented employees at firms that have produced the goods since January 1, 2023?</v>
      </c>
      <c r="C58" s="193"/>
      <c r="D58" s="193"/>
      <c r="E58" s="193"/>
      <c r="F58" s="193"/>
      <c r="G58" s="193"/>
      <c r="H58" s="193"/>
      <c r="I58" s="193"/>
      <c r="J58" s="193"/>
      <c r="K58" s="193"/>
      <c r="L58" s="194"/>
      <c r="N58" s="46"/>
      <c r="O58" s="38" t="str">
        <f>"Has your union represented employees at firms that have produced the goods since January 1, "&amp;Variables!B6&amp;"?"</f>
        <v>Has your union represented employees at firms that have produced the goods since January 1, 2023?</v>
      </c>
      <c r="P58" s="7" t="str">
        <f>"Votre syndicat représentait-il les employés des entreprises qui ont produit des marchandises depuis le 1er janvier "&amp;Variables!C6&amp;"?"</f>
        <v>Votre syndicat représentait-il les employés des entreprises qui ont produit des marchandises depuis le 1er janvier 2023?</v>
      </c>
      <c r="Q58" s="46"/>
      <c r="R58" s="46"/>
      <c r="S58" s="46"/>
      <c r="T58" s="46"/>
      <c r="U58" s="46"/>
      <c r="V58" s="46"/>
      <c r="W58" s="46"/>
    </row>
    <row r="59" spans="1:23" s="35" customFormat="1" x14ac:dyDescent="0.25">
      <c r="A59" s="70"/>
      <c r="B59" s="65"/>
      <c r="C59" s="75"/>
      <c r="D59" s="75"/>
      <c r="E59" s="75"/>
      <c r="F59" s="75"/>
      <c r="G59" s="75"/>
      <c r="H59" s="75"/>
      <c r="I59" s="75"/>
      <c r="J59" s="75"/>
      <c r="K59" s="75"/>
      <c r="L59" s="76"/>
      <c r="N59" s="46"/>
      <c r="O59" s="22" t="s">
        <v>157</v>
      </c>
      <c r="P59" s="8" t="s">
        <v>243</v>
      </c>
      <c r="Q59" s="46"/>
      <c r="R59" s="46"/>
      <c r="S59" s="46"/>
      <c r="T59" s="46"/>
      <c r="U59" s="46"/>
      <c r="V59" s="46"/>
      <c r="W59" s="46"/>
    </row>
    <row r="60" spans="1:23" ht="15" customHeight="1" x14ac:dyDescent="0.25">
      <c r="B60" s="39"/>
      <c r="C60" s="204" t="str">
        <f>IF(Intro!$G$26="English",O59,P59)</f>
        <v>Select Yes or No</v>
      </c>
      <c r="D60" s="204"/>
      <c r="E60" s="205"/>
      <c r="F60" s="207" t="str">
        <f>IF(E60="Yes",O60,IF(E60="Oui",P60,IF(E60="No",O61,IF(E60="Non",P61,""))))</f>
        <v/>
      </c>
      <c r="G60" s="208"/>
      <c r="H60" s="208"/>
      <c r="I60" s="208"/>
      <c r="J60" s="208"/>
      <c r="K60" s="209"/>
      <c r="L60" s="76"/>
      <c r="M60" s="40"/>
      <c r="O60" s="8" t="str">
        <f>"Yes. Complete all tabs in this questionnaire and return by "&amp;Variables!B11&amp;"."</f>
        <v>Yes. Complete all tabs in this questionnaire and return by March 2, 2026.</v>
      </c>
      <c r="P60" s="8" t="str">
        <f>"Oui. Remplissez tous les onglets de ce questionnaire et retournez-le avant le "&amp;Variables!C11&amp;"."</f>
        <v>Oui. Remplissez tous les onglets de ce questionnaire et retournez-le avant le 2 mars 2026.</v>
      </c>
    </row>
    <row r="61" spans="1:23" ht="15" customHeight="1" x14ac:dyDescent="0.25">
      <c r="B61" s="39"/>
      <c r="C61" s="204"/>
      <c r="D61" s="204"/>
      <c r="E61" s="206"/>
      <c r="F61" s="210"/>
      <c r="G61" s="211"/>
      <c r="H61" s="211"/>
      <c r="I61" s="211"/>
      <c r="J61" s="211"/>
      <c r="K61" s="212"/>
      <c r="L61" s="76"/>
      <c r="M61" s="40"/>
      <c r="O61" s="8" t="str">
        <f>"No. Complete this tab only and return by "&amp;Variables!B11&amp;"."</f>
        <v>No. Complete this tab only and return by March 2, 2026.</v>
      </c>
      <c r="P61" s="8" t="str">
        <f>"Non. Remplissez cet onglet uniquement et retournez-le avant le "&amp;Variables!C11&amp;"."</f>
        <v>Non. Remplissez cet onglet uniquement et retournez-le avant le 2 mars 2026.</v>
      </c>
    </row>
    <row r="62" spans="1:23" s="35" customFormat="1" x14ac:dyDescent="0.25">
      <c r="A62" s="70"/>
      <c r="B62" s="71"/>
      <c r="C62" s="72"/>
      <c r="D62" s="72"/>
      <c r="E62" s="72"/>
      <c r="F62" s="72"/>
      <c r="G62" s="72"/>
      <c r="H62" s="72"/>
      <c r="I62" s="72"/>
      <c r="J62" s="72"/>
      <c r="K62" s="72"/>
      <c r="L62" s="73"/>
      <c r="N62" s="46"/>
      <c r="Q62" s="46"/>
      <c r="R62" s="46"/>
      <c r="S62" s="46"/>
      <c r="T62" s="46"/>
      <c r="U62" s="46"/>
      <c r="V62" s="46"/>
      <c r="W62" s="46"/>
    </row>
    <row r="63" spans="1:23" s="6" customFormat="1" x14ac:dyDescent="0.25">
      <c r="A63" s="33"/>
      <c r="B63" s="15"/>
      <c r="C63" s="15"/>
      <c r="D63" s="15"/>
      <c r="E63" s="3"/>
      <c r="F63" s="3"/>
      <c r="G63" s="3"/>
      <c r="H63" s="3"/>
      <c r="I63" s="3"/>
      <c r="J63" s="3"/>
      <c r="K63" s="3"/>
      <c r="L63" s="3"/>
      <c r="O63" s="16"/>
      <c r="P63" s="16"/>
    </row>
    <row r="64" spans="1:23" s="1" customFormat="1" x14ac:dyDescent="0.25">
      <c r="A64" s="33"/>
      <c r="B64" s="190" t="str">
        <f>IF(Intro!$G$26="English",O64,P64)</f>
        <v>QUESTIONNAIRE DUE DATE</v>
      </c>
      <c r="C64" s="191" t="str">
        <f>UPPER(IF(Intro!$G$26="English",P64,Q64))</f>
        <v>DATE D'ÉCHÉANCE DU QUESTIONNAIRE</v>
      </c>
      <c r="D64" s="191"/>
      <c r="E64" s="191" t="str">
        <f>UPPER(IF(Intro!$G$26="English",Q64,R64))</f>
        <v/>
      </c>
      <c r="F64" s="191" t="str">
        <f>UPPER(IF(Intro!$G$26="English",R64,S64))</f>
        <v/>
      </c>
      <c r="G64" s="191" t="str">
        <f>UPPER(IF(Intro!$G$26="English",S64,T64))</f>
        <v/>
      </c>
      <c r="H64" s="191" t="str">
        <f>UPPER(IF(Intro!$G$26="English",T64,U64))</f>
        <v/>
      </c>
      <c r="I64" s="191" t="str">
        <f>UPPER(IF(Intro!$G$26="English",U64,V64))</f>
        <v/>
      </c>
      <c r="J64" s="191" t="str">
        <f>UPPER(IF(Intro!$G$26="English",V64,W64))</f>
        <v/>
      </c>
      <c r="K64" s="191" t="str">
        <f>UPPER(IF(Intro!$G$26="English",W64,X64))</f>
        <v/>
      </c>
      <c r="L64" s="192" t="str">
        <f>UPPER(IF(Intro!$G$26="English",X64,Y64))</f>
        <v/>
      </c>
      <c r="M64" s="6"/>
      <c r="N64" s="13"/>
      <c r="O64" s="14" t="s">
        <v>1</v>
      </c>
      <c r="P64" s="14" t="s">
        <v>2</v>
      </c>
    </row>
    <row r="65" spans="1:23" x14ac:dyDescent="0.25">
      <c r="B65" s="17"/>
      <c r="C65" s="31"/>
      <c r="D65" s="31"/>
      <c r="E65" s="32"/>
      <c r="F65" s="32"/>
      <c r="G65" s="32"/>
      <c r="H65" s="32"/>
      <c r="I65" s="32"/>
      <c r="J65" s="32"/>
      <c r="K65" s="30"/>
      <c r="L65" s="18"/>
      <c r="M65" s="8"/>
    </row>
    <row r="66" spans="1:23" s="35" customFormat="1" ht="15.75" customHeight="1" x14ac:dyDescent="0.25">
      <c r="A66" s="70"/>
      <c r="B66" s="74"/>
      <c r="C66" s="217" t="str">
        <f>IF(Intro!$G$26="English",Variables!B11,Variables!C11)</f>
        <v>March 2, 2026</v>
      </c>
      <c r="D66" s="218"/>
      <c r="E66" s="218"/>
      <c r="F66" s="218"/>
      <c r="G66" s="218"/>
      <c r="H66" s="218"/>
      <c r="I66" s="218"/>
      <c r="J66" s="218"/>
      <c r="K66" s="219"/>
      <c r="L66" s="77"/>
      <c r="N66" s="46"/>
      <c r="O66" s="47"/>
      <c r="P66" s="47"/>
      <c r="Q66" s="46"/>
      <c r="R66" s="46"/>
      <c r="S66" s="46"/>
      <c r="T66" s="46"/>
      <c r="U66" s="46"/>
      <c r="V66" s="46"/>
      <c r="W66" s="46"/>
    </row>
    <row r="67" spans="1:23" s="35" customFormat="1" ht="15.75" customHeight="1" x14ac:dyDescent="0.25">
      <c r="A67" s="70"/>
      <c r="B67" s="74"/>
      <c r="C67" s="220"/>
      <c r="D67" s="221"/>
      <c r="E67" s="221"/>
      <c r="F67" s="221"/>
      <c r="G67" s="221"/>
      <c r="H67" s="221"/>
      <c r="I67" s="221"/>
      <c r="J67" s="221"/>
      <c r="K67" s="222"/>
      <c r="L67" s="77"/>
      <c r="N67" s="46"/>
      <c r="O67" s="47"/>
      <c r="P67" s="47"/>
      <c r="Q67" s="46"/>
      <c r="R67" s="46"/>
      <c r="S67" s="46"/>
      <c r="T67" s="46"/>
      <c r="U67" s="46"/>
      <c r="V67" s="46"/>
      <c r="W67" s="46"/>
    </row>
    <row r="68" spans="1:23" s="35" customFormat="1" x14ac:dyDescent="0.25">
      <c r="A68" s="70"/>
      <c r="B68" s="71"/>
      <c r="C68" s="72"/>
      <c r="D68" s="72"/>
      <c r="E68" s="72"/>
      <c r="F68" s="72"/>
      <c r="G68" s="72"/>
      <c r="H68" s="72"/>
      <c r="I68" s="72"/>
      <c r="J68" s="72"/>
      <c r="K68" s="72"/>
      <c r="L68" s="73"/>
      <c r="N68" s="46"/>
      <c r="O68" s="46"/>
      <c r="P68" s="46"/>
      <c r="Q68" s="46"/>
      <c r="R68" s="46"/>
      <c r="S68" s="46"/>
      <c r="T68" s="46"/>
      <c r="U68" s="46"/>
      <c r="V68" s="46"/>
      <c r="W68" s="46"/>
    </row>
    <row r="69" spans="1:23" s="6" customFormat="1" x14ac:dyDescent="0.25">
      <c r="A69" s="33"/>
      <c r="B69" s="15"/>
      <c r="C69" s="15"/>
      <c r="D69" s="15"/>
      <c r="E69" s="3"/>
      <c r="F69" s="3"/>
      <c r="G69" s="3"/>
      <c r="H69" s="3"/>
      <c r="I69" s="3"/>
      <c r="J69" s="3"/>
      <c r="K69" s="3"/>
      <c r="L69" s="3"/>
      <c r="O69" s="16"/>
      <c r="P69" s="16"/>
    </row>
    <row r="70" spans="1:23" s="1" customFormat="1" x14ac:dyDescent="0.25">
      <c r="A70" s="33"/>
      <c r="B70" s="190" t="str">
        <f>IF(Intro!$G$26="English",O70,P70)</f>
        <v>FAILURE TO COMPLETE THE QUESTIONNAIRE</v>
      </c>
      <c r="C70" s="191" t="str">
        <f>UPPER(IF(Intro!$G$26="English",P70,Q70))</f>
        <v>QUESTIONNAIRE NON REMPLI</v>
      </c>
      <c r="D70" s="191"/>
      <c r="E70" s="191" t="str">
        <f>UPPER(IF(Intro!$G$26="English",Q70,R70))</f>
        <v/>
      </c>
      <c r="F70" s="191" t="str">
        <f>UPPER(IF(Intro!$G$26="English",R70,S70))</f>
        <v/>
      </c>
      <c r="G70" s="191" t="str">
        <f>UPPER(IF(Intro!$G$26="English",S70,T70))</f>
        <v/>
      </c>
      <c r="H70" s="191" t="str">
        <f>UPPER(IF(Intro!$G$26="English",T70,U70))</f>
        <v/>
      </c>
      <c r="I70" s="191" t="str">
        <f>UPPER(IF(Intro!$G$26="English",U70,V70))</f>
        <v/>
      </c>
      <c r="J70" s="191" t="str">
        <f>UPPER(IF(Intro!$G$26="English",V70,W70))</f>
        <v/>
      </c>
      <c r="K70" s="191" t="str">
        <f>UPPER(IF(Intro!$G$26="English",W70,X70))</f>
        <v/>
      </c>
      <c r="L70" s="192" t="str">
        <f>UPPER(IF(Intro!$G$26="English",X70,Y70))</f>
        <v/>
      </c>
      <c r="M70" s="6"/>
      <c r="N70" s="13"/>
      <c r="O70" s="107" t="s">
        <v>222</v>
      </c>
      <c r="P70" s="107" t="s">
        <v>223</v>
      </c>
    </row>
    <row r="71" spans="1:23" x14ac:dyDescent="0.25">
      <c r="B71" s="17"/>
      <c r="C71" s="29"/>
      <c r="D71" s="29"/>
      <c r="E71" s="30"/>
      <c r="F71" s="30"/>
      <c r="G71" s="30"/>
      <c r="H71" s="30"/>
      <c r="I71" s="30"/>
      <c r="J71" s="30"/>
      <c r="K71" s="30"/>
      <c r="L71" s="18"/>
      <c r="M71" s="8"/>
    </row>
    <row r="72" spans="1:23" s="35" customFormat="1" ht="15" customHeight="1" x14ac:dyDescent="0.25">
      <c r="A72" s="70"/>
      <c r="B72" s="171" t="str">
        <f>IF(Intro!$G$26="English",O72,P72)</f>
        <v>Failure to complete the questionnaire by the due date may result in the Tribunal issuing a production order, pursuant to section 17 of the Canadian International Trade Tribunal Act, to compel the production of a questionnaire response.</v>
      </c>
      <c r="C72" s="172"/>
      <c r="D72" s="172"/>
      <c r="E72" s="172"/>
      <c r="F72" s="172"/>
      <c r="G72" s="172"/>
      <c r="H72" s="172"/>
      <c r="I72" s="172"/>
      <c r="J72" s="172"/>
      <c r="K72" s="172"/>
      <c r="L72" s="173"/>
      <c r="N72" s="46"/>
      <c r="O72" s="8" t="s">
        <v>80</v>
      </c>
      <c r="P72" s="8" t="s">
        <v>170</v>
      </c>
      <c r="Q72" s="46"/>
      <c r="R72" s="46"/>
      <c r="S72" s="46"/>
      <c r="T72" s="46"/>
      <c r="U72" s="46"/>
      <c r="V72" s="46"/>
      <c r="W72" s="46"/>
    </row>
    <row r="73" spans="1:23" s="35" customFormat="1" x14ac:dyDescent="0.25">
      <c r="A73" s="70"/>
      <c r="B73" s="171"/>
      <c r="C73" s="172"/>
      <c r="D73" s="172"/>
      <c r="E73" s="172"/>
      <c r="F73" s="172"/>
      <c r="G73" s="172"/>
      <c r="H73" s="172"/>
      <c r="I73" s="172"/>
      <c r="J73" s="172"/>
      <c r="K73" s="172"/>
      <c r="L73" s="173"/>
      <c r="N73" s="46"/>
      <c r="O73" s="8"/>
      <c r="P73" s="8"/>
      <c r="Q73" s="46"/>
      <c r="R73" s="46"/>
      <c r="S73" s="46"/>
      <c r="T73" s="46"/>
      <c r="U73" s="46"/>
      <c r="V73" s="46"/>
      <c r="W73" s="46"/>
    </row>
    <row r="74" spans="1:23" s="35" customFormat="1" x14ac:dyDescent="0.25">
      <c r="A74" s="70"/>
      <c r="B74" s="71"/>
      <c r="C74" s="72"/>
      <c r="D74" s="72"/>
      <c r="E74" s="72"/>
      <c r="F74" s="72"/>
      <c r="G74" s="72"/>
      <c r="H74" s="72"/>
      <c r="I74" s="72"/>
      <c r="J74" s="72"/>
      <c r="K74" s="72"/>
      <c r="L74" s="73"/>
      <c r="N74" s="46"/>
      <c r="O74" s="46"/>
      <c r="P74" s="46"/>
      <c r="Q74" s="46"/>
      <c r="R74" s="46"/>
      <c r="S74" s="46"/>
      <c r="T74" s="46"/>
      <c r="U74" s="46"/>
      <c r="V74" s="46"/>
      <c r="W74" s="46"/>
    </row>
    <row r="75" spans="1:23" s="6" customFormat="1" x14ac:dyDescent="0.25">
      <c r="A75" s="33"/>
      <c r="B75" s="15"/>
      <c r="C75" s="15"/>
      <c r="D75" s="15"/>
      <c r="E75" s="3"/>
      <c r="F75" s="3"/>
      <c r="G75" s="3"/>
      <c r="H75" s="3"/>
      <c r="I75" s="3"/>
      <c r="J75" s="3"/>
      <c r="K75" s="3"/>
      <c r="L75" s="3"/>
      <c r="O75" s="16"/>
      <c r="P75" s="16"/>
    </row>
    <row r="76" spans="1:23" x14ac:dyDescent="0.25">
      <c r="B76" s="174" t="str">
        <f>IF(Intro!$G$26="English",O76,P76)</f>
        <v>UNION INFORMATION</v>
      </c>
      <c r="C76" s="175"/>
      <c r="D76" s="175"/>
      <c r="E76" s="175"/>
      <c r="F76" s="175"/>
      <c r="G76" s="175"/>
      <c r="H76" s="175"/>
      <c r="I76" s="175"/>
      <c r="J76" s="175"/>
      <c r="K76" s="175"/>
      <c r="L76" s="176"/>
      <c r="M76" s="35"/>
      <c r="O76" s="8" t="s">
        <v>6</v>
      </c>
      <c r="P76" s="8" t="s">
        <v>7</v>
      </c>
    </row>
    <row r="77" spans="1:23" x14ac:dyDescent="0.25">
      <c r="B77" s="17"/>
      <c r="C77" s="29"/>
      <c r="D77" s="29"/>
      <c r="E77" s="30"/>
      <c r="F77" s="30"/>
      <c r="G77" s="30"/>
      <c r="H77" s="30"/>
      <c r="I77" s="30"/>
      <c r="J77" s="30"/>
      <c r="K77" s="30"/>
      <c r="L77" s="18"/>
      <c r="M77" s="8"/>
    </row>
    <row r="78" spans="1:23" ht="14.25" customHeight="1" x14ac:dyDescent="0.25">
      <c r="B78" s="177" t="str">
        <f>IF(Intro!$G$26="English",O78,P78)</f>
        <v>Union Name (In English and French, if applicable)</v>
      </c>
      <c r="C78" s="178"/>
      <c r="D78" s="178"/>
      <c r="E78" s="179"/>
      <c r="F78" s="179"/>
      <c r="G78" s="179"/>
      <c r="H78" s="179"/>
      <c r="I78" s="179"/>
      <c r="J78" s="179"/>
      <c r="K78" s="179"/>
      <c r="L78" s="180"/>
      <c r="M78" s="8"/>
      <c r="O78" s="22" t="s">
        <v>167</v>
      </c>
      <c r="P78" s="8" t="s">
        <v>169</v>
      </c>
    </row>
    <row r="79" spans="1:23" x14ac:dyDescent="0.25">
      <c r="B79" s="177"/>
      <c r="C79" s="178"/>
      <c r="D79" s="178"/>
      <c r="E79" s="179"/>
      <c r="F79" s="179"/>
      <c r="G79" s="179"/>
      <c r="H79" s="179"/>
      <c r="I79" s="179"/>
      <c r="J79" s="179"/>
      <c r="K79" s="179"/>
      <c r="L79" s="180"/>
      <c r="M79" s="8"/>
      <c r="O79" s="22"/>
    </row>
    <row r="80" spans="1:23" ht="15" customHeight="1" x14ac:dyDescent="0.25">
      <c r="B80" s="177" t="str">
        <f>IF(Intro!$G$26="English",O80,P80)</f>
        <v>Union Address</v>
      </c>
      <c r="C80" s="178"/>
      <c r="D80" s="178"/>
      <c r="E80" s="179"/>
      <c r="F80" s="179"/>
      <c r="G80" s="179"/>
      <c r="H80" s="179"/>
      <c r="I80" s="179"/>
      <c r="J80" s="179"/>
      <c r="K80" s="179"/>
      <c r="L80" s="180"/>
      <c r="M80" s="8"/>
      <c r="O80" s="22" t="s">
        <v>8</v>
      </c>
      <c r="P80" s="8" t="s">
        <v>9</v>
      </c>
    </row>
    <row r="81" spans="1:23" ht="15" customHeight="1" x14ac:dyDescent="0.25">
      <c r="B81" s="177"/>
      <c r="C81" s="178"/>
      <c r="D81" s="178"/>
      <c r="E81" s="179"/>
      <c r="F81" s="179"/>
      <c r="G81" s="179"/>
      <c r="H81" s="179"/>
      <c r="I81" s="179"/>
      <c r="J81" s="179"/>
      <c r="K81" s="179"/>
      <c r="L81" s="180"/>
      <c r="M81" s="8"/>
      <c r="O81" s="22"/>
    </row>
    <row r="82" spans="1:23" ht="15" customHeight="1" x14ac:dyDescent="0.25">
      <c r="B82" s="177" t="str">
        <f>IF(Intro!$G$26="English",O82,P82)</f>
        <v>Website Address</v>
      </c>
      <c r="C82" s="178"/>
      <c r="D82" s="178"/>
      <c r="E82" s="179"/>
      <c r="F82" s="179"/>
      <c r="G82" s="179"/>
      <c r="H82" s="179"/>
      <c r="I82" s="179"/>
      <c r="J82" s="179"/>
      <c r="K82" s="179"/>
      <c r="L82" s="180"/>
      <c r="M82" s="8"/>
      <c r="O82" s="22" t="s">
        <v>10</v>
      </c>
      <c r="P82" s="8" t="s">
        <v>11</v>
      </c>
    </row>
    <row r="83" spans="1:23" ht="15" customHeight="1" x14ac:dyDescent="0.25">
      <c r="B83" s="177"/>
      <c r="C83" s="178"/>
      <c r="D83" s="178"/>
      <c r="E83" s="179"/>
      <c r="F83" s="179"/>
      <c r="G83" s="179"/>
      <c r="H83" s="179"/>
      <c r="I83" s="179"/>
      <c r="J83" s="179"/>
      <c r="K83" s="179"/>
      <c r="L83" s="180"/>
      <c r="M83" s="8"/>
      <c r="O83" s="22"/>
    </row>
    <row r="84" spans="1:23" s="35" customFormat="1" x14ac:dyDescent="0.25">
      <c r="A84" s="70"/>
      <c r="B84" s="71"/>
      <c r="C84" s="72"/>
      <c r="D84" s="72"/>
      <c r="E84" s="72"/>
      <c r="F84" s="72"/>
      <c r="G84" s="72"/>
      <c r="H84" s="72"/>
      <c r="I84" s="72"/>
      <c r="J84" s="72"/>
      <c r="K84" s="72"/>
      <c r="L84" s="73"/>
      <c r="N84" s="46"/>
      <c r="O84" s="46"/>
      <c r="P84" s="46"/>
      <c r="Q84" s="46"/>
      <c r="R84" s="46"/>
      <c r="S84" s="46"/>
      <c r="T84" s="46"/>
      <c r="U84" s="46"/>
      <c r="V84" s="46"/>
      <c r="W84" s="46"/>
    </row>
    <row r="86" spans="1:23" x14ac:dyDescent="0.25">
      <c r="B86" s="174" t="str">
        <f>IF(Intro!$G$26="English",O86,P86)</f>
        <v>CERTIFICATION</v>
      </c>
      <c r="C86" s="175"/>
      <c r="D86" s="175"/>
      <c r="E86" s="175"/>
      <c r="F86" s="175"/>
      <c r="G86" s="175"/>
      <c r="H86" s="175"/>
      <c r="I86" s="175"/>
      <c r="J86" s="175"/>
      <c r="K86" s="175"/>
      <c r="L86" s="176"/>
      <c r="M86" s="35"/>
      <c r="O86" s="8" t="s">
        <v>4</v>
      </c>
      <c r="P86" s="8" t="s">
        <v>5</v>
      </c>
    </row>
    <row r="87" spans="1:23" x14ac:dyDescent="0.25">
      <c r="B87" s="17"/>
      <c r="C87" s="29"/>
      <c r="D87" s="29"/>
      <c r="E87" s="30"/>
      <c r="F87" s="30"/>
      <c r="G87" s="30"/>
      <c r="H87" s="30"/>
      <c r="I87" s="30"/>
      <c r="J87" s="30"/>
      <c r="K87" s="30"/>
      <c r="L87" s="18"/>
      <c r="M87" s="8"/>
    </row>
    <row r="88" spans="1:23" s="35" customFormat="1" x14ac:dyDescent="0.25">
      <c r="A88" s="70"/>
      <c r="B88" s="171" t="str">
        <f>IF(Intro!$G$26="English",O88,P88)</f>
        <v xml:space="preserve">The undersigned certifies that the information supplied herein is complete and correct to the best of their knowledge and belief.
</v>
      </c>
      <c r="C88" s="172"/>
      <c r="D88" s="172"/>
      <c r="E88" s="172"/>
      <c r="F88" s="172"/>
      <c r="G88" s="172"/>
      <c r="H88" s="172"/>
      <c r="I88" s="172"/>
      <c r="J88" s="172"/>
      <c r="K88" s="172"/>
      <c r="L88" s="173"/>
      <c r="N88" s="46"/>
      <c r="O88" s="46" t="s">
        <v>184</v>
      </c>
      <c r="P88" s="46" t="s">
        <v>185</v>
      </c>
      <c r="Q88" s="46"/>
      <c r="R88" s="46"/>
      <c r="S88" s="46"/>
      <c r="T88" s="46"/>
      <c r="U88" s="46"/>
      <c r="V88" s="46"/>
      <c r="W88" s="46"/>
    </row>
    <row r="89" spans="1:23" s="35" customFormat="1" x14ac:dyDescent="0.25">
      <c r="A89" s="70"/>
      <c r="B89" s="74"/>
      <c r="C89" s="75"/>
      <c r="D89" s="75"/>
      <c r="E89" s="75"/>
      <c r="F89" s="75"/>
      <c r="G89" s="75"/>
      <c r="H89" s="75"/>
      <c r="I89" s="75"/>
      <c r="J89" s="75"/>
      <c r="K89" s="75"/>
      <c r="L89" s="76"/>
      <c r="N89" s="46"/>
      <c r="O89" s="46"/>
      <c r="P89" s="46"/>
      <c r="Q89" s="46"/>
      <c r="R89" s="46"/>
      <c r="S89" s="46"/>
      <c r="T89" s="46"/>
      <c r="U89" s="46"/>
      <c r="V89" s="46"/>
      <c r="W89" s="46"/>
    </row>
    <row r="90" spans="1:23" ht="15" customHeight="1" x14ac:dyDescent="0.25">
      <c r="B90" s="177" t="str">
        <f>IF(Intro!$G$26="English",O90,P90)</f>
        <v>Name of Authorized Official</v>
      </c>
      <c r="C90" s="178"/>
      <c r="D90" s="178"/>
      <c r="E90" s="181"/>
      <c r="F90" s="181"/>
      <c r="G90" s="181"/>
      <c r="H90" s="181"/>
      <c r="I90" s="181"/>
      <c r="J90" s="181"/>
      <c r="K90" s="181"/>
      <c r="L90" s="182"/>
      <c r="M90" s="8"/>
      <c r="O90" s="22" t="s">
        <v>12</v>
      </c>
      <c r="P90" s="8" t="s">
        <v>13</v>
      </c>
    </row>
    <row r="91" spans="1:23" ht="15" customHeight="1" x14ac:dyDescent="0.25">
      <c r="B91" s="177"/>
      <c r="C91" s="178"/>
      <c r="D91" s="178"/>
      <c r="E91" s="181"/>
      <c r="F91" s="181"/>
      <c r="G91" s="181"/>
      <c r="H91" s="181"/>
      <c r="I91" s="181"/>
      <c r="J91" s="181"/>
      <c r="K91" s="181"/>
      <c r="L91" s="182"/>
      <c r="M91" s="8"/>
      <c r="O91" s="22"/>
    </row>
    <row r="92" spans="1:23" ht="15" customHeight="1" x14ac:dyDescent="0.25">
      <c r="B92" s="177" t="str">
        <f>IF(Intro!$G$26="English",O92,P92)</f>
        <v>Title of Authorized Official</v>
      </c>
      <c r="C92" s="178"/>
      <c r="D92" s="178"/>
      <c r="E92" s="181"/>
      <c r="F92" s="181"/>
      <c r="G92" s="181"/>
      <c r="H92" s="181"/>
      <c r="I92" s="181"/>
      <c r="J92" s="181"/>
      <c r="K92" s="181"/>
      <c r="L92" s="182"/>
      <c r="M92" s="8"/>
      <c r="O92" s="22" t="s">
        <v>14</v>
      </c>
      <c r="P92" s="8" t="s">
        <v>15</v>
      </c>
    </row>
    <row r="93" spans="1:23" ht="15" customHeight="1" x14ac:dyDescent="0.25">
      <c r="B93" s="177"/>
      <c r="C93" s="178"/>
      <c r="D93" s="178"/>
      <c r="E93" s="181"/>
      <c r="F93" s="181"/>
      <c r="G93" s="181"/>
      <c r="H93" s="181"/>
      <c r="I93" s="181"/>
      <c r="J93" s="181"/>
      <c r="K93" s="181"/>
      <c r="L93" s="182"/>
      <c r="M93" s="8"/>
      <c r="O93" s="22"/>
    </row>
    <row r="94" spans="1:23" ht="15" customHeight="1" x14ac:dyDescent="0.25">
      <c r="B94" s="177" t="str">
        <f>IF(Intro!$G$26="English",O94,P94)</f>
        <v>E-mail Address</v>
      </c>
      <c r="C94" s="178"/>
      <c r="D94" s="178"/>
      <c r="E94" s="181"/>
      <c r="F94" s="181"/>
      <c r="G94" s="181"/>
      <c r="H94" s="181"/>
      <c r="I94" s="181"/>
      <c r="J94" s="181"/>
      <c r="K94" s="181"/>
      <c r="L94" s="182"/>
      <c r="M94" s="8"/>
      <c r="O94" s="22" t="s">
        <v>16</v>
      </c>
      <c r="P94" s="8" t="s">
        <v>35</v>
      </c>
    </row>
    <row r="95" spans="1:23" ht="15" customHeight="1" x14ac:dyDescent="0.25">
      <c r="B95" s="177"/>
      <c r="C95" s="178"/>
      <c r="D95" s="178"/>
      <c r="E95" s="181"/>
      <c r="F95" s="181"/>
      <c r="G95" s="181"/>
      <c r="H95" s="181"/>
      <c r="I95" s="181"/>
      <c r="J95" s="181"/>
      <c r="K95" s="181"/>
      <c r="L95" s="182"/>
      <c r="M95" s="8"/>
      <c r="O95" s="22"/>
    </row>
    <row r="96" spans="1:23" ht="15" customHeight="1" x14ac:dyDescent="0.25">
      <c r="B96" s="177" t="str">
        <f>IF(Intro!$G$26="English",O96,P96)</f>
        <v>Telephone</v>
      </c>
      <c r="C96" s="178"/>
      <c r="D96" s="178"/>
      <c r="E96" s="181"/>
      <c r="F96" s="181"/>
      <c r="G96" s="181"/>
      <c r="H96" s="181"/>
      <c r="I96" s="181"/>
      <c r="J96" s="181"/>
      <c r="K96" s="181"/>
      <c r="L96" s="182"/>
      <c r="M96" s="8"/>
      <c r="O96" s="22" t="s">
        <v>17</v>
      </c>
      <c r="P96" s="8" t="s">
        <v>18</v>
      </c>
    </row>
    <row r="97" spans="1:23" ht="15" customHeight="1" x14ac:dyDescent="0.25">
      <c r="B97" s="177"/>
      <c r="C97" s="178"/>
      <c r="D97" s="178"/>
      <c r="E97" s="181"/>
      <c r="F97" s="181"/>
      <c r="G97" s="181"/>
      <c r="H97" s="181"/>
      <c r="I97" s="181"/>
      <c r="J97" s="181"/>
      <c r="K97" s="181"/>
      <c r="L97" s="182"/>
      <c r="M97" s="8"/>
      <c r="O97" s="22"/>
    </row>
    <row r="98" spans="1:23" x14ac:dyDescent="0.25">
      <c r="B98" s="177" t="s">
        <v>20</v>
      </c>
      <c r="C98" s="178"/>
      <c r="D98" s="178"/>
      <c r="E98" s="188"/>
      <c r="F98" s="181"/>
      <c r="G98" s="181"/>
      <c r="H98" s="181"/>
      <c r="I98" s="181"/>
      <c r="J98" s="181"/>
      <c r="K98" s="181"/>
      <c r="L98" s="182"/>
      <c r="M98" s="35"/>
      <c r="O98" s="22"/>
    </row>
    <row r="99" spans="1:23" x14ac:dyDescent="0.25">
      <c r="B99" s="177"/>
      <c r="C99" s="178"/>
      <c r="D99" s="178"/>
      <c r="E99" s="181"/>
      <c r="F99" s="181"/>
      <c r="G99" s="181"/>
      <c r="H99" s="181"/>
      <c r="I99" s="181"/>
      <c r="J99" s="181"/>
      <c r="K99" s="181"/>
      <c r="L99" s="182"/>
      <c r="M99" s="35"/>
      <c r="O99" s="22"/>
    </row>
    <row r="100" spans="1:23" s="35" customFormat="1" x14ac:dyDescent="0.25">
      <c r="A100" s="70"/>
      <c r="B100" s="74"/>
      <c r="C100" s="75"/>
      <c r="D100" s="75"/>
      <c r="E100" s="75"/>
      <c r="F100" s="75"/>
      <c r="G100" s="75"/>
      <c r="H100" s="75"/>
      <c r="I100" s="75"/>
      <c r="J100" s="75"/>
      <c r="K100" s="75"/>
      <c r="L100" s="76"/>
      <c r="N100" s="46"/>
      <c r="O100" s="46"/>
      <c r="P100" s="46"/>
      <c r="Q100" s="46"/>
      <c r="R100" s="46"/>
      <c r="S100" s="46"/>
      <c r="T100" s="46"/>
      <c r="U100" s="46"/>
      <c r="V100" s="46"/>
      <c r="W100" s="46"/>
    </row>
    <row r="101" spans="1:23" ht="21" x14ac:dyDescent="0.25">
      <c r="B101" s="186" t="str">
        <f>IF(Intro!$G$26="English",O101,P101)</f>
        <v>I understand that checking this box constitutes my legally binding signature.</v>
      </c>
      <c r="C101" s="187"/>
      <c r="D101" s="187"/>
      <c r="E101" s="187"/>
      <c r="F101" s="187"/>
      <c r="G101" s="187"/>
      <c r="H101" s="187"/>
      <c r="I101" s="116"/>
      <c r="J101" s="36"/>
      <c r="K101" s="36"/>
      <c r="L101" s="37"/>
      <c r="M101" s="8"/>
      <c r="O101" s="22" t="s">
        <v>30</v>
      </c>
      <c r="P101" s="8" t="s">
        <v>31</v>
      </c>
    </row>
    <row r="102" spans="1:23" s="35" customFormat="1" x14ac:dyDescent="0.25">
      <c r="A102" s="70"/>
      <c r="B102" s="71"/>
      <c r="C102" s="72"/>
      <c r="D102" s="72"/>
      <c r="E102" s="72"/>
      <c r="F102" s="72"/>
      <c r="G102" s="72"/>
      <c r="H102" s="72"/>
      <c r="I102" s="72"/>
      <c r="J102" s="72"/>
      <c r="K102" s="72"/>
      <c r="L102" s="73"/>
      <c r="N102" s="46"/>
      <c r="O102" s="46"/>
      <c r="P102" s="46"/>
      <c r="Q102" s="46"/>
      <c r="R102" s="46"/>
      <c r="S102" s="46"/>
      <c r="T102" s="46"/>
      <c r="U102" s="46"/>
      <c r="V102" s="46"/>
      <c r="W102" s="46"/>
    </row>
    <row r="103" spans="1:23" s="6" customFormat="1" x14ac:dyDescent="0.25">
      <c r="A103" s="33"/>
      <c r="B103" s="15"/>
      <c r="C103" s="15"/>
      <c r="D103" s="15"/>
      <c r="E103" s="3"/>
      <c r="F103" s="3"/>
      <c r="G103" s="3"/>
      <c r="H103" s="3"/>
      <c r="I103" s="3"/>
      <c r="J103" s="3"/>
      <c r="K103" s="3"/>
      <c r="L103" s="3"/>
      <c r="O103" s="16"/>
      <c r="P103" s="16"/>
    </row>
    <row r="104" spans="1:23" s="1" customFormat="1" x14ac:dyDescent="0.25">
      <c r="A104" s="33"/>
      <c r="B104" s="174" t="str">
        <f>IF(Intro!$G$26="English",O104,P104)</f>
        <v>SUBMITTING THE QUESTIONNAIRE RESPONSE</v>
      </c>
      <c r="C104" s="175" t="str">
        <f>UPPER(IF(Intro!$G$26="English",P104,Q104))</f>
        <v>TRANSMISSION DU QUESTIONNAIRE REMPLI</v>
      </c>
      <c r="D104" s="175"/>
      <c r="E104" s="175" t="str">
        <f>UPPER(IF(Intro!$G$26="English",Q104,R104))</f>
        <v/>
      </c>
      <c r="F104" s="175" t="str">
        <f>UPPER(IF(Intro!$G$26="English",R104,S104))</f>
        <v/>
      </c>
      <c r="G104" s="175" t="str">
        <f>UPPER(IF(Intro!$G$26="English",S104,T104))</f>
        <v/>
      </c>
      <c r="H104" s="175" t="str">
        <f>UPPER(IF(Intro!$G$26="English",T104,U104))</f>
        <v/>
      </c>
      <c r="I104" s="175" t="str">
        <f>UPPER(IF(Intro!$G$26="English",U104,V104))</f>
        <v/>
      </c>
      <c r="J104" s="175" t="str">
        <f>UPPER(IF(Intro!$G$26="English",V104,W104))</f>
        <v/>
      </c>
      <c r="K104" s="175" t="str">
        <f>UPPER(IF(Intro!$G$26="English",W104,X104))</f>
        <v/>
      </c>
      <c r="L104" s="176" t="str">
        <f>UPPER(IF(Intro!$G$26="English",X104,Y104))</f>
        <v/>
      </c>
      <c r="M104" s="6"/>
      <c r="N104" s="13"/>
      <c r="O104" s="14" t="s">
        <v>33</v>
      </c>
      <c r="P104" s="14" t="s">
        <v>34</v>
      </c>
    </row>
    <row r="105" spans="1:23" x14ac:dyDescent="0.25">
      <c r="B105" s="17"/>
      <c r="C105" s="29"/>
      <c r="D105" s="29"/>
      <c r="E105" s="30"/>
      <c r="F105" s="30"/>
      <c r="G105" s="30"/>
      <c r="H105" s="30"/>
      <c r="I105" s="30"/>
      <c r="J105" s="30"/>
      <c r="K105" s="30"/>
      <c r="L105" s="18"/>
      <c r="M105" s="8"/>
    </row>
    <row r="106" spans="1:23" s="35" customFormat="1" x14ac:dyDescent="0.25">
      <c r="A106" s="70"/>
      <c r="B106" s="171" t="str">
        <f>IF(Intro!$G$26="English",O106,P106)</f>
        <v>The completed questionnaire can be submitted using one of the following methods:</v>
      </c>
      <c r="C106" s="172"/>
      <c r="D106" s="172"/>
      <c r="E106" s="172"/>
      <c r="F106" s="172"/>
      <c r="G106" s="172"/>
      <c r="H106" s="172"/>
      <c r="I106" s="172"/>
      <c r="J106" s="172"/>
      <c r="K106" s="172"/>
      <c r="L106" s="173"/>
      <c r="N106" s="46"/>
      <c r="O106" s="8" t="s">
        <v>81</v>
      </c>
      <c r="P106" s="8" t="s">
        <v>3</v>
      </c>
      <c r="Q106" s="46"/>
      <c r="R106" s="46"/>
      <c r="S106" s="46"/>
      <c r="T106" s="46"/>
      <c r="U106" s="46"/>
      <c r="V106" s="46"/>
      <c r="W106" s="46"/>
    </row>
    <row r="107" spans="1:23" s="35" customFormat="1" x14ac:dyDescent="0.25">
      <c r="A107" s="70"/>
      <c r="B107" s="183" t="str">
        <f>IF($G$26="English",HYPERLINK("https://e-filing-depot-electronique.citt-tcce.gc.ca/submitNonRegisteredUser-eng.aspx","1. Secure E-filing service;"),IF($G$26="Français",HYPERLINK("https://e-filing-depot-electronique.citt-tcce.gc.ca/submitNonRegisteredUser-fra.aspx?","1. Service sécurisé de dépôt électronique;"),""))</f>
        <v>1. Secure E-filing service;</v>
      </c>
      <c r="C107" s="184"/>
      <c r="D107" s="184"/>
      <c r="E107" s="184"/>
      <c r="F107" s="184"/>
      <c r="G107" s="184"/>
      <c r="H107" s="184"/>
      <c r="I107" s="184"/>
      <c r="J107" s="184"/>
      <c r="K107" s="184"/>
      <c r="L107" s="185"/>
      <c r="N107" s="46"/>
      <c r="O107" s="8"/>
      <c r="P107" s="8"/>
      <c r="Q107" s="46"/>
      <c r="R107" s="46"/>
      <c r="S107" s="46"/>
      <c r="T107" s="46"/>
      <c r="U107" s="46"/>
      <c r="V107" s="46"/>
      <c r="W107" s="46"/>
    </row>
    <row r="108" spans="1:23" s="35" customFormat="1" ht="15" customHeight="1" x14ac:dyDescent="0.25">
      <c r="A108" s="70"/>
      <c r="B108" s="165" t="str">
        <f>IF(Intro!$G$26="English",O108,P108)</f>
        <v xml:space="preserve">When submitting the completed questionnaire using the secure E-filing service, designate the questionnaire as confidential. Note that the information in the public (blue) tabs in your questionnaire will be treated as public information.
</v>
      </c>
      <c r="C108" s="166"/>
      <c r="D108" s="166"/>
      <c r="E108" s="166"/>
      <c r="F108" s="166"/>
      <c r="G108" s="166"/>
      <c r="H108" s="166"/>
      <c r="I108" s="166"/>
      <c r="J108" s="166"/>
      <c r="K108" s="166"/>
      <c r="L108" s="167"/>
      <c r="N108" s="46"/>
      <c r="O108" s="8" t="s">
        <v>158</v>
      </c>
      <c r="P108" s="8" t="s">
        <v>159</v>
      </c>
      <c r="Q108" s="46"/>
      <c r="R108" s="46"/>
      <c r="S108" s="46"/>
      <c r="T108" s="46"/>
      <c r="U108" s="46"/>
      <c r="V108" s="46"/>
      <c r="W108" s="46"/>
    </row>
    <row r="109" spans="1:23" s="35" customFormat="1" x14ac:dyDescent="0.25">
      <c r="A109" s="70"/>
      <c r="B109" s="165"/>
      <c r="C109" s="166"/>
      <c r="D109" s="166"/>
      <c r="E109" s="166"/>
      <c r="F109" s="166"/>
      <c r="G109" s="166"/>
      <c r="H109" s="166"/>
      <c r="I109" s="166"/>
      <c r="J109" s="166"/>
      <c r="K109" s="166"/>
      <c r="L109" s="167"/>
      <c r="N109" s="46"/>
      <c r="O109" s="8"/>
      <c r="P109" s="8"/>
      <c r="Q109" s="46"/>
      <c r="R109" s="46"/>
      <c r="S109" s="46"/>
      <c r="T109" s="46"/>
      <c r="U109" s="46"/>
      <c r="V109" s="46"/>
      <c r="W109" s="46"/>
    </row>
    <row r="110" spans="1:23" s="35" customFormat="1" ht="15" customHeight="1" x14ac:dyDescent="0.25">
      <c r="A110" s="70"/>
      <c r="B110" s="162" t="str">
        <f>IF(Intro!$G$26="English",O110,P110)</f>
        <v>2. Email to citt-tcce@tribunal.gc.ca should you accept the associated risks and you are filing information that belongs to your firm only.</v>
      </c>
      <c r="C110" s="163"/>
      <c r="D110" s="163"/>
      <c r="E110" s="163"/>
      <c r="F110" s="163"/>
      <c r="G110" s="163"/>
      <c r="H110" s="163"/>
      <c r="I110" s="163"/>
      <c r="J110" s="163"/>
      <c r="K110" s="163"/>
      <c r="L110" s="164"/>
      <c r="N110" s="46"/>
      <c r="O110" s="8" t="s">
        <v>194</v>
      </c>
      <c r="P110" s="8" t="s">
        <v>195</v>
      </c>
      <c r="Q110" s="46"/>
      <c r="R110" s="46"/>
      <c r="S110" s="46"/>
      <c r="T110" s="46"/>
      <c r="U110" s="46"/>
      <c r="V110" s="46"/>
      <c r="W110" s="46"/>
    </row>
    <row r="111" spans="1:23" s="35" customFormat="1" x14ac:dyDescent="0.25">
      <c r="A111" s="70"/>
      <c r="B111" s="71"/>
      <c r="C111" s="72"/>
      <c r="D111" s="72"/>
      <c r="E111" s="72"/>
      <c r="F111" s="72"/>
      <c r="G111" s="72"/>
      <c r="H111" s="72"/>
      <c r="I111" s="72"/>
      <c r="J111" s="72"/>
      <c r="K111" s="72"/>
      <c r="L111" s="73"/>
      <c r="N111" s="46"/>
      <c r="O111" s="46"/>
      <c r="P111" s="46"/>
      <c r="Q111" s="46"/>
      <c r="R111" s="46"/>
      <c r="S111" s="46"/>
      <c r="T111" s="46"/>
      <c r="U111" s="46"/>
      <c r="V111" s="46"/>
      <c r="W111" s="46"/>
    </row>
    <row r="113" spans="1:23" s="1" customFormat="1" x14ac:dyDescent="0.25">
      <c r="A113" s="33"/>
      <c r="B113" s="174" t="s">
        <v>224</v>
      </c>
      <c r="C113" s="175" t="str">
        <f>UPPER(IF(Intro!$G$26="English",P113,Q113))</f>
        <v/>
      </c>
      <c r="D113" s="175"/>
      <c r="E113" s="175" t="str">
        <f>UPPER(IF(Intro!$G$26="English",Q113,R113))</f>
        <v/>
      </c>
      <c r="F113" s="175" t="str">
        <f>UPPER(IF(Intro!$G$26="English",R113,S113))</f>
        <v/>
      </c>
      <c r="G113" s="175" t="str">
        <f>UPPER(IF(Intro!$G$26="English",S113,T113))</f>
        <v/>
      </c>
      <c r="H113" s="175" t="str">
        <f>UPPER(IF(Intro!$G$26="English",T113,U113))</f>
        <v/>
      </c>
      <c r="I113" s="175" t="str">
        <f>UPPER(IF(Intro!$G$26="English",U113,V113))</f>
        <v/>
      </c>
      <c r="J113" s="175" t="str">
        <f>UPPER(IF(Intro!$G$26="English",V113,W113))</f>
        <v/>
      </c>
      <c r="K113" s="175" t="str">
        <f>UPPER(IF(Intro!$G$26="English",W113,X113))</f>
        <v/>
      </c>
      <c r="L113" s="176" t="str">
        <f>UPPER(IF(Intro!$G$26="English",X113,Y113))</f>
        <v/>
      </c>
      <c r="M113" s="6"/>
      <c r="N113" s="13"/>
      <c r="O113" s="14"/>
      <c r="P113" s="14"/>
    </row>
    <row r="114" spans="1:23" x14ac:dyDescent="0.25">
      <c r="B114" s="17"/>
      <c r="C114" s="29"/>
      <c r="D114" s="29"/>
      <c r="E114" s="30"/>
      <c r="F114" s="30"/>
      <c r="G114" s="30"/>
      <c r="H114" s="30"/>
      <c r="I114" s="30"/>
      <c r="J114" s="30"/>
      <c r="K114" s="30"/>
      <c r="L114" s="18"/>
      <c r="M114" s="8"/>
    </row>
    <row r="115" spans="1:23" s="35" customFormat="1" x14ac:dyDescent="0.25">
      <c r="A115" s="70"/>
      <c r="B115" s="171" t="str">
        <f>IF(Intro!$G$26="English",O115,P115)</f>
        <v xml:space="preserve">Questions relating to this questionnaire should be directed to: 
</v>
      </c>
      <c r="C115" s="172"/>
      <c r="D115" s="172"/>
      <c r="E115" s="172"/>
      <c r="F115" s="172"/>
      <c r="G115" s="172"/>
      <c r="H115" s="172"/>
      <c r="I115" s="172"/>
      <c r="J115" s="172"/>
      <c r="K115" s="172"/>
      <c r="L115" s="173"/>
      <c r="N115" s="46"/>
      <c r="O115" s="8" t="s">
        <v>168</v>
      </c>
      <c r="P115" s="8" t="s">
        <v>166</v>
      </c>
      <c r="Q115" s="46"/>
      <c r="R115" s="46"/>
      <c r="S115" s="46"/>
      <c r="T115" s="46"/>
      <c r="U115" s="46"/>
      <c r="V115" s="46"/>
      <c r="W115" s="46"/>
    </row>
    <row r="116" spans="1:23" s="35" customFormat="1" x14ac:dyDescent="0.25">
      <c r="A116" s="70"/>
      <c r="B116" s="62"/>
      <c r="C116" s="63"/>
      <c r="D116" s="63"/>
      <c r="E116" s="63"/>
      <c r="F116" s="63"/>
      <c r="G116" s="63"/>
      <c r="H116" s="63"/>
      <c r="I116" s="63"/>
      <c r="J116" s="63"/>
      <c r="K116" s="63"/>
      <c r="L116" s="64"/>
      <c r="N116" s="46"/>
      <c r="O116" s="8"/>
      <c r="P116" s="8"/>
      <c r="Q116" s="46"/>
      <c r="R116" s="46"/>
      <c r="S116" s="46"/>
      <c r="T116" s="46"/>
      <c r="U116" s="46"/>
      <c r="V116" s="46"/>
      <c r="W116" s="46"/>
    </row>
    <row r="117" spans="1:23" ht="15" customHeight="1" x14ac:dyDescent="0.25">
      <c r="B117" s="168" t="str">
        <f>Variables!B13</f>
        <v>Nicole Lalonde</v>
      </c>
      <c r="C117" s="169"/>
      <c r="D117" s="169"/>
      <c r="E117" s="169"/>
      <c r="F117" s="169" t="str">
        <f>Variables!C13</f>
        <v>nicole.lalonde@tribunal.gc.ca</v>
      </c>
      <c r="G117" s="169"/>
      <c r="H117" s="169"/>
      <c r="I117" s="169"/>
      <c r="J117" s="169" t="str">
        <f>Variables!D13</f>
        <v>343-574-8274</v>
      </c>
      <c r="K117" s="169"/>
      <c r="L117" s="170"/>
      <c r="M117" s="8"/>
      <c r="O117" s="22"/>
    </row>
    <row r="118" spans="1:23" ht="15" customHeight="1" x14ac:dyDescent="0.25">
      <c r="B118" s="168" t="str">
        <f>Variables!B14</f>
        <v>Josée St-Amand</v>
      </c>
      <c r="C118" s="169"/>
      <c r="D118" s="169"/>
      <c r="E118" s="169"/>
      <c r="F118" s="169" t="str">
        <f>Variables!C14</f>
        <v>josee.st-amand@tribunal.gc.ca</v>
      </c>
      <c r="G118" s="169"/>
      <c r="H118" s="169"/>
      <c r="I118" s="169"/>
      <c r="J118" s="169" t="str">
        <f>Variables!D14</f>
        <v>613-558-8439</v>
      </c>
      <c r="K118" s="169"/>
      <c r="L118" s="170"/>
      <c r="M118" s="8"/>
      <c r="O118" s="22"/>
    </row>
    <row r="119" spans="1:23" s="35" customFormat="1" x14ac:dyDescent="0.25">
      <c r="A119" s="70"/>
      <c r="B119" s="71"/>
      <c r="C119" s="72"/>
      <c r="D119" s="72"/>
      <c r="E119" s="72"/>
      <c r="F119" s="72"/>
      <c r="G119" s="72"/>
      <c r="H119" s="72"/>
      <c r="I119" s="72"/>
      <c r="J119" s="72"/>
      <c r="K119" s="72"/>
      <c r="L119" s="73"/>
      <c r="N119" s="46"/>
      <c r="O119" s="46"/>
      <c r="P119" s="46"/>
      <c r="Q119" s="46"/>
      <c r="R119" s="46"/>
      <c r="S119" s="46"/>
      <c r="T119" s="46"/>
      <c r="U119" s="46"/>
      <c r="V119" s="46"/>
      <c r="W119" s="46"/>
    </row>
  </sheetData>
  <sheetProtection algorithmName="SHA-512" hashValue="p8+OYqq9Duae0LZbdSisPhCGSddI8g0nh+ymxfIkU2HwODsEiGA+uGOGpUkZCTfxUrfr/L/vFThbY2XdYOOvCw==" saltValue="iGTHjGF+ILa3UNT+hVk6Qg==" spinCount="100000" sheet="1" objects="1" scenarios="1" selectLockedCells="1"/>
  <mergeCells count="59">
    <mergeCell ref="O9:P22"/>
    <mergeCell ref="B6:L6"/>
    <mergeCell ref="B24:L24"/>
    <mergeCell ref="B72:L73"/>
    <mergeCell ref="B78:D79"/>
    <mergeCell ref="E78:L79"/>
    <mergeCell ref="C66:K67"/>
    <mergeCell ref="H26:L27"/>
    <mergeCell ref="G26:G27"/>
    <mergeCell ref="B56:L56"/>
    <mergeCell ref="B76:L76"/>
    <mergeCell ref="B10:F17"/>
    <mergeCell ref="H10:L17"/>
    <mergeCell ref="B18:F21"/>
    <mergeCell ref="H18:L21"/>
    <mergeCell ref="B4:L4"/>
    <mergeCell ref="B5:L5"/>
    <mergeCell ref="B8:L8"/>
    <mergeCell ref="B64:L64"/>
    <mergeCell ref="B70:L70"/>
    <mergeCell ref="B30:L30"/>
    <mergeCell ref="B32:L32"/>
    <mergeCell ref="B53:L53"/>
    <mergeCell ref="B58:L58"/>
    <mergeCell ref="C34:K51"/>
    <mergeCell ref="C60:D61"/>
    <mergeCell ref="E60:E61"/>
    <mergeCell ref="F60:K61"/>
    <mergeCell ref="B26:F27"/>
    <mergeCell ref="B104:L104"/>
    <mergeCell ref="B106:L106"/>
    <mergeCell ref="B107:L107"/>
    <mergeCell ref="B88:L88"/>
    <mergeCell ref="B90:D91"/>
    <mergeCell ref="B92:D93"/>
    <mergeCell ref="B94:D95"/>
    <mergeCell ref="B101:H101"/>
    <mergeCell ref="B98:D99"/>
    <mergeCell ref="E98:L99"/>
    <mergeCell ref="B80:D81"/>
    <mergeCell ref="B82:D83"/>
    <mergeCell ref="E80:L81"/>
    <mergeCell ref="E82:L83"/>
    <mergeCell ref="B96:D97"/>
    <mergeCell ref="E90:L91"/>
    <mergeCell ref="E92:L93"/>
    <mergeCell ref="E94:L95"/>
    <mergeCell ref="E96:L97"/>
    <mergeCell ref="B86:L86"/>
    <mergeCell ref="B110:L110"/>
    <mergeCell ref="B108:L109"/>
    <mergeCell ref="B117:E117"/>
    <mergeCell ref="B118:E118"/>
    <mergeCell ref="F117:I117"/>
    <mergeCell ref="F118:I118"/>
    <mergeCell ref="J117:L117"/>
    <mergeCell ref="J118:L118"/>
    <mergeCell ref="B115:L115"/>
    <mergeCell ref="B113:L113"/>
  </mergeCells>
  <dataValidations count="2">
    <dataValidation type="list" allowBlank="1" showInputMessage="1" showErrorMessage="1" sqref="I101" xr:uid="{BE4220D3-E7AD-4E43-A922-D611C03C51F0}">
      <formula1>"X"</formula1>
    </dataValidation>
    <dataValidation type="list" allowBlank="1" showInputMessage="1" showErrorMessage="1" sqref="G26"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9"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E60:E61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83"/>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6.140625" style="7" customWidth="1"/>
    <col min="14" max="14" width="6" style="8" customWidth="1"/>
    <col min="15" max="15" width="35.140625" style="7" hidden="1" customWidth="1"/>
    <col min="16" max="16" width="35.85546875" style="8" hidden="1" customWidth="1"/>
    <col min="17" max="16384" width="9.140625" style="8"/>
  </cols>
  <sheetData>
    <row r="1" spans="1:17" x14ac:dyDescent="0.25">
      <c r="O1" s="8" t="s">
        <v>260</v>
      </c>
      <c r="P1" s="8" t="s">
        <v>260</v>
      </c>
    </row>
    <row r="2" spans="1:17" x14ac:dyDescent="0.25">
      <c r="B2" s="10" t="s">
        <v>0</v>
      </c>
      <c r="C2" s="10"/>
      <c r="D2" s="10"/>
      <c r="O2" s="9" t="s">
        <v>67</v>
      </c>
      <c r="P2" s="9" t="s">
        <v>77</v>
      </c>
    </row>
    <row r="3" spans="1:17" x14ac:dyDescent="0.25">
      <c r="B3" s="12"/>
      <c r="C3" s="12"/>
      <c r="D3" s="12"/>
      <c r="O3" s="11"/>
      <c r="P3" s="11"/>
    </row>
    <row r="4" spans="1:17" s="1" customFormat="1" x14ac:dyDescent="0.25">
      <c r="A4" s="5"/>
      <c r="B4" s="216" t="str">
        <f>IF(Intro!$G$26="English",O4,P4)</f>
        <v>UNIONS' QUESTIONNAIRE</v>
      </c>
      <c r="C4" s="216"/>
      <c r="D4" s="216"/>
      <c r="E4" s="216"/>
      <c r="F4" s="216"/>
      <c r="G4" s="216"/>
      <c r="H4" s="216"/>
      <c r="I4" s="216"/>
      <c r="J4" s="216"/>
      <c r="K4" s="216"/>
      <c r="L4" s="216"/>
      <c r="M4" s="13"/>
      <c r="N4" s="13"/>
      <c r="O4" s="14" t="s">
        <v>225</v>
      </c>
      <c r="P4" s="108" t="s">
        <v>226</v>
      </c>
    </row>
    <row r="5" spans="1:17" s="1" customFormat="1" x14ac:dyDescent="0.25">
      <c r="A5" s="5"/>
      <c r="B5" s="216" t="str">
        <f>Intro!B5</f>
        <v>RR-2025-004</v>
      </c>
      <c r="C5" s="216"/>
      <c r="D5" s="216"/>
      <c r="E5" s="216"/>
      <c r="F5" s="216"/>
      <c r="G5" s="216"/>
      <c r="H5" s="216"/>
      <c r="I5" s="216"/>
      <c r="J5" s="216"/>
      <c r="K5" s="216"/>
      <c r="L5" s="216"/>
      <c r="M5" s="13"/>
      <c r="N5" s="13"/>
      <c r="O5" s="14"/>
      <c r="P5" s="14"/>
    </row>
    <row r="6" spans="1:17" s="6" customFormat="1" x14ac:dyDescent="0.25">
      <c r="A6" s="5"/>
      <c r="B6" s="216" t="str">
        <f>UPPER(IF(Intro!$G$26="English",Variables!B3,Variables!C3))</f>
        <v>CORROSION-RESISTANT STEEL SHEET II</v>
      </c>
      <c r="C6" s="216"/>
      <c r="D6" s="216"/>
      <c r="E6" s="216"/>
      <c r="F6" s="216"/>
      <c r="G6" s="216"/>
      <c r="H6" s="216"/>
      <c r="I6" s="216"/>
      <c r="J6" s="216"/>
      <c r="K6" s="216"/>
      <c r="L6" s="216"/>
      <c r="M6" s="24"/>
      <c r="N6" s="24"/>
      <c r="O6" s="48"/>
      <c r="P6" s="16"/>
    </row>
    <row r="7" spans="1:17" s="6" customFormat="1" x14ac:dyDescent="0.25">
      <c r="A7" s="5"/>
      <c r="B7" s="15"/>
      <c r="C7" s="15"/>
      <c r="D7" s="15"/>
      <c r="E7" s="3"/>
      <c r="F7" s="3"/>
      <c r="G7" s="3"/>
      <c r="H7" s="3"/>
      <c r="I7" s="3"/>
      <c r="J7" s="3"/>
      <c r="K7" s="3"/>
      <c r="L7" s="3"/>
      <c r="O7" s="48"/>
      <c r="P7" s="16"/>
    </row>
    <row r="8" spans="1:17" s="1" customFormat="1" x14ac:dyDescent="0.25">
      <c r="A8" s="5"/>
      <c r="B8" s="174" t="str">
        <f>IF(Intro!$G$26="English",O8,P8)</f>
        <v>QUESTIONNAIRE OUTLINE</v>
      </c>
      <c r="C8" s="175"/>
      <c r="D8" s="175" t="str">
        <f>UPPER(IF(Intro!$G$26="English",P8,#REF!))</f>
        <v>APERÇU DU QUESTIONNAIRE</v>
      </c>
      <c r="E8" s="175" t="e">
        <f>UPPER(IF(Intro!$G$26="English",#REF!,#REF!))</f>
        <v>#REF!</v>
      </c>
      <c r="F8" s="175" t="e">
        <f>UPPER(IF(Intro!$G$26="English",#REF!,Q8))</f>
        <v>#REF!</v>
      </c>
      <c r="G8" s="175" t="str">
        <f>UPPER(IF(Intro!$G$26="English",Q8,R8))</f>
        <v/>
      </c>
      <c r="H8" s="175" t="str">
        <f>UPPER(IF(Intro!$G$26="English",R8,S8))</f>
        <v/>
      </c>
      <c r="I8" s="175" t="str">
        <f>UPPER(IF(Intro!$G$26="English",S8,T8))</f>
        <v/>
      </c>
      <c r="J8" s="175" t="str">
        <f>UPPER(IF(Intro!$G$26="English",T8,U8))</f>
        <v/>
      </c>
      <c r="K8" s="175" t="str">
        <f>UPPER(IF(Intro!$G$26="English",U8,V8))</f>
        <v/>
      </c>
      <c r="L8" s="176" t="str">
        <f>UPPER(IF(Intro!$G$26="English",V8,W8))</f>
        <v/>
      </c>
      <c r="M8" s="6"/>
      <c r="N8" s="13"/>
      <c r="O8" s="107" t="s">
        <v>227</v>
      </c>
      <c r="P8" s="107" t="s">
        <v>228</v>
      </c>
      <c r="Q8" s="107"/>
    </row>
    <row r="9" spans="1:17" x14ac:dyDescent="0.25">
      <c r="B9" s="17"/>
      <c r="C9" s="29"/>
      <c r="D9" s="29"/>
      <c r="E9" s="30"/>
      <c r="F9" s="30"/>
      <c r="G9" s="30"/>
      <c r="H9" s="30"/>
      <c r="I9" s="30"/>
      <c r="J9" s="30"/>
      <c r="K9" s="30"/>
      <c r="L9" s="18"/>
      <c r="M9" s="8"/>
    </row>
    <row r="10" spans="1:17" s="35" customFormat="1" x14ac:dyDescent="0.25">
      <c r="A10" s="81"/>
      <c r="B10" s="171" t="str">
        <f>IF(Intro!$G$26="English",O10,P10)</f>
        <v xml:space="preserve">This questionnaire is divided into two parts:
</v>
      </c>
      <c r="C10" s="172"/>
      <c r="D10" s="172"/>
      <c r="E10" s="172"/>
      <c r="F10" s="172"/>
      <c r="G10" s="172"/>
      <c r="H10" s="172"/>
      <c r="I10" s="172"/>
      <c r="J10" s="172"/>
      <c r="K10" s="172"/>
      <c r="L10" s="173"/>
      <c r="O10" s="7" t="s">
        <v>82</v>
      </c>
      <c r="P10" s="8" t="s">
        <v>83</v>
      </c>
    </row>
    <row r="11" spans="1:17" s="35" customFormat="1" x14ac:dyDescent="0.25">
      <c r="A11" s="81"/>
      <c r="B11" s="62"/>
      <c r="C11" s="63"/>
      <c r="D11" s="63"/>
      <c r="E11" s="63"/>
      <c r="F11" s="63"/>
      <c r="G11" s="63"/>
      <c r="H11" s="63"/>
      <c r="I11" s="63"/>
      <c r="J11" s="63"/>
      <c r="K11" s="63"/>
      <c r="L11" s="64"/>
      <c r="O11" s="7"/>
      <c r="P11" s="8"/>
    </row>
    <row r="12" spans="1:17" s="35" customFormat="1" x14ac:dyDescent="0.25">
      <c r="A12" s="81"/>
      <c r="B12" s="171" t="str">
        <f>IF(Intro!$G$26="English",O12,P12)</f>
        <v xml:space="preserve">PART I (Blue Tabs) - Information requested in this part is public. Requests to treat any of this information as confidential must be fully justified in writing and accompanied by a redacted version for the public record.
</v>
      </c>
      <c r="C12" s="172"/>
      <c r="D12" s="172"/>
      <c r="E12" s="172"/>
      <c r="F12" s="172"/>
      <c r="G12" s="172"/>
      <c r="H12" s="172"/>
      <c r="I12" s="172"/>
      <c r="J12" s="172"/>
      <c r="K12" s="172"/>
      <c r="L12" s="173"/>
      <c r="O12" s="7" t="s">
        <v>84</v>
      </c>
      <c r="P12" s="8" t="s">
        <v>85</v>
      </c>
    </row>
    <row r="13" spans="1:17" s="35" customFormat="1" x14ac:dyDescent="0.25">
      <c r="A13" s="81"/>
      <c r="B13" s="171"/>
      <c r="C13" s="172"/>
      <c r="D13" s="172"/>
      <c r="E13" s="172"/>
      <c r="F13" s="172"/>
      <c r="G13" s="172"/>
      <c r="H13" s="172"/>
      <c r="I13" s="172"/>
      <c r="J13" s="172"/>
      <c r="K13" s="172"/>
      <c r="L13" s="173"/>
      <c r="O13" s="7"/>
      <c r="P13" s="8"/>
    </row>
    <row r="14" spans="1:17" s="35" customFormat="1" x14ac:dyDescent="0.25">
      <c r="A14" s="81"/>
      <c r="B14" s="62"/>
      <c r="C14" s="63"/>
      <c r="D14" s="63"/>
      <c r="E14" s="63"/>
      <c r="F14" s="63"/>
      <c r="G14" s="63"/>
      <c r="H14" s="63"/>
      <c r="I14" s="63"/>
      <c r="J14" s="63"/>
      <c r="K14" s="63"/>
      <c r="L14" s="64"/>
      <c r="O14" s="7"/>
      <c r="P14" s="8"/>
    </row>
    <row r="15" spans="1:17" s="35" customFormat="1" x14ac:dyDescent="0.25">
      <c r="A15" s="81"/>
      <c r="B15" s="171" t="str">
        <f>IF(Intro!$G$26="English",O15,P15)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72"/>
      <c r="D15" s="172"/>
      <c r="E15" s="172"/>
      <c r="F15" s="172"/>
      <c r="G15" s="172"/>
      <c r="H15" s="172"/>
      <c r="I15" s="172"/>
      <c r="J15" s="172"/>
      <c r="K15" s="172"/>
      <c r="L15" s="173"/>
      <c r="O15" s="7" t="s">
        <v>86</v>
      </c>
      <c r="P15" s="8" t="s">
        <v>87</v>
      </c>
    </row>
    <row r="16" spans="1:17" s="35" customFormat="1" x14ac:dyDescent="0.25">
      <c r="A16" s="81"/>
      <c r="B16" s="171"/>
      <c r="C16" s="172"/>
      <c r="D16" s="172"/>
      <c r="E16" s="172"/>
      <c r="F16" s="172"/>
      <c r="G16" s="172"/>
      <c r="H16" s="172"/>
      <c r="I16" s="172"/>
      <c r="J16" s="172"/>
      <c r="K16" s="172"/>
      <c r="L16" s="173"/>
      <c r="O16" s="7"/>
      <c r="P16" s="8"/>
    </row>
    <row r="17" spans="1:16" s="35" customFormat="1" x14ac:dyDescent="0.25">
      <c r="A17" s="81"/>
      <c r="B17" s="71"/>
      <c r="C17" s="72"/>
      <c r="D17" s="72"/>
      <c r="E17" s="72"/>
      <c r="F17" s="72"/>
      <c r="G17" s="72"/>
      <c r="H17" s="72"/>
      <c r="I17" s="72"/>
      <c r="J17" s="72"/>
      <c r="K17" s="72"/>
      <c r="L17" s="73"/>
      <c r="O17" s="49"/>
    </row>
    <row r="18" spans="1:16" s="6" customFormat="1" x14ac:dyDescent="0.25">
      <c r="A18" s="5"/>
      <c r="B18" s="15"/>
      <c r="C18" s="15"/>
      <c r="D18" s="15"/>
      <c r="E18" s="3"/>
      <c r="F18" s="3"/>
      <c r="G18" s="3"/>
      <c r="H18" s="3"/>
      <c r="I18" s="3"/>
      <c r="J18" s="3"/>
      <c r="K18" s="3"/>
      <c r="L18" s="3"/>
      <c r="O18" s="48"/>
      <c r="P18" s="16"/>
    </row>
    <row r="19" spans="1:16" s="1" customFormat="1" x14ac:dyDescent="0.25">
      <c r="A19" s="5"/>
      <c r="B19" s="190" t="str">
        <f>IF(Intro!$G$26="English",O19,P19)</f>
        <v>ADDITIONAL PRODUCT INFORMATION</v>
      </c>
      <c r="C19" s="191"/>
      <c r="D19" s="191" t="str">
        <f>UPPER(IF(Intro!$G$26="English",P19,#REF!))</f>
        <v>RENSEIGNEMENTS ADDITIONNELS SUR LE PRODUIT</v>
      </c>
      <c r="E19" s="191" t="e">
        <f>UPPER(IF(Intro!$G$26="English",#REF!,#REF!))</f>
        <v>#REF!</v>
      </c>
      <c r="F19" s="191" t="e">
        <f>UPPER(IF(Intro!$G$26="English",#REF!,Q19))</f>
        <v>#REF!</v>
      </c>
      <c r="G19" s="191" t="str">
        <f>UPPER(IF(Intro!$G$26="English",Q19,R19))</f>
        <v/>
      </c>
      <c r="H19" s="191" t="str">
        <f>UPPER(IF(Intro!$G$26="English",R19,S19))</f>
        <v/>
      </c>
      <c r="I19" s="191" t="str">
        <f>UPPER(IF(Intro!$G$26="English",S19,T19))</f>
        <v/>
      </c>
      <c r="J19" s="191" t="str">
        <f>UPPER(IF(Intro!$G$26="English",T19,U19))</f>
        <v/>
      </c>
      <c r="K19" s="191" t="str">
        <f>UPPER(IF(Intro!$G$26="English",U19,V19))</f>
        <v/>
      </c>
      <c r="L19" s="192" t="str">
        <f>UPPER(IF(Intro!$G$26="English",V19,W19))</f>
        <v/>
      </c>
      <c r="M19" s="6"/>
      <c r="N19" s="13"/>
      <c r="O19" s="107" t="s">
        <v>229</v>
      </c>
      <c r="P19" s="107" t="s">
        <v>230</v>
      </c>
    </row>
    <row r="20" spans="1:16" x14ac:dyDescent="0.25">
      <c r="B20" s="17"/>
      <c r="C20" s="29"/>
      <c r="D20" s="29"/>
      <c r="E20" s="30"/>
      <c r="F20" s="30"/>
      <c r="G20" s="30"/>
      <c r="H20" s="30"/>
      <c r="I20" s="30"/>
      <c r="J20" s="30"/>
      <c r="K20" s="30"/>
      <c r="L20" s="18"/>
      <c r="M20" s="8"/>
      <c r="O20" s="8"/>
    </row>
    <row r="21" spans="1:16" x14ac:dyDescent="0.25">
      <c r="B21" s="171" t="str">
        <f>IF(Intro!$G$26="English",O21,P21)</f>
        <v>In its Statement of Reasons, issued on October 30, 2020, the Canada Border Services Agency (CBSA) provided the following additional product information:</v>
      </c>
      <c r="C21" s="172"/>
      <c r="D21" s="172"/>
      <c r="E21" s="172"/>
      <c r="F21" s="172"/>
      <c r="G21" s="172"/>
      <c r="H21" s="172"/>
      <c r="I21" s="172"/>
      <c r="J21" s="172"/>
      <c r="K21" s="172"/>
      <c r="L21" s="173"/>
      <c r="M21" s="8"/>
      <c r="O21" s="42" t="s">
        <v>289</v>
      </c>
      <c r="P21" s="42" t="s">
        <v>301</v>
      </c>
    </row>
    <row r="22" spans="1:16" x14ac:dyDescent="0.25">
      <c r="B22" s="171"/>
      <c r="C22" s="172"/>
      <c r="D22" s="172"/>
      <c r="E22" s="172"/>
      <c r="F22" s="172"/>
      <c r="G22" s="172"/>
      <c r="H22" s="172"/>
      <c r="I22" s="172"/>
      <c r="J22" s="172"/>
      <c r="K22" s="172"/>
      <c r="L22" s="173"/>
      <c r="M22" s="8"/>
      <c r="O22" s="42"/>
    </row>
    <row r="23" spans="1:16" ht="14.25" customHeight="1" x14ac:dyDescent="0.25">
      <c r="B23" s="165" t="str">
        <f>IF(Intro!$G$26="English",O23,P23)</f>
        <v>The product definition includes corrosion-resistant steel sheet where the substrate is coated with a corrosion-resistant material such as zinc, aluminum, and other alloys. The coating may be applied by a variety of processes including hot-dip galvanizing or electro galvanizing.</v>
      </c>
      <c r="C23" s="166"/>
      <c r="D23" s="166"/>
      <c r="E23" s="166"/>
      <c r="F23" s="166"/>
      <c r="G23" s="166"/>
      <c r="H23" s="166"/>
      <c r="I23" s="166"/>
      <c r="J23" s="166"/>
      <c r="K23" s="166"/>
      <c r="L23" s="167"/>
      <c r="M23" s="8"/>
      <c r="O23" s="42" t="s">
        <v>290</v>
      </c>
      <c r="P23" s="8" t="s">
        <v>302</v>
      </c>
    </row>
    <row r="24" spans="1:16" x14ac:dyDescent="0.25">
      <c r="B24" s="165"/>
      <c r="C24" s="166"/>
      <c r="D24" s="166"/>
      <c r="E24" s="166"/>
      <c r="F24" s="166"/>
      <c r="G24" s="166"/>
      <c r="H24" s="166"/>
      <c r="I24" s="166"/>
      <c r="J24" s="166"/>
      <c r="K24" s="166"/>
      <c r="L24" s="167"/>
      <c r="M24" s="8"/>
      <c r="O24" s="42"/>
    </row>
    <row r="25" spans="1:16" x14ac:dyDescent="0.25">
      <c r="B25" s="171"/>
      <c r="C25" s="172"/>
      <c r="D25" s="172"/>
      <c r="E25" s="172"/>
      <c r="F25" s="172"/>
      <c r="G25" s="172"/>
      <c r="H25" s="172"/>
      <c r="I25" s="172"/>
      <c r="J25" s="172"/>
      <c r="K25" s="172"/>
      <c r="L25" s="173"/>
      <c r="M25" s="8"/>
      <c r="O25" s="42"/>
    </row>
    <row r="26" spans="1:16" ht="14.25" customHeight="1" x14ac:dyDescent="0.25">
      <c r="B26" s="165" t="str">
        <f>IF(Intro!$G$26="English",O26,P26)</f>
        <v>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v>
      </c>
      <c r="C26" s="166"/>
      <c r="D26" s="166"/>
      <c r="E26" s="166"/>
      <c r="F26" s="166"/>
      <c r="G26" s="166"/>
      <c r="H26" s="166"/>
      <c r="I26" s="166"/>
      <c r="J26" s="166"/>
      <c r="K26" s="166"/>
      <c r="L26" s="167"/>
      <c r="M26" s="8"/>
      <c r="O26" s="42" t="s">
        <v>291</v>
      </c>
      <c r="P26" s="8" t="s">
        <v>303</v>
      </c>
    </row>
    <row r="27" spans="1:16" x14ac:dyDescent="0.25">
      <c r="B27" s="165"/>
      <c r="C27" s="166"/>
      <c r="D27" s="166"/>
      <c r="E27" s="166"/>
      <c r="F27" s="166"/>
      <c r="G27" s="166"/>
      <c r="H27" s="166"/>
      <c r="I27" s="166"/>
      <c r="J27" s="166"/>
      <c r="K27" s="166"/>
      <c r="L27" s="167"/>
      <c r="M27" s="8"/>
      <c r="O27" s="42"/>
    </row>
    <row r="28" spans="1:16" x14ac:dyDescent="0.25">
      <c r="B28" s="171"/>
      <c r="C28" s="172"/>
      <c r="D28" s="172"/>
      <c r="E28" s="172"/>
      <c r="F28" s="172"/>
      <c r="G28" s="172"/>
      <c r="H28" s="172"/>
      <c r="I28" s="172"/>
      <c r="J28" s="172"/>
      <c r="K28" s="172"/>
      <c r="L28" s="173"/>
      <c r="M28" s="8"/>
      <c r="O28" s="42"/>
    </row>
    <row r="29" spans="1:16" ht="14.25" customHeight="1" x14ac:dyDescent="0.25">
      <c r="B29" s="165" t="str">
        <f>IF(Intro!$G$26="English",O29,P29)</f>
        <v>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v>
      </c>
      <c r="C29" s="166"/>
      <c r="D29" s="166"/>
      <c r="E29" s="166"/>
      <c r="F29" s="166"/>
      <c r="G29" s="166"/>
      <c r="H29" s="166"/>
      <c r="I29" s="166"/>
      <c r="J29" s="166"/>
      <c r="K29" s="166"/>
      <c r="L29" s="167"/>
      <c r="M29" s="8"/>
      <c r="O29" s="42" t="s">
        <v>292</v>
      </c>
      <c r="P29" s="8" t="s">
        <v>304</v>
      </c>
    </row>
    <row r="30" spans="1:16" x14ac:dyDescent="0.25">
      <c r="B30" s="165"/>
      <c r="C30" s="166"/>
      <c r="D30" s="166"/>
      <c r="E30" s="166"/>
      <c r="F30" s="166"/>
      <c r="G30" s="166"/>
      <c r="H30" s="166"/>
      <c r="I30" s="166"/>
      <c r="J30" s="166"/>
      <c r="K30" s="166"/>
      <c r="L30" s="167"/>
      <c r="M30" s="8"/>
      <c r="O30" s="42"/>
    </row>
    <row r="31" spans="1:16" x14ac:dyDescent="0.25">
      <c r="B31" s="165"/>
      <c r="C31" s="166"/>
      <c r="D31" s="166"/>
      <c r="E31" s="166"/>
      <c r="F31" s="166"/>
      <c r="G31" s="166"/>
      <c r="H31" s="166"/>
      <c r="I31" s="166"/>
      <c r="J31" s="166"/>
      <c r="K31" s="166"/>
      <c r="L31" s="167"/>
      <c r="M31" s="8"/>
      <c r="O31" s="42"/>
    </row>
    <row r="32" spans="1:16" x14ac:dyDescent="0.25">
      <c r="B32" s="171"/>
      <c r="C32" s="172"/>
      <c r="D32" s="172"/>
      <c r="E32" s="172"/>
      <c r="F32" s="172"/>
      <c r="G32" s="172"/>
      <c r="H32" s="172"/>
      <c r="I32" s="172"/>
      <c r="J32" s="172"/>
      <c r="K32" s="172"/>
      <c r="L32" s="173"/>
      <c r="M32" s="8"/>
      <c r="O32" s="42"/>
    </row>
    <row r="33" spans="2:16" x14ac:dyDescent="0.25">
      <c r="B33" s="165" t="str">
        <f>IF(Intro!$G$26="English",O33,P33)</f>
        <v>Corrosion-resistant steel with anti-fingerprint coatings (whether as part of a passivation treatment or separate) are also included within the product definition.</v>
      </c>
      <c r="C33" s="166"/>
      <c r="D33" s="166"/>
      <c r="E33" s="166"/>
      <c r="F33" s="166"/>
      <c r="G33" s="166"/>
      <c r="H33" s="166"/>
      <c r="I33" s="166"/>
      <c r="J33" s="166"/>
      <c r="K33" s="166"/>
      <c r="L33" s="167"/>
      <c r="M33" s="8"/>
      <c r="O33" s="42" t="s">
        <v>293</v>
      </c>
      <c r="P33" s="8" t="s">
        <v>305</v>
      </c>
    </row>
    <row r="34" spans="2:16" x14ac:dyDescent="0.25">
      <c r="B34" s="171"/>
      <c r="C34" s="172"/>
      <c r="D34" s="172"/>
      <c r="E34" s="172"/>
      <c r="F34" s="172"/>
      <c r="G34" s="172"/>
      <c r="H34" s="172"/>
      <c r="I34" s="172"/>
      <c r="J34" s="172"/>
      <c r="K34" s="172"/>
      <c r="L34" s="173"/>
      <c r="M34" s="8"/>
      <c r="O34" s="42"/>
    </row>
    <row r="35" spans="2:16" ht="14.25" customHeight="1" x14ac:dyDescent="0.25">
      <c r="B35" s="165" t="str">
        <f>IF(Intro!$G$26="English",O35,P35)</f>
        <v>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v>
      </c>
      <c r="C35" s="166"/>
      <c r="D35" s="166"/>
      <c r="E35" s="166"/>
      <c r="F35" s="166"/>
      <c r="G35" s="166"/>
      <c r="H35" s="166"/>
      <c r="I35" s="166"/>
      <c r="J35" s="166"/>
      <c r="K35" s="166"/>
      <c r="L35" s="167"/>
      <c r="M35" s="8"/>
      <c r="O35" s="42" t="s">
        <v>294</v>
      </c>
      <c r="P35" s="8" t="s">
        <v>306</v>
      </c>
    </row>
    <row r="36" spans="2:16" x14ac:dyDescent="0.25">
      <c r="B36" s="165"/>
      <c r="C36" s="166"/>
      <c r="D36" s="166"/>
      <c r="E36" s="166"/>
      <c r="F36" s="166"/>
      <c r="G36" s="166"/>
      <c r="H36" s="166"/>
      <c r="I36" s="166"/>
      <c r="J36" s="166"/>
      <c r="K36" s="166"/>
      <c r="L36" s="167"/>
      <c r="M36" s="8"/>
      <c r="O36" s="42"/>
    </row>
    <row r="37" spans="2:16" x14ac:dyDescent="0.25">
      <c r="B37" s="165"/>
      <c r="C37" s="166"/>
      <c r="D37" s="166"/>
      <c r="E37" s="166"/>
      <c r="F37" s="166"/>
      <c r="G37" s="166"/>
      <c r="H37" s="166"/>
      <c r="I37" s="166"/>
      <c r="J37" s="166"/>
      <c r="K37" s="166"/>
      <c r="L37" s="167"/>
      <c r="M37" s="8"/>
      <c r="O37" s="42"/>
    </row>
    <row r="38" spans="2:16" x14ac:dyDescent="0.25">
      <c r="B38" s="171"/>
      <c r="C38" s="172"/>
      <c r="D38" s="172"/>
      <c r="E38" s="172"/>
      <c r="F38" s="172"/>
      <c r="G38" s="172"/>
      <c r="H38" s="172"/>
      <c r="I38" s="172"/>
      <c r="J38" s="172"/>
      <c r="K38" s="172"/>
      <c r="L38" s="173"/>
      <c r="M38" s="8"/>
      <c r="O38" s="42"/>
    </row>
    <row r="39" spans="2:16" ht="14.25" customHeight="1" x14ac:dyDescent="0.25">
      <c r="B39" s="165" t="str">
        <f>IF(Intro!$G$26="English",O39,P39)</f>
        <v xml:space="preserve">The subject goods (and like goods produced by the domestic industry) are manufactured to meet certain American Society for Testing and Materials (ASTM), Society of Automotive Engineering (SAE) or equivalent specifications, including, but not limited to:
</v>
      </c>
      <c r="C39" s="166"/>
      <c r="D39" s="166"/>
      <c r="E39" s="166"/>
      <c r="F39" s="166"/>
      <c r="G39" s="166"/>
      <c r="H39" s="166"/>
      <c r="I39" s="166"/>
      <c r="J39" s="166"/>
      <c r="K39" s="166"/>
      <c r="L39" s="167"/>
      <c r="M39" s="8"/>
      <c r="O39" s="42" t="s">
        <v>296</v>
      </c>
      <c r="P39" s="8" t="s">
        <v>307</v>
      </c>
    </row>
    <row r="40" spans="2:16" x14ac:dyDescent="0.25">
      <c r="B40" s="165"/>
      <c r="C40" s="166"/>
      <c r="D40" s="166"/>
      <c r="E40" s="166"/>
      <c r="F40" s="166"/>
      <c r="G40" s="166"/>
      <c r="H40" s="166"/>
      <c r="I40" s="166"/>
      <c r="J40" s="166"/>
      <c r="K40" s="166"/>
      <c r="L40" s="167"/>
      <c r="M40" s="8"/>
      <c r="O40" s="42"/>
    </row>
    <row r="41" spans="2:16" ht="14.25" customHeight="1" x14ac:dyDescent="0.25">
      <c r="B41" s="240" t="str">
        <f>IF(Intro!$G$26="English",O41,P41)</f>
        <v>•	ASTM A653/653M
•	ASTM A792/A792M
•	SAE J403
•	SAE J1392
•	SAE J2329
•	SAE J1562</v>
      </c>
      <c r="C41" s="241"/>
      <c r="D41" s="241"/>
      <c r="E41" s="241"/>
      <c r="F41" s="241"/>
      <c r="G41" s="241"/>
      <c r="H41" s="241"/>
      <c r="I41" s="241"/>
      <c r="J41" s="241"/>
      <c r="K41" s="241"/>
      <c r="L41" s="242"/>
      <c r="M41" s="8"/>
      <c r="O41" s="42" t="s">
        <v>297</v>
      </c>
      <c r="P41" s="42" t="s">
        <v>297</v>
      </c>
    </row>
    <row r="42" spans="2:16" ht="14.25" customHeight="1" x14ac:dyDescent="0.25">
      <c r="B42" s="240"/>
      <c r="C42" s="241"/>
      <c r="D42" s="241"/>
      <c r="E42" s="241"/>
      <c r="F42" s="241"/>
      <c r="G42" s="241"/>
      <c r="H42" s="241"/>
      <c r="I42" s="241"/>
      <c r="J42" s="241"/>
      <c r="K42" s="241"/>
      <c r="L42" s="242"/>
      <c r="M42" s="8"/>
      <c r="O42" s="152"/>
    </row>
    <row r="43" spans="2:16" ht="14.25" customHeight="1" x14ac:dyDescent="0.25">
      <c r="B43" s="240"/>
      <c r="C43" s="241"/>
      <c r="D43" s="241"/>
      <c r="E43" s="241"/>
      <c r="F43" s="241"/>
      <c r="G43" s="241"/>
      <c r="H43" s="241"/>
      <c r="I43" s="241"/>
      <c r="J43" s="241"/>
      <c r="K43" s="241"/>
      <c r="L43" s="242"/>
      <c r="M43" s="8"/>
      <c r="O43" s="152"/>
    </row>
    <row r="44" spans="2:16" ht="14.25" customHeight="1" x14ac:dyDescent="0.25">
      <c r="B44" s="240"/>
      <c r="C44" s="241"/>
      <c r="D44" s="241"/>
      <c r="E44" s="241"/>
      <c r="F44" s="241"/>
      <c r="G44" s="241"/>
      <c r="H44" s="241"/>
      <c r="I44" s="241"/>
      <c r="J44" s="241"/>
      <c r="K44" s="241"/>
      <c r="L44" s="242"/>
      <c r="M44" s="8"/>
      <c r="O44" s="152"/>
    </row>
    <row r="45" spans="2:16" ht="14.25" customHeight="1" x14ac:dyDescent="0.25">
      <c r="B45" s="240"/>
      <c r="C45" s="241"/>
      <c r="D45" s="241"/>
      <c r="E45" s="241"/>
      <c r="F45" s="241"/>
      <c r="G45" s="241"/>
      <c r="H45" s="241"/>
      <c r="I45" s="241"/>
      <c r="J45" s="241"/>
      <c r="K45" s="241"/>
      <c r="L45" s="242"/>
      <c r="M45" s="8"/>
      <c r="O45" s="152"/>
    </row>
    <row r="46" spans="2:16" ht="14.25" customHeight="1" x14ac:dyDescent="0.25">
      <c r="B46" s="240"/>
      <c r="C46" s="241"/>
      <c r="D46" s="241"/>
      <c r="E46" s="241"/>
      <c r="F46" s="241"/>
      <c r="G46" s="241"/>
      <c r="H46" s="241"/>
      <c r="I46" s="241"/>
      <c r="J46" s="241"/>
      <c r="K46" s="241"/>
      <c r="L46" s="242"/>
      <c r="M46" s="8"/>
      <c r="O46" s="152"/>
    </row>
    <row r="47" spans="2:16" x14ac:dyDescent="0.25">
      <c r="B47" s="171"/>
      <c r="C47" s="172"/>
      <c r="D47" s="172"/>
      <c r="E47" s="172"/>
      <c r="F47" s="172"/>
      <c r="G47" s="172"/>
      <c r="H47" s="172"/>
      <c r="I47" s="172"/>
      <c r="J47" s="172"/>
      <c r="K47" s="172"/>
      <c r="L47" s="173"/>
      <c r="M47" s="8"/>
      <c r="O47" s="42"/>
    </row>
    <row r="48" spans="2:16" ht="14.25" customHeight="1" x14ac:dyDescent="0.25">
      <c r="B48" s="165" t="str">
        <f>IF(Intro!$G$26="English",O48,P48)</f>
        <v>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v>
      </c>
      <c r="C48" s="166"/>
      <c r="D48" s="166"/>
      <c r="E48" s="166"/>
      <c r="F48" s="166"/>
      <c r="G48" s="166"/>
      <c r="H48" s="166"/>
      <c r="I48" s="166"/>
      <c r="J48" s="166"/>
      <c r="K48" s="166"/>
      <c r="L48" s="167"/>
      <c r="M48" s="8"/>
      <c r="O48" s="42" t="s">
        <v>295</v>
      </c>
      <c r="P48" s="8" t="s">
        <v>308</v>
      </c>
    </row>
    <row r="49" spans="1:16" x14ac:dyDescent="0.25">
      <c r="B49" s="165"/>
      <c r="C49" s="166"/>
      <c r="D49" s="166"/>
      <c r="E49" s="166"/>
      <c r="F49" s="166"/>
      <c r="G49" s="166"/>
      <c r="H49" s="166"/>
      <c r="I49" s="166"/>
      <c r="J49" s="166"/>
      <c r="K49" s="166"/>
      <c r="L49" s="167"/>
      <c r="M49" s="8"/>
      <c r="O49" s="42"/>
    </row>
    <row r="50" spans="1:16" x14ac:dyDescent="0.25">
      <c r="B50" s="165"/>
      <c r="C50" s="166"/>
      <c r="D50" s="166"/>
      <c r="E50" s="166"/>
      <c r="F50" s="166"/>
      <c r="G50" s="166"/>
      <c r="H50" s="166"/>
      <c r="I50" s="166"/>
      <c r="J50" s="166"/>
      <c r="K50" s="166"/>
      <c r="L50" s="167"/>
      <c r="M50" s="8"/>
      <c r="O50" s="42"/>
    </row>
    <row r="51" spans="1:16" x14ac:dyDescent="0.25">
      <c r="B51" s="165"/>
      <c r="C51" s="166"/>
      <c r="D51" s="166"/>
      <c r="E51" s="166"/>
      <c r="F51" s="166"/>
      <c r="G51" s="166"/>
      <c r="H51" s="166"/>
      <c r="I51" s="166"/>
      <c r="J51" s="166"/>
      <c r="K51" s="166"/>
      <c r="L51" s="167"/>
      <c r="M51" s="8"/>
      <c r="O51" s="42"/>
    </row>
    <row r="52" spans="1:16" x14ac:dyDescent="0.25">
      <c r="B52" s="171"/>
      <c r="C52" s="172"/>
      <c r="D52" s="172"/>
      <c r="E52" s="172"/>
      <c r="F52" s="172"/>
      <c r="G52" s="172"/>
      <c r="H52" s="172"/>
      <c r="I52" s="172"/>
      <c r="J52" s="172"/>
      <c r="K52" s="172"/>
      <c r="L52" s="173"/>
      <c r="M52" s="8"/>
      <c r="O52" s="42"/>
    </row>
    <row r="53" spans="1:16" x14ac:dyDescent="0.25">
      <c r="B53" s="165" t="str">
        <f>IF(Intro!$G$26="English",O53,P53)</f>
        <v xml:space="preserve">For greater clarity, the product definition does not cover:
</v>
      </c>
      <c r="C53" s="166"/>
      <c r="D53" s="166"/>
      <c r="E53" s="166"/>
      <c r="F53" s="166"/>
      <c r="G53" s="166"/>
      <c r="H53" s="166"/>
      <c r="I53" s="166"/>
      <c r="J53" s="166"/>
      <c r="K53" s="166"/>
      <c r="L53" s="167"/>
      <c r="M53" s="8"/>
      <c r="O53" s="42" t="s">
        <v>298</v>
      </c>
      <c r="P53" s="8" t="s">
        <v>309</v>
      </c>
    </row>
    <row r="54" spans="1:16" ht="14.25" customHeight="1" x14ac:dyDescent="0.25">
      <c r="B54" s="240" t="str">
        <f>IF(Intro!$G$26="English",O54,P54)</f>
        <v xml:space="preserve">Corrosion-resistant steel for use in automobiles and automobile parts, hereafter referred to as “Automotive”. Automotive end users include Original Equipment Manufacturers (“OEMs”) and auto part producers. Such excluded goods may fall under Customs Tariff item 9959.00.00.
</v>
      </c>
      <c r="C54" s="241"/>
      <c r="D54" s="241"/>
      <c r="E54" s="241"/>
      <c r="F54" s="241"/>
      <c r="G54" s="241"/>
      <c r="H54" s="241"/>
      <c r="I54" s="241"/>
      <c r="J54" s="241"/>
      <c r="K54" s="241"/>
      <c r="L54" s="242"/>
      <c r="M54" s="8"/>
      <c r="O54" s="42" t="s">
        <v>299</v>
      </c>
      <c r="P54" s="8" t="s">
        <v>310</v>
      </c>
    </row>
    <row r="55" spans="1:16" x14ac:dyDescent="0.25">
      <c r="B55" s="240"/>
      <c r="C55" s="241"/>
      <c r="D55" s="241"/>
      <c r="E55" s="241"/>
      <c r="F55" s="241"/>
      <c r="G55" s="241"/>
      <c r="H55" s="241"/>
      <c r="I55" s="241"/>
      <c r="J55" s="241"/>
      <c r="K55" s="241"/>
      <c r="L55" s="242"/>
      <c r="M55" s="8"/>
      <c r="O55" s="42"/>
    </row>
    <row r="56" spans="1:16" ht="3.75" customHeight="1" x14ac:dyDescent="0.25">
      <c r="B56" s="153"/>
      <c r="C56" s="154"/>
      <c r="D56" s="154"/>
      <c r="E56" s="154"/>
      <c r="F56" s="154"/>
      <c r="G56" s="154"/>
      <c r="H56" s="154"/>
      <c r="I56" s="154"/>
      <c r="J56" s="154"/>
      <c r="K56" s="154"/>
      <c r="L56" s="155"/>
      <c r="M56" s="8"/>
      <c r="O56" s="42"/>
    </row>
    <row r="57" spans="1:16" ht="14.25" customHeight="1" x14ac:dyDescent="0.25">
      <c r="B57" s="240" t="str">
        <f>IF(Intro!$G$26="English",O57,P57)</f>
        <v>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v>
      </c>
      <c r="C57" s="241"/>
      <c r="D57" s="241"/>
      <c r="E57" s="241"/>
      <c r="F57" s="241"/>
      <c r="G57" s="241"/>
      <c r="H57" s="241"/>
      <c r="I57" s="241"/>
      <c r="J57" s="241"/>
      <c r="K57" s="241"/>
      <c r="L57" s="242"/>
      <c r="M57" s="8"/>
      <c r="O57" s="42" t="s">
        <v>300</v>
      </c>
      <c r="P57" s="8" t="s">
        <v>311</v>
      </c>
    </row>
    <row r="58" spans="1:16" x14ac:dyDescent="0.25">
      <c r="B58" s="240"/>
      <c r="C58" s="241"/>
      <c r="D58" s="241"/>
      <c r="E58" s="241"/>
      <c r="F58" s="241"/>
      <c r="G58" s="241"/>
      <c r="H58" s="241"/>
      <c r="I58" s="241"/>
      <c r="J58" s="241"/>
      <c r="K58" s="241"/>
      <c r="L58" s="242"/>
      <c r="M58" s="8"/>
      <c r="O58" s="42"/>
    </row>
    <row r="59" spans="1:16" x14ac:dyDescent="0.25">
      <c r="B59" s="240"/>
      <c r="C59" s="241"/>
      <c r="D59" s="241"/>
      <c r="E59" s="241"/>
      <c r="F59" s="241"/>
      <c r="G59" s="241"/>
      <c r="H59" s="241"/>
      <c r="I59" s="241"/>
      <c r="J59" s="241"/>
      <c r="K59" s="241"/>
      <c r="L59" s="242"/>
      <c r="M59" s="8"/>
      <c r="O59" s="42"/>
    </row>
    <row r="60" spans="1:16" x14ac:dyDescent="0.25">
      <c r="B60" s="240"/>
      <c r="C60" s="241"/>
      <c r="D60" s="241"/>
      <c r="E60" s="241"/>
      <c r="F60" s="241"/>
      <c r="G60" s="241"/>
      <c r="H60" s="241"/>
      <c r="I60" s="241"/>
      <c r="J60" s="241"/>
      <c r="K60" s="241"/>
      <c r="L60" s="242"/>
      <c r="M60" s="8"/>
      <c r="O60" s="42"/>
    </row>
    <row r="61" spans="1:16" x14ac:dyDescent="0.25">
      <c r="B61" s="171"/>
      <c r="C61" s="172"/>
      <c r="D61" s="172"/>
      <c r="E61" s="172"/>
      <c r="F61" s="172"/>
      <c r="G61" s="172"/>
      <c r="H61" s="172"/>
      <c r="I61" s="172"/>
      <c r="J61" s="172"/>
      <c r="K61" s="172"/>
      <c r="L61" s="173"/>
      <c r="M61" s="8"/>
      <c r="O61" s="42"/>
    </row>
    <row r="62" spans="1:16" s="35" customFormat="1" x14ac:dyDescent="0.25">
      <c r="A62" s="81"/>
      <c r="B62" s="254" t="str">
        <f>IF(Intro!$G$26="English",HYPERLINK(Variables!B17),HYPERLINK(Variables!C17))</f>
        <v>https://www.cbsa-asfc.gc.ca/sima-lmsi/mif-mev/cor2-eng.html</v>
      </c>
      <c r="C62" s="255"/>
      <c r="D62" s="255"/>
      <c r="E62" s="255"/>
      <c r="F62" s="255"/>
      <c r="G62" s="255"/>
      <c r="H62" s="255"/>
      <c r="I62" s="255"/>
      <c r="J62" s="255"/>
      <c r="K62" s="255"/>
      <c r="L62" s="256"/>
      <c r="M62" s="49"/>
      <c r="N62" s="49"/>
      <c r="O62" s="42"/>
      <c r="P62" s="42"/>
    </row>
    <row r="63" spans="1:16" s="35" customFormat="1" x14ac:dyDescent="0.25">
      <c r="A63" s="81"/>
      <c r="B63" s="71"/>
      <c r="C63" s="72"/>
      <c r="D63" s="72"/>
      <c r="E63" s="72"/>
      <c r="F63" s="72"/>
      <c r="G63" s="72"/>
      <c r="H63" s="72"/>
      <c r="I63" s="72"/>
      <c r="J63" s="72"/>
      <c r="K63" s="72"/>
      <c r="L63" s="73"/>
      <c r="O63" s="49"/>
    </row>
    <row r="64" spans="1:16" s="6" customFormat="1" x14ac:dyDescent="0.25">
      <c r="A64" s="5"/>
      <c r="B64" s="15"/>
      <c r="C64" s="15"/>
      <c r="D64" s="15"/>
      <c r="E64" s="3"/>
      <c r="F64" s="3"/>
      <c r="G64" s="3"/>
      <c r="H64" s="3"/>
      <c r="I64" s="3"/>
      <c r="J64" s="3"/>
      <c r="K64" s="3"/>
      <c r="L64" s="3"/>
      <c r="O64" s="48"/>
      <c r="P64" s="16"/>
    </row>
    <row r="65" spans="1:16" s="1" customFormat="1" x14ac:dyDescent="0.25">
      <c r="A65" s="5"/>
      <c r="B65" s="190" t="str">
        <f>IF(Intro!$G$26="English",O65,P65)</f>
        <v>CUSTOMS TARIFF</v>
      </c>
      <c r="C65" s="191"/>
      <c r="D65" s="191" t="str">
        <f>UPPER(IF(Intro!$G$26="English",P65,#REF!))</f>
        <v>TARIF DES DOUANES</v>
      </c>
      <c r="E65" s="191" t="e">
        <f>UPPER(IF(Intro!$G$26="English",#REF!,#REF!))</f>
        <v>#REF!</v>
      </c>
      <c r="F65" s="191" t="e">
        <f>UPPER(IF(Intro!$G$26="English",#REF!,Q65))</f>
        <v>#REF!</v>
      </c>
      <c r="G65" s="191" t="str">
        <f>UPPER(IF(Intro!$G$26="English",Q65,R65))</f>
        <v/>
      </c>
      <c r="H65" s="191" t="str">
        <f>UPPER(IF(Intro!$G$26="English",R65,S65))</f>
        <v/>
      </c>
      <c r="I65" s="191" t="str">
        <f>UPPER(IF(Intro!$G$26="English",S65,T65))</f>
        <v/>
      </c>
      <c r="J65" s="191" t="str">
        <f>UPPER(IF(Intro!$G$26="English",T65,U65))</f>
        <v/>
      </c>
      <c r="K65" s="191" t="str">
        <f>UPPER(IF(Intro!$G$26="English",U65,V65))</f>
        <v/>
      </c>
      <c r="L65" s="192" t="str">
        <f>UPPER(IF(Intro!$G$26="English",V65,W65))</f>
        <v/>
      </c>
      <c r="M65" s="6"/>
      <c r="N65" s="13"/>
      <c r="O65" s="14" t="s">
        <v>37</v>
      </c>
      <c r="P65" s="14" t="s">
        <v>38</v>
      </c>
    </row>
    <row r="66" spans="1:16" x14ac:dyDescent="0.25">
      <c r="B66" s="17"/>
      <c r="C66" s="29"/>
      <c r="D66" s="29"/>
      <c r="E66" s="30"/>
      <c r="F66" s="30"/>
      <c r="G66" s="30"/>
      <c r="H66" s="30"/>
      <c r="I66" s="30"/>
      <c r="J66" s="30"/>
      <c r="K66" s="30"/>
      <c r="L66" s="18"/>
      <c r="M66" s="8"/>
    </row>
    <row r="67" spans="1:16" s="35" customFormat="1" x14ac:dyDescent="0.25">
      <c r="A67" s="81"/>
      <c r="B67" s="171" t="str">
        <f>IF(Intro!$G$26="English",O67,P67)</f>
        <v xml:space="preserve">The goods are commonly classified in the Customs Tariff under the following Harmonized Commodity Description and Coding System (HS) number(s):
</v>
      </c>
      <c r="C67" s="172"/>
      <c r="D67" s="172"/>
      <c r="E67" s="172"/>
      <c r="F67" s="172"/>
      <c r="G67" s="172"/>
      <c r="H67" s="172"/>
      <c r="I67" s="172"/>
      <c r="J67" s="172"/>
      <c r="K67" s="172"/>
      <c r="L67" s="173"/>
      <c r="O67" s="7" t="s">
        <v>88</v>
      </c>
      <c r="P67" s="8" t="s">
        <v>89</v>
      </c>
    </row>
    <row r="68" spans="1:16" s="35" customFormat="1" x14ac:dyDescent="0.25">
      <c r="A68" s="81"/>
      <c r="B68" s="171"/>
      <c r="C68" s="172"/>
      <c r="D68" s="172"/>
      <c r="E68" s="172"/>
      <c r="F68" s="172"/>
      <c r="G68" s="172"/>
      <c r="H68" s="172"/>
      <c r="I68" s="172"/>
      <c r="J68" s="172"/>
      <c r="K68" s="172"/>
      <c r="L68" s="173"/>
      <c r="O68" s="7"/>
      <c r="P68" s="8"/>
    </row>
    <row r="69" spans="1:16" s="35" customFormat="1" x14ac:dyDescent="0.25">
      <c r="A69" s="81"/>
      <c r="B69" s="238"/>
      <c r="C69" s="239"/>
      <c r="D69" s="229"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230"/>
      <c r="F69" s="230"/>
      <c r="G69" s="230"/>
      <c r="H69" s="230"/>
      <c r="I69" s="230"/>
      <c r="J69" s="231"/>
      <c r="K69" s="67"/>
      <c r="L69" s="66"/>
      <c r="O69" s="7" t="str">
        <f>"Beginning "&amp;Variables!B19&amp;":"</f>
        <v>Beginning January 1, 2022:</v>
      </c>
      <c r="P69" s="7" t="str">
        <f>"À partir de la "&amp;Variables!C19&amp;" :"</f>
        <v>À partir de la 1er janvier 2022 :</v>
      </c>
    </row>
    <row r="70" spans="1:16" s="35" customFormat="1" x14ac:dyDescent="0.25">
      <c r="A70" s="81"/>
      <c r="B70" s="238"/>
      <c r="C70" s="239"/>
      <c r="D70" s="232"/>
      <c r="E70" s="233"/>
      <c r="F70" s="233"/>
      <c r="G70" s="233"/>
      <c r="H70" s="233"/>
      <c r="I70" s="233"/>
      <c r="J70" s="234"/>
      <c r="K70" s="67"/>
      <c r="L70" s="66"/>
      <c r="O70" s="7"/>
      <c r="P70" s="7"/>
    </row>
    <row r="71" spans="1:16" s="35" customFormat="1" x14ac:dyDescent="0.25">
      <c r="A71" s="81"/>
      <c r="B71" s="238"/>
      <c r="C71" s="239"/>
      <c r="D71" s="232"/>
      <c r="E71" s="233"/>
      <c r="F71" s="233"/>
      <c r="G71" s="233"/>
      <c r="H71" s="233"/>
      <c r="I71" s="233"/>
      <c r="J71" s="234"/>
      <c r="K71" s="67"/>
      <c r="L71" s="66"/>
      <c r="O71" s="41"/>
      <c r="P71" s="42"/>
    </row>
    <row r="72" spans="1:16" s="35" customFormat="1" x14ac:dyDescent="0.25">
      <c r="A72" s="81"/>
      <c r="B72" s="238"/>
      <c r="C72" s="239"/>
      <c r="D72" s="232"/>
      <c r="E72" s="233"/>
      <c r="F72" s="233"/>
      <c r="G72" s="233"/>
      <c r="H72" s="233"/>
      <c r="I72" s="233"/>
      <c r="J72" s="234"/>
      <c r="K72" s="67"/>
      <c r="L72" s="66"/>
      <c r="O72" s="41"/>
      <c r="P72" s="42"/>
    </row>
    <row r="73" spans="1:16" s="35" customFormat="1" x14ac:dyDescent="0.25">
      <c r="A73" s="81"/>
      <c r="B73" s="238"/>
      <c r="C73" s="239"/>
      <c r="D73" s="235"/>
      <c r="E73" s="236"/>
      <c r="F73" s="236"/>
      <c r="G73" s="236"/>
      <c r="H73" s="236"/>
      <c r="I73" s="236"/>
      <c r="J73" s="237"/>
      <c r="K73" s="67"/>
      <c r="L73" s="66"/>
      <c r="O73" s="41"/>
      <c r="P73" s="42"/>
    </row>
    <row r="74" spans="1:16" s="35" customFormat="1" x14ac:dyDescent="0.25">
      <c r="A74" s="81"/>
      <c r="B74" s="43"/>
      <c r="C74" s="44"/>
      <c r="D74" s="96"/>
      <c r="E74" s="96"/>
      <c r="F74" s="96"/>
      <c r="G74" s="96"/>
      <c r="H74" s="96"/>
      <c r="I74" s="96"/>
      <c r="J74" s="96"/>
      <c r="K74" s="44"/>
      <c r="L74" s="45"/>
      <c r="O74" s="7"/>
      <c r="P74" s="7"/>
    </row>
    <row r="75" spans="1:16" s="6" customFormat="1" x14ac:dyDescent="0.25">
      <c r="A75" s="5"/>
      <c r="B75" s="109"/>
      <c r="C75" s="109"/>
      <c r="D75" s="109"/>
      <c r="E75" s="110"/>
      <c r="F75" s="110"/>
      <c r="G75" s="110"/>
      <c r="H75" s="110"/>
      <c r="I75" s="110"/>
      <c r="J75" s="110"/>
      <c r="K75" s="110"/>
      <c r="L75" s="110"/>
      <c r="O75" s="24"/>
    </row>
    <row r="76" spans="1:16" s="1" customFormat="1" x14ac:dyDescent="0.25">
      <c r="A76" s="5"/>
      <c r="B76" s="190" t="str">
        <f>IF(Intro!$G$26="English",O76,P76)</f>
        <v>GLOSSARY</v>
      </c>
      <c r="C76" s="191"/>
      <c r="D76" s="191" t="s">
        <v>164</v>
      </c>
      <c r="E76" s="191" t="s">
        <v>165</v>
      </c>
      <c r="F76" s="191" t="s">
        <v>165</v>
      </c>
      <c r="G76" s="191" t="s">
        <v>165</v>
      </c>
      <c r="H76" s="191" t="s">
        <v>165</v>
      </c>
      <c r="I76" s="191" t="s">
        <v>165</v>
      </c>
      <c r="J76" s="191" t="s">
        <v>165</v>
      </c>
      <c r="K76" s="191" t="s">
        <v>165</v>
      </c>
      <c r="L76" s="192" t="s">
        <v>165</v>
      </c>
      <c r="M76" s="6"/>
      <c r="N76" s="13"/>
      <c r="O76" s="107" t="s">
        <v>231</v>
      </c>
      <c r="P76" s="107" t="s">
        <v>164</v>
      </c>
    </row>
    <row r="77" spans="1:16" s="35" customFormat="1" x14ac:dyDescent="0.25">
      <c r="A77" s="81"/>
      <c r="B77" s="243" t="str">
        <f>IF(Intro!$G$26="English",O77,P77)</f>
        <v>Direct employment</v>
      </c>
      <c r="C77" s="244"/>
      <c r="D77" s="178" t="str">
        <f>IF(Intro!$G$26="English",O79,P79)</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77" s="178"/>
      <c r="F77" s="178"/>
      <c r="G77" s="178"/>
      <c r="H77" s="178"/>
      <c r="I77" s="178"/>
      <c r="J77" s="178"/>
      <c r="K77" s="178"/>
      <c r="L77" s="245"/>
      <c r="O77" s="7" t="s">
        <v>161</v>
      </c>
      <c r="P77" s="8" t="s">
        <v>162</v>
      </c>
    </row>
    <row r="78" spans="1:16" s="35" customFormat="1" x14ac:dyDescent="0.25">
      <c r="A78" s="81"/>
      <c r="B78" s="243"/>
      <c r="C78" s="244"/>
      <c r="D78" s="178"/>
      <c r="E78" s="178"/>
      <c r="F78" s="178"/>
      <c r="G78" s="178"/>
      <c r="H78" s="178"/>
      <c r="I78" s="178"/>
      <c r="J78" s="178"/>
      <c r="K78" s="178"/>
      <c r="L78" s="245"/>
      <c r="O78" s="7"/>
      <c r="P78" s="8"/>
    </row>
    <row r="79" spans="1:16" s="35" customFormat="1" x14ac:dyDescent="0.25">
      <c r="A79" s="81"/>
      <c r="B79" s="243"/>
      <c r="C79" s="244"/>
      <c r="D79" s="178"/>
      <c r="E79" s="178"/>
      <c r="F79" s="178"/>
      <c r="G79" s="178"/>
      <c r="H79" s="178"/>
      <c r="I79" s="178"/>
      <c r="J79" s="178"/>
      <c r="K79" s="178"/>
      <c r="L79" s="245"/>
      <c r="O79" s="7" t="s">
        <v>172</v>
      </c>
      <c r="P79" s="8" t="s">
        <v>315</v>
      </c>
    </row>
    <row r="80" spans="1:16" s="35" customFormat="1" x14ac:dyDescent="0.25">
      <c r="A80" s="81"/>
      <c r="B80" s="243"/>
      <c r="C80" s="244"/>
      <c r="D80" s="178"/>
      <c r="E80" s="178"/>
      <c r="F80" s="178"/>
      <c r="G80" s="178"/>
      <c r="H80" s="178"/>
      <c r="I80" s="178"/>
      <c r="J80" s="178"/>
      <c r="K80" s="178"/>
      <c r="L80" s="245"/>
      <c r="O80" s="7"/>
      <c r="P80" s="8"/>
    </row>
    <row r="81" spans="1:16" s="35" customFormat="1" x14ac:dyDescent="0.25">
      <c r="A81" s="81"/>
      <c r="B81" s="243" t="str">
        <f>IF(Intro!$G$26="English",O81,P81)</f>
        <v>Indirect employment</v>
      </c>
      <c r="C81" s="244"/>
      <c r="D81" s="178" t="str">
        <f>IF(Intro!$G$26="English",O83,P83)</f>
        <v>Includes plant personnel such as supervisors, superintendents and quality control employees, but does not include sales and administrative personnel.</v>
      </c>
      <c r="E81" s="178"/>
      <c r="F81" s="178"/>
      <c r="G81" s="178"/>
      <c r="H81" s="178"/>
      <c r="I81" s="178"/>
      <c r="J81" s="178"/>
      <c r="K81" s="178"/>
      <c r="L81" s="245"/>
      <c r="O81" s="7" t="s">
        <v>183</v>
      </c>
      <c r="P81" s="8" t="s">
        <v>192</v>
      </c>
    </row>
    <row r="82" spans="1:16" s="35" customFormat="1" x14ac:dyDescent="0.25">
      <c r="A82" s="81"/>
      <c r="B82" s="246"/>
      <c r="C82" s="247"/>
      <c r="D82" s="250"/>
      <c r="E82" s="250"/>
      <c r="F82" s="250"/>
      <c r="G82" s="250"/>
      <c r="H82" s="250"/>
      <c r="I82" s="250"/>
      <c r="J82" s="250"/>
      <c r="K82" s="250"/>
      <c r="L82" s="251"/>
      <c r="O82" s="7"/>
      <c r="P82" s="8"/>
    </row>
    <row r="83" spans="1:16" x14ac:dyDescent="0.25">
      <c r="B83" s="248"/>
      <c r="C83" s="249"/>
      <c r="D83" s="252"/>
      <c r="E83" s="252"/>
      <c r="F83" s="252"/>
      <c r="G83" s="252"/>
      <c r="H83" s="252"/>
      <c r="I83" s="252"/>
      <c r="J83" s="252"/>
      <c r="K83" s="252"/>
      <c r="L83" s="253"/>
      <c r="O83" s="7" t="s">
        <v>193</v>
      </c>
      <c r="P83" s="8" t="s">
        <v>163</v>
      </c>
    </row>
  </sheetData>
  <sheetProtection algorithmName="SHA-512" hashValue="uYimsdFOR3mdl6//KIvnNXcQthC9VDjDmlSAPOHJ5c7s85D7g7B+o1/TuRIQ0jg1+Brq0dmRdnNa4yWk+IycJA==" saltValue="ah2wAk+8RmJO6+09H4C1cA==" spinCount="100000" sheet="1" objects="1" scenarios="1" selectLockedCells="1"/>
  <mergeCells count="39">
    <mergeCell ref="B4:L4"/>
    <mergeCell ref="B5:L5"/>
    <mergeCell ref="B6:L6"/>
    <mergeCell ref="B62:L62"/>
    <mergeCell ref="B65:L65"/>
    <mergeCell ref="B8:L8"/>
    <mergeCell ref="B10:L10"/>
    <mergeCell ref="B19:L19"/>
    <mergeCell ref="B12:L13"/>
    <mergeCell ref="B15:L16"/>
    <mergeCell ref="B28:L28"/>
    <mergeCell ref="B21:L21"/>
    <mergeCell ref="B22:L22"/>
    <mergeCell ref="B57:L60"/>
    <mergeCell ref="B25:L25"/>
    <mergeCell ref="B32:L32"/>
    <mergeCell ref="B77:C80"/>
    <mergeCell ref="D77:L80"/>
    <mergeCell ref="B81:C83"/>
    <mergeCell ref="D81:L83"/>
    <mergeCell ref="B76:L76"/>
    <mergeCell ref="B23:L24"/>
    <mergeCell ref="B26:L27"/>
    <mergeCell ref="B29:L31"/>
    <mergeCell ref="B35:L37"/>
    <mergeCell ref="B39:L40"/>
    <mergeCell ref="B33:L33"/>
    <mergeCell ref="B34:L34"/>
    <mergeCell ref="B38:L38"/>
    <mergeCell ref="B67:L68"/>
    <mergeCell ref="D69:J73"/>
    <mergeCell ref="B69:C73"/>
    <mergeCell ref="B61:L61"/>
    <mergeCell ref="B41:L46"/>
    <mergeCell ref="B47:L47"/>
    <mergeCell ref="B52:L52"/>
    <mergeCell ref="B53:L53"/>
    <mergeCell ref="B48:L51"/>
    <mergeCell ref="B54:L55"/>
  </mergeCells>
  <printOptions horizontalCentered="1"/>
  <pageMargins left="0.25" right="0.25" top="0.75" bottom="0.75" header="0.3" footer="0.3"/>
  <pageSetup scale="63" fitToHeight="0" orientation="portrait" r:id="rId1"/>
  <headerFooter>
    <oddFooter>&amp;L&amp;A</oddFooter>
  </headerFooter>
  <rowBreaks count="1" manualBreakCount="1">
    <brk id="75"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5"/>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6.140625" style="7" customWidth="1"/>
    <col min="14" max="14" width="9.140625" style="8" customWidth="1"/>
    <col min="15" max="15" width="51.85546875" style="8" hidden="1" customWidth="1"/>
    <col min="16" max="16" width="50.42578125" style="8" hidden="1" customWidth="1"/>
    <col min="17" max="17" width="9.5703125" style="8" customWidth="1"/>
    <col min="18" max="18" width="12.85546875" style="8" customWidth="1"/>
    <col min="19" max="16384" width="9.140625" style="8"/>
  </cols>
  <sheetData>
    <row r="1" spans="1:18" x14ac:dyDescent="0.25">
      <c r="O1" s="8" t="s">
        <v>260</v>
      </c>
      <c r="P1" s="8" t="s">
        <v>260</v>
      </c>
      <c r="Q1" s="9"/>
      <c r="R1" s="9"/>
    </row>
    <row r="2" spans="1:18" x14ac:dyDescent="0.25">
      <c r="B2" s="10" t="s">
        <v>0</v>
      </c>
      <c r="C2" s="10"/>
      <c r="D2" s="10"/>
      <c r="O2" s="9" t="s">
        <v>67</v>
      </c>
      <c r="P2" s="9" t="s">
        <v>77</v>
      </c>
    </row>
    <row r="3" spans="1:18" x14ac:dyDescent="0.25">
      <c r="B3" s="12"/>
      <c r="C3" s="12"/>
      <c r="D3" s="12"/>
      <c r="O3" s="11"/>
      <c r="P3" s="11"/>
    </row>
    <row r="4" spans="1:18" s="1" customFormat="1" x14ac:dyDescent="0.25">
      <c r="A4" s="5"/>
      <c r="B4" s="216" t="str">
        <f>Info!B4</f>
        <v>UNIONS' QUESTIONNAIRE</v>
      </c>
      <c r="C4" s="216"/>
      <c r="D4" s="216"/>
      <c r="E4" s="216"/>
      <c r="F4" s="216"/>
      <c r="G4" s="216"/>
      <c r="H4" s="216"/>
      <c r="I4" s="216"/>
      <c r="J4" s="216"/>
      <c r="K4" s="216"/>
      <c r="L4" s="216"/>
      <c r="M4" s="13"/>
      <c r="N4" s="13"/>
      <c r="O4" s="215" t="s">
        <v>247</v>
      </c>
      <c r="P4" s="215"/>
    </row>
    <row r="5" spans="1:18" s="1" customFormat="1" x14ac:dyDescent="0.25">
      <c r="A5" s="5"/>
      <c r="B5" s="216" t="str">
        <f>Info!B5</f>
        <v>RR-2025-004</v>
      </c>
      <c r="C5" s="216"/>
      <c r="D5" s="216"/>
      <c r="E5" s="216"/>
      <c r="F5" s="216"/>
      <c r="G5" s="216"/>
      <c r="H5" s="216"/>
      <c r="I5" s="216"/>
      <c r="J5" s="216"/>
      <c r="K5" s="216"/>
      <c r="L5" s="216"/>
      <c r="M5" s="13"/>
      <c r="N5" s="13"/>
      <c r="O5" s="215"/>
      <c r="P5" s="215"/>
    </row>
    <row r="6" spans="1:18" s="6" customFormat="1" x14ac:dyDescent="0.25">
      <c r="A6" s="5"/>
      <c r="B6" s="216" t="str">
        <f>Info!B6</f>
        <v>CORROSION-RESISTANT STEEL SHEET II</v>
      </c>
      <c r="C6" s="216"/>
      <c r="D6" s="216"/>
      <c r="E6" s="216"/>
      <c r="F6" s="216"/>
      <c r="G6" s="216"/>
      <c r="H6" s="216"/>
      <c r="I6" s="216"/>
      <c r="J6" s="216"/>
      <c r="K6" s="216"/>
      <c r="L6" s="216"/>
      <c r="M6" s="24"/>
      <c r="N6" s="24"/>
      <c r="O6" s="215"/>
      <c r="P6" s="215"/>
    </row>
    <row r="7" spans="1:18" s="6" customFormat="1" x14ac:dyDescent="0.25">
      <c r="A7" s="5"/>
      <c r="B7" s="101"/>
      <c r="C7" s="101"/>
      <c r="D7" s="101"/>
      <c r="E7" s="101"/>
      <c r="F7" s="101"/>
      <c r="G7" s="101"/>
      <c r="H7" s="101"/>
      <c r="I7" s="101"/>
      <c r="J7" s="101"/>
      <c r="K7" s="101"/>
      <c r="L7" s="101"/>
      <c r="M7" s="24"/>
      <c r="N7" s="24"/>
      <c r="O7" s="215"/>
      <c r="P7" s="215"/>
    </row>
    <row r="8" spans="1:18" s="6" customFormat="1" x14ac:dyDescent="0.2">
      <c r="A8" s="5"/>
      <c r="B8" s="289" t="str">
        <f>IF(Intro!$G$26="English",O8,P8)</f>
        <v>The goods in the following questions refer to corrosion-resistant steel sheet as defined in the product description on the Intro tab.</v>
      </c>
      <c r="C8" s="289"/>
      <c r="D8" s="289"/>
      <c r="E8" s="289"/>
      <c r="F8" s="289"/>
      <c r="G8" s="289"/>
      <c r="H8" s="289"/>
      <c r="I8" s="289"/>
      <c r="J8" s="289"/>
      <c r="K8" s="289"/>
      <c r="L8" s="289"/>
      <c r="M8" s="149"/>
      <c r="N8" s="150"/>
      <c r="O8" s="16" t="str">
        <f>"The goods in the following questions refer to "&amp;Variables!D3&amp;" as defined in the product description on the Intro tab."</f>
        <v>The goods in the following questions refer to corrosion-resistant steel sheet as defined in the product description on the Intro tab.</v>
      </c>
      <c r="P8" s="16" t="str">
        <f>"Les marchandises dans les questions suivantes font référence aux "&amp;Variables!E3&amp;" comme définies dans la description du produit de l'onglet Intro."</f>
        <v>Les marchandises dans les questions suivantes font référence aux feuilles d'acier résistant à la corrosion comme définies dans la description du produit de l'onglet Intro.</v>
      </c>
    </row>
    <row r="9" spans="1:18" s="6" customFormat="1" x14ac:dyDescent="0.25">
      <c r="A9" s="5"/>
      <c r="B9" s="289" t="str">
        <f>IF(Intro!$G$26="English",O9,P9)</f>
        <v xml:space="preserve">Product information and a glossary of terms can be found in the Info tab.
</v>
      </c>
      <c r="C9" s="289"/>
      <c r="D9" s="289"/>
      <c r="E9" s="289"/>
      <c r="F9" s="289"/>
      <c r="G9" s="289"/>
      <c r="H9" s="289"/>
      <c r="I9" s="289"/>
      <c r="J9" s="289"/>
      <c r="K9" s="289"/>
      <c r="L9" s="289"/>
      <c r="M9" s="151"/>
      <c r="N9" s="150"/>
      <c r="O9" s="16" t="s">
        <v>90</v>
      </c>
      <c r="P9" s="6" t="s">
        <v>91</v>
      </c>
    </row>
    <row r="10" spans="1:18" s="6" customFormat="1" x14ac:dyDescent="0.25">
      <c r="A10" s="5"/>
      <c r="B10" s="289" t="str">
        <f>IF(Intro!$G$26="English",O10,P10)</f>
        <v xml:space="preserve">Use the AddPub tab if more space is needed.
</v>
      </c>
      <c r="C10" s="289"/>
      <c r="D10" s="289"/>
      <c r="E10" s="289"/>
      <c r="F10" s="289"/>
      <c r="G10" s="289"/>
      <c r="H10" s="289"/>
      <c r="I10" s="289"/>
      <c r="J10" s="289"/>
      <c r="K10" s="289"/>
      <c r="L10" s="289"/>
      <c r="M10" s="24"/>
      <c r="N10" s="24"/>
      <c r="O10" s="16" t="s">
        <v>92</v>
      </c>
      <c r="P10" s="16" t="s">
        <v>93</v>
      </c>
    </row>
    <row r="11" spans="1:18" s="6" customFormat="1" x14ac:dyDescent="0.25">
      <c r="A11" s="5"/>
      <c r="B11" s="15"/>
      <c r="C11" s="15"/>
      <c r="D11" s="15"/>
      <c r="E11" s="3"/>
      <c r="F11" s="3"/>
      <c r="G11" s="3"/>
      <c r="H11" s="3"/>
      <c r="I11" s="3"/>
      <c r="J11" s="3"/>
      <c r="K11" s="3"/>
      <c r="L11" s="3"/>
      <c r="O11" s="16"/>
      <c r="P11" s="16"/>
    </row>
    <row r="12" spans="1:18" x14ac:dyDescent="0.25">
      <c r="B12" s="174" t="str">
        <f>IF(Intro!$G$26="English",O12,P12)</f>
        <v>GENERAL</v>
      </c>
      <c r="C12" s="175"/>
      <c r="D12" s="175"/>
      <c r="E12" s="175"/>
      <c r="F12" s="175"/>
      <c r="G12" s="175"/>
      <c r="H12" s="175"/>
      <c r="I12" s="175"/>
      <c r="J12" s="175"/>
      <c r="K12" s="175"/>
      <c r="L12" s="176"/>
      <c r="M12" s="35"/>
      <c r="O12" s="8" t="s">
        <v>211</v>
      </c>
      <c r="P12" s="7" t="s">
        <v>217</v>
      </c>
    </row>
    <row r="13" spans="1:18" x14ac:dyDescent="0.25">
      <c r="B13" s="300" t="s">
        <v>21</v>
      </c>
      <c r="C13" s="301"/>
      <c r="D13" s="301"/>
      <c r="E13" s="301"/>
      <c r="F13" s="301"/>
      <c r="G13" s="301"/>
      <c r="H13" s="301"/>
      <c r="I13" s="301"/>
      <c r="J13" s="301"/>
      <c r="K13" s="301"/>
      <c r="L13" s="302"/>
      <c r="M13" s="8"/>
    </row>
    <row r="14" spans="1:18" x14ac:dyDescent="0.25">
      <c r="B14" s="17"/>
      <c r="C14" s="29"/>
      <c r="D14" s="29"/>
      <c r="E14" s="30"/>
      <c r="F14" s="30"/>
      <c r="G14" s="30"/>
      <c r="H14" s="30"/>
      <c r="I14" s="30"/>
      <c r="J14" s="30"/>
      <c r="K14" s="30"/>
      <c r="L14" s="18"/>
      <c r="M14" s="8"/>
    </row>
    <row r="15" spans="1:18" x14ac:dyDescent="0.25">
      <c r="B15" s="171" t="str">
        <f>IF(Intro!$G$26="English",O15,P15)</f>
        <v>Provide a brief history of your union, with particular emphasis on activities involving employees that have produced the goods.</v>
      </c>
      <c r="C15" s="172"/>
      <c r="D15" s="172"/>
      <c r="E15" s="172"/>
      <c r="F15" s="172"/>
      <c r="G15" s="172"/>
      <c r="H15" s="172"/>
      <c r="I15" s="172"/>
      <c r="J15" s="172"/>
      <c r="K15" s="172"/>
      <c r="L15" s="173"/>
      <c r="M15" s="8"/>
      <c r="O15" s="22" t="s">
        <v>39</v>
      </c>
      <c r="P15" s="8" t="s">
        <v>40</v>
      </c>
    </row>
    <row r="16" spans="1:18" s="35" customFormat="1" x14ac:dyDescent="0.25">
      <c r="A16" s="81"/>
      <c r="B16" s="74"/>
      <c r="C16" s="75"/>
      <c r="D16" s="75"/>
      <c r="E16" s="75"/>
      <c r="F16" s="75"/>
      <c r="G16" s="75"/>
      <c r="H16" s="75"/>
      <c r="I16" s="75"/>
      <c r="J16" s="75"/>
      <c r="K16" s="75"/>
      <c r="L16" s="76"/>
    </row>
    <row r="17" spans="1:16" s="9" customFormat="1" x14ac:dyDescent="0.25">
      <c r="A17" s="4"/>
      <c r="B17" s="291"/>
      <c r="C17" s="292"/>
      <c r="D17" s="292"/>
      <c r="E17" s="292"/>
      <c r="F17" s="292"/>
      <c r="G17" s="292"/>
      <c r="H17" s="292"/>
      <c r="I17" s="292"/>
      <c r="J17" s="292"/>
      <c r="K17" s="292"/>
      <c r="L17" s="293"/>
      <c r="M17" s="35"/>
    </row>
    <row r="18" spans="1:16" s="9" customFormat="1" x14ac:dyDescent="0.25">
      <c r="A18" s="4"/>
      <c r="B18" s="291"/>
      <c r="C18" s="292"/>
      <c r="D18" s="292"/>
      <c r="E18" s="292"/>
      <c r="F18" s="292"/>
      <c r="G18" s="292"/>
      <c r="H18" s="292"/>
      <c r="I18" s="292"/>
      <c r="J18" s="292"/>
      <c r="K18" s="292"/>
      <c r="L18" s="293"/>
      <c r="M18" s="35"/>
    </row>
    <row r="19" spans="1:16" s="9" customFormat="1" x14ac:dyDescent="0.25">
      <c r="A19" s="4"/>
      <c r="B19" s="291"/>
      <c r="C19" s="292"/>
      <c r="D19" s="292"/>
      <c r="E19" s="292"/>
      <c r="F19" s="292"/>
      <c r="G19" s="292"/>
      <c r="H19" s="292"/>
      <c r="I19" s="292"/>
      <c r="J19" s="292"/>
      <c r="K19" s="292"/>
      <c r="L19" s="293"/>
      <c r="M19" s="35"/>
    </row>
    <row r="20" spans="1:16" s="9" customFormat="1" x14ac:dyDescent="0.25">
      <c r="A20" s="4"/>
      <c r="B20" s="291"/>
      <c r="C20" s="292"/>
      <c r="D20" s="292"/>
      <c r="E20" s="292"/>
      <c r="F20" s="292"/>
      <c r="G20" s="292"/>
      <c r="H20" s="292"/>
      <c r="I20" s="292"/>
      <c r="J20" s="292"/>
      <c r="K20" s="292"/>
      <c r="L20" s="293"/>
      <c r="M20" s="35"/>
    </row>
    <row r="21" spans="1:16" s="9" customFormat="1" x14ac:dyDescent="0.25">
      <c r="A21" s="4"/>
      <c r="B21" s="291"/>
      <c r="C21" s="292"/>
      <c r="D21" s="292"/>
      <c r="E21" s="292"/>
      <c r="F21" s="292"/>
      <c r="G21" s="292"/>
      <c r="H21" s="292"/>
      <c r="I21" s="292"/>
      <c r="J21" s="292"/>
      <c r="K21" s="292"/>
      <c r="L21" s="293"/>
      <c r="M21" s="35"/>
    </row>
    <row r="22" spans="1:16" s="9" customFormat="1" x14ac:dyDescent="0.25">
      <c r="A22" s="4"/>
      <c r="B22" s="291"/>
      <c r="C22" s="292"/>
      <c r="D22" s="292"/>
      <c r="E22" s="292"/>
      <c r="F22" s="292"/>
      <c r="G22" s="292"/>
      <c r="H22" s="292"/>
      <c r="I22" s="292"/>
      <c r="J22" s="292"/>
      <c r="K22" s="292"/>
      <c r="L22" s="293"/>
      <c r="M22" s="35"/>
    </row>
    <row r="23" spans="1:16" s="9" customFormat="1" x14ac:dyDescent="0.25">
      <c r="A23" s="4"/>
      <c r="B23" s="291"/>
      <c r="C23" s="292"/>
      <c r="D23" s="292"/>
      <c r="E23" s="292"/>
      <c r="F23" s="292"/>
      <c r="G23" s="292"/>
      <c r="H23" s="292"/>
      <c r="I23" s="292"/>
      <c r="J23" s="292"/>
      <c r="K23" s="292"/>
      <c r="L23" s="293"/>
      <c r="M23" s="35"/>
    </row>
    <row r="24" spans="1:16" s="9" customFormat="1" x14ac:dyDescent="0.25">
      <c r="A24" s="4"/>
      <c r="B24" s="291"/>
      <c r="C24" s="292"/>
      <c r="D24" s="292"/>
      <c r="E24" s="292"/>
      <c r="F24" s="292"/>
      <c r="G24" s="292"/>
      <c r="H24" s="292"/>
      <c r="I24" s="292"/>
      <c r="J24" s="292"/>
      <c r="K24" s="292"/>
      <c r="L24" s="293"/>
      <c r="M24" s="35"/>
    </row>
    <row r="25" spans="1:16" s="35" customFormat="1" x14ac:dyDescent="0.25">
      <c r="A25" s="81"/>
      <c r="B25" s="71"/>
      <c r="C25" s="72"/>
      <c r="D25" s="72"/>
      <c r="E25" s="72"/>
      <c r="F25" s="72"/>
      <c r="G25" s="72"/>
      <c r="H25" s="72"/>
      <c r="I25" s="72"/>
      <c r="J25" s="72"/>
      <c r="K25" s="72"/>
      <c r="L25" s="73"/>
    </row>
    <row r="26" spans="1:16" s="6" customFormat="1" x14ac:dyDescent="0.25">
      <c r="A26" s="5"/>
      <c r="B26" s="15"/>
      <c r="C26" s="15"/>
      <c r="D26" s="15"/>
      <c r="E26" s="3"/>
      <c r="F26" s="3"/>
      <c r="G26" s="3"/>
      <c r="H26" s="3"/>
      <c r="I26" s="3"/>
      <c r="J26" s="3"/>
      <c r="K26" s="3"/>
      <c r="L26" s="3"/>
      <c r="O26" s="16"/>
      <c r="P26" s="16"/>
    </row>
    <row r="27" spans="1:16" x14ac:dyDescent="0.25">
      <c r="B27" s="321" t="s">
        <v>196</v>
      </c>
      <c r="C27" s="322"/>
      <c r="D27" s="322"/>
      <c r="E27" s="322"/>
      <c r="F27" s="322"/>
      <c r="G27" s="322"/>
      <c r="H27" s="322"/>
      <c r="I27" s="322"/>
      <c r="J27" s="322"/>
      <c r="K27" s="322"/>
      <c r="L27" s="323"/>
      <c r="M27" s="35"/>
    </row>
    <row r="28" spans="1:16" s="9" customFormat="1" x14ac:dyDescent="0.25">
      <c r="A28" s="4"/>
      <c r="B28" s="303" t="s">
        <v>22</v>
      </c>
      <c r="C28" s="304"/>
      <c r="D28" s="304"/>
      <c r="E28" s="304"/>
      <c r="F28" s="304"/>
      <c r="G28" s="304"/>
      <c r="H28" s="304"/>
      <c r="I28" s="304"/>
      <c r="J28" s="304"/>
      <c r="K28" s="304"/>
      <c r="L28" s="305"/>
      <c r="M28" s="89"/>
    </row>
    <row r="29" spans="1:16" s="35" customFormat="1" x14ac:dyDescent="0.25">
      <c r="A29" s="81"/>
      <c r="B29" s="74"/>
      <c r="C29" s="75"/>
      <c r="D29" s="75"/>
      <c r="E29" s="75"/>
      <c r="F29" s="75"/>
      <c r="G29" s="75"/>
      <c r="H29" s="75"/>
      <c r="I29" s="75"/>
      <c r="J29" s="75"/>
      <c r="K29" s="75"/>
      <c r="L29" s="76"/>
    </row>
    <row r="30" spans="1:16" s="35" customFormat="1" x14ac:dyDescent="0.25">
      <c r="A30" s="81"/>
      <c r="B30" s="171" t="str">
        <f>IF(Intro!$G$26="English",O30,P30)</f>
        <v>List the names and addresses of all facilities in Canada that have employed your members involved in the production of the goods since January 1, 2023.</v>
      </c>
      <c r="C30" s="172"/>
      <c r="D30" s="172"/>
      <c r="E30" s="172"/>
      <c r="F30" s="172"/>
      <c r="G30" s="172"/>
      <c r="H30" s="172"/>
      <c r="I30" s="172"/>
      <c r="J30" s="172"/>
      <c r="K30" s="172"/>
      <c r="L30" s="173"/>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25">
      <c r="A31" s="81"/>
      <c r="B31" s="74"/>
      <c r="C31" s="75"/>
      <c r="D31" s="75"/>
      <c r="E31" s="75"/>
      <c r="F31" s="75"/>
      <c r="G31" s="75"/>
      <c r="H31" s="75"/>
      <c r="I31" s="75"/>
      <c r="J31" s="75"/>
      <c r="K31" s="75"/>
      <c r="L31" s="76"/>
    </row>
    <row r="32" spans="1:16" x14ac:dyDescent="0.25">
      <c r="B32" s="50"/>
      <c r="C32" s="272" t="str">
        <f>IF(Intro!$G$26="English",O34,P34)</f>
        <v>Firm Name and Facility</v>
      </c>
      <c r="D32" s="272"/>
      <c r="E32" s="272"/>
      <c r="F32" s="272" t="str">
        <f>IF(Intro!$G$26="English",O36,P36)</f>
        <v>Facility Address</v>
      </c>
      <c r="G32" s="272"/>
      <c r="H32" s="272"/>
      <c r="I32" s="272"/>
      <c r="J32" s="272" t="str">
        <f>IF(Intro!$G$26="English",O38,P38)</f>
        <v>Local Union or Bargaining Unit</v>
      </c>
      <c r="K32" s="272"/>
      <c r="L32" s="273"/>
      <c r="M32" s="8"/>
      <c r="O32" s="22"/>
    </row>
    <row r="33" spans="2:16" x14ac:dyDescent="0.25">
      <c r="B33" s="51"/>
      <c r="C33" s="272"/>
      <c r="D33" s="272"/>
      <c r="E33" s="272"/>
      <c r="F33" s="272"/>
      <c r="G33" s="272"/>
      <c r="H33" s="272"/>
      <c r="I33" s="272"/>
      <c r="J33" s="272"/>
      <c r="K33" s="272"/>
      <c r="L33" s="273"/>
      <c r="M33" s="8"/>
      <c r="O33" s="22"/>
    </row>
    <row r="34" spans="2:16" x14ac:dyDescent="0.25">
      <c r="B34" s="274">
        <v>1</v>
      </c>
      <c r="C34" s="179"/>
      <c r="D34" s="179"/>
      <c r="E34" s="179"/>
      <c r="F34" s="179"/>
      <c r="G34" s="179"/>
      <c r="H34" s="179"/>
      <c r="I34" s="179"/>
      <c r="J34" s="179"/>
      <c r="K34" s="179"/>
      <c r="L34" s="180"/>
      <c r="M34" s="8"/>
      <c r="O34" s="8" t="s">
        <v>41</v>
      </c>
      <c r="P34" s="8" t="s">
        <v>44</v>
      </c>
    </row>
    <row r="35" spans="2:16" x14ac:dyDescent="0.25">
      <c r="B35" s="274"/>
      <c r="C35" s="179"/>
      <c r="D35" s="179"/>
      <c r="E35" s="179"/>
      <c r="F35" s="179"/>
      <c r="G35" s="179"/>
      <c r="H35" s="179"/>
      <c r="I35" s="179"/>
      <c r="J35" s="179"/>
      <c r="K35" s="179"/>
      <c r="L35" s="180"/>
      <c r="M35" s="8"/>
    </row>
    <row r="36" spans="2:16" x14ac:dyDescent="0.25">
      <c r="B36" s="274">
        <v>2</v>
      </c>
      <c r="C36" s="179"/>
      <c r="D36" s="179"/>
      <c r="E36" s="179"/>
      <c r="F36" s="179"/>
      <c r="G36" s="179"/>
      <c r="H36" s="179"/>
      <c r="I36" s="179"/>
      <c r="J36" s="179"/>
      <c r="K36" s="179"/>
      <c r="L36" s="180"/>
      <c r="M36" s="8"/>
      <c r="O36" s="8" t="s">
        <v>42</v>
      </c>
      <c r="P36" s="8" t="s">
        <v>45</v>
      </c>
    </row>
    <row r="37" spans="2:16" x14ac:dyDescent="0.25">
      <c r="B37" s="274"/>
      <c r="C37" s="179"/>
      <c r="D37" s="179"/>
      <c r="E37" s="179"/>
      <c r="F37" s="179"/>
      <c r="G37" s="179"/>
      <c r="H37" s="179"/>
      <c r="I37" s="179"/>
      <c r="J37" s="179"/>
      <c r="K37" s="179"/>
      <c r="L37" s="180"/>
      <c r="M37" s="8"/>
    </row>
    <row r="38" spans="2:16" x14ac:dyDescent="0.25">
      <c r="B38" s="274">
        <v>3</v>
      </c>
      <c r="C38" s="179"/>
      <c r="D38" s="179"/>
      <c r="E38" s="179"/>
      <c r="F38" s="179"/>
      <c r="G38" s="179"/>
      <c r="H38" s="179"/>
      <c r="I38" s="179"/>
      <c r="J38" s="179"/>
      <c r="K38" s="179"/>
      <c r="L38" s="180"/>
      <c r="M38" s="8"/>
      <c r="O38" s="8" t="s">
        <v>43</v>
      </c>
      <c r="P38" s="8" t="s">
        <v>241</v>
      </c>
    </row>
    <row r="39" spans="2:16" x14ac:dyDescent="0.25">
      <c r="B39" s="274"/>
      <c r="C39" s="179"/>
      <c r="D39" s="179"/>
      <c r="E39" s="179"/>
      <c r="F39" s="179"/>
      <c r="G39" s="179"/>
      <c r="H39" s="179"/>
      <c r="I39" s="179"/>
      <c r="J39" s="179"/>
      <c r="K39" s="179"/>
      <c r="L39" s="180"/>
      <c r="M39" s="8"/>
    </row>
    <row r="40" spans="2:16" x14ac:dyDescent="0.25">
      <c r="B40" s="274">
        <v>4</v>
      </c>
      <c r="C40" s="179"/>
      <c r="D40" s="179"/>
      <c r="E40" s="179"/>
      <c r="F40" s="179"/>
      <c r="G40" s="179"/>
      <c r="H40" s="179"/>
      <c r="I40" s="179"/>
      <c r="J40" s="179"/>
      <c r="K40" s="179"/>
      <c r="L40" s="180"/>
      <c r="M40" s="8"/>
      <c r="O40" s="8" t="s">
        <v>41</v>
      </c>
      <c r="P40" s="8" t="s">
        <v>44</v>
      </c>
    </row>
    <row r="41" spans="2:16" x14ac:dyDescent="0.25">
      <c r="B41" s="274"/>
      <c r="C41" s="179"/>
      <c r="D41" s="179"/>
      <c r="E41" s="179"/>
      <c r="F41" s="179"/>
      <c r="G41" s="179"/>
      <c r="H41" s="179"/>
      <c r="I41" s="179"/>
      <c r="J41" s="179"/>
      <c r="K41" s="179"/>
      <c r="L41" s="180"/>
      <c r="M41" s="8"/>
    </row>
    <row r="42" spans="2:16" x14ac:dyDescent="0.25">
      <c r="B42" s="274">
        <v>5</v>
      </c>
      <c r="C42" s="179"/>
      <c r="D42" s="179"/>
      <c r="E42" s="179"/>
      <c r="F42" s="179"/>
      <c r="G42" s="179"/>
      <c r="H42" s="179"/>
      <c r="I42" s="179"/>
      <c r="J42" s="179"/>
      <c r="K42" s="179"/>
      <c r="L42" s="180"/>
      <c r="M42" s="8"/>
      <c r="O42" s="8" t="s">
        <v>42</v>
      </c>
      <c r="P42" s="8" t="s">
        <v>45</v>
      </c>
    </row>
    <row r="43" spans="2:16" x14ac:dyDescent="0.25">
      <c r="B43" s="274"/>
      <c r="C43" s="179"/>
      <c r="D43" s="179"/>
      <c r="E43" s="179"/>
      <c r="F43" s="179"/>
      <c r="G43" s="179"/>
      <c r="H43" s="179"/>
      <c r="I43" s="179"/>
      <c r="J43" s="179"/>
      <c r="K43" s="179"/>
      <c r="L43" s="180"/>
      <c r="M43" s="8"/>
    </row>
    <row r="44" spans="2:16" x14ac:dyDescent="0.25">
      <c r="B44" s="274">
        <v>6</v>
      </c>
      <c r="C44" s="179"/>
      <c r="D44" s="179"/>
      <c r="E44" s="179"/>
      <c r="F44" s="179"/>
      <c r="G44" s="179"/>
      <c r="H44" s="179"/>
      <c r="I44" s="179"/>
      <c r="J44" s="179"/>
      <c r="K44" s="179"/>
      <c r="L44" s="180"/>
      <c r="M44" s="8"/>
      <c r="O44" s="8" t="s">
        <v>43</v>
      </c>
      <c r="P44" s="8" t="s">
        <v>241</v>
      </c>
    </row>
    <row r="45" spans="2:16" x14ac:dyDescent="0.25">
      <c r="B45" s="274"/>
      <c r="C45" s="179"/>
      <c r="D45" s="179"/>
      <c r="E45" s="179"/>
      <c r="F45" s="179"/>
      <c r="G45" s="179"/>
      <c r="H45" s="179"/>
      <c r="I45" s="179"/>
      <c r="J45" s="179"/>
      <c r="K45" s="179"/>
      <c r="L45" s="180"/>
      <c r="M45" s="8"/>
    </row>
    <row r="46" spans="2:16" x14ac:dyDescent="0.25">
      <c r="B46" s="274">
        <v>7</v>
      </c>
      <c r="C46" s="179"/>
      <c r="D46" s="179"/>
      <c r="E46" s="179"/>
      <c r="F46" s="179"/>
      <c r="G46" s="179"/>
      <c r="H46" s="179"/>
      <c r="I46" s="179"/>
      <c r="J46" s="179"/>
      <c r="K46" s="179"/>
      <c r="L46" s="180"/>
      <c r="M46" s="8"/>
      <c r="O46" s="8" t="s">
        <v>42</v>
      </c>
      <c r="P46" s="8" t="s">
        <v>45</v>
      </c>
    </row>
    <row r="47" spans="2:16" x14ac:dyDescent="0.25">
      <c r="B47" s="274"/>
      <c r="C47" s="179"/>
      <c r="D47" s="179"/>
      <c r="E47" s="179"/>
      <c r="F47" s="179"/>
      <c r="G47" s="179"/>
      <c r="H47" s="179"/>
      <c r="I47" s="179"/>
      <c r="J47" s="179"/>
      <c r="K47" s="179"/>
      <c r="L47" s="180"/>
      <c r="M47" s="8"/>
    </row>
    <row r="48" spans="2:16" x14ac:dyDescent="0.25">
      <c r="B48" s="274">
        <v>8</v>
      </c>
      <c r="C48" s="179"/>
      <c r="D48" s="179"/>
      <c r="E48" s="179"/>
      <c r="F48" s="179"/>
      <c r="G48" s="179"/>
      <c r="H48" s="179"/>
      <c r="I48" s="179"/>
      <c r="J48" s="179"/>
      <c r="K48" s="179"/>
      <c r="L48" s="180"/>
      <c r="M48" s="8"/>
      <c r="O48" s="8" t="s">
        <v>43</v>
      </c>
      <c r="P48" s="8" t="s">
        <v>241</v>
      </c>
    </row>
    <row r="49" spans="1:16" x14ac:dyDescent="0.25">
      <c r="B49" s="274"/>
      <c r="C49" s="179"/>
      <c r="D49" s="179"/>
      <c r="E49" s="179"/>
      <c r="F49" s="179"/>
      <c r="G49" s="179"/>
      <c r="H49" s="179"/>
      <c r="I49" s="179"/>
      <c r="J49" s="179"/>
      <c r="K49" s="179"/>
      <c r="L49" s="180"/>
      <c r="M49" s="8"/>
    </row>
    <row r="50" spans="1:16" x14ac:dyDescent="0.25">
      <c r="B50" s="274">
        <v>9</v>
      </c>
      <c r="C50" s="179"/>
      <c r="D50" s="179"/>
      <c r="E50" s="179"/>
      <c r="F50" s="179"/>
      <c r="G50" s="179"/>
      <c r="H50" s="179"/>
      <c r="I50" s="179"/>
      <c r="J50" s="179"/>
      <c r="K50" s="179"/>
      <c r="L50" s="180"/>
      <c r="M50" s="8"/>
      <c r="O50" s="8" t="s">
        <v>42</v>
      </c>
      <c r="P50" s="8" t="s">
        <v>45</v>
      </c>
    </row>
    <row r="51" spans="1:16" x14ac:dyDescent="0.25">
      <c r="B51" s="274"/>
      <c r="C51" s="179"/>
      <c r="D51" s="179"/>
      <c r="E51" s="179"/>
      <c r="F51" s="179"/>
      <c r="G51" s="179"/>
      <c r="H51" s="179"/>
      <c r="I51" s="179"/>
      <c r="J51" s="179"/>
      <c r="K51" s="179"/>
      <c r="L51" s="180"/>
      <c r="M51" s="8"/>
    </row>
    <row r="52" spans="1:16" x14ac:dyDescent="0.25">
      <c r="B52" s="274">
        <v>10</v>
      </c>
      <c r="C52" s="179"/>
      <c r="D52" s="179"/>
      <c r="E52" s="179"/>
      <c r="F52" s="179"/>
      <c r="G52" s="179"/>
      <c r="H52" s="179"/>
      <c r="I52" s="179"/>
      <c r="J52" s="179"/>
      <c r="K52" s="179"/>
      <c r="L52" s="180"/>
      <c r="M52" s="8"/>
      <c r="O52" s="8" t="s">
        <v>43</v>
      </c>
      <c r="P52" s="8" t="s">
        <v>241</v>
      </c>
    </row>
    <row r="53" spans="1:16" x14ac:dyDescent="0.25">
      <c r="B53" s="274"/>
      <c r="C53" s="179"/>
      <c r="D53" s="179"/>
      <c r="E53" s="179"/>
      <c r="F53" s="179"/>
      <c r="G53" s="179"/>
      <c r="H53" s="179"/>
      <c r="I53" s="179"/>
      <c r="J53" s="179"/>
      <c r="K53" s="179"/>
      <c r="L53" s="180"/>
      <c r="M53" s="8"/>
    </row>
    <row r="54" spans="1:16" s="35" customFormat="1" x14ac:dyDescent="0.25">
      <c r="A54" s="4"/>
      <c r="B54" s="161"/>
      <c r="C54" s="161"/>
      <c r="D54" s="161"/>
      <c r="E54" s="161"/>
      <c r="F54" s="161"/>
      <c r="G54" s="161"/>
      <c r="H54" s="161"/>
      <c r="I54" s="161"/>
      <c r="J54" s="161"/>
      <c r="K54" s="161"/>
      <c r="L54" s="161"/>
    </row>
    <row r="55" spans="1:16" x14ac:dyDescent="0.25">
      <c r="B55" s="294" t="s">
        <v>23</v>
      </c>
      <c r="C55" s="295"/>
      <c r="D55" s="295"/>
      <c r="E55" s="295"/>
      <c r="F55" s="295"/>
      <c r="G55" s="295"/>
      <c r="H55" s="295"/>
      <c r="I55" s="295"/>
      <c r="J55" s="295"/>
      <c r="K55" s="295"/>
      <c r="L55" s="296"/>
      <c r="M55" s="8"/>
    </row>
    <row r="56" spans="1:16" x14ac:dyDescent="0.25">
      <c r="B56" s="17"/>
      <c r="C56" s="29"/>
      <c r="D56" s="29"/>
      <c r="E56" s="30"/>
      <c r="F56" s="30"/>
      <c r="G56" s="30"/>
      <c r="H56" s="30"/>
      <c r="I56" s="30"/>
      <c r="J56" s="30"/>
      <c r="K56" s="30"/>
      <c r="L56" s="18"/>
      <c r="M56" s="8"/>
    </row>
    <row r="57" spans="1:16" x14ac:dyDescent="0.25">
      <c r="B57" s="171" t="str">
        <f>IF(Intro!$G$26="English",O57,P57)</f>
        <v>Provide the number of your members involved in the production of the goods since January 1, 2023.</v>
      </c>
      <c r="C57" s="172"/>
      <c r="D57" s="172"/>
      <c r="E57" s="172"/>
      <c r="F57" s="172"/>
      <c r="G57" s="172"/>
      <c r="H57" s="172"/>
      <c r="I57" s="172"/>
      <c r="J57" s="172"/>
      <c r="K57" s="172"/>
      <c r="L57" s="173"/>
      <c r="M57" s="8"/>
      <c r="O57" s="22" t="str">
        <f>"Provide the number of your members involved in the production of the goods since January 1, "&amp;Variables!B6&amp;"."</f>
        <v>Provide the number of your members involved in the production of the goods since January 1, 2023.</v>
      </c>
      <c r="P57" s="8"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62"/>
      <c r="C58" s="63"/>
      <c r="D58" s="29"/>
      <c r="E58" s="30"/>
      <c r="F58" s="30"/>
      <c r="G58" s="30"/>
      <c r="H58" s="30"/>
      <c r="I58" s="30"/>
      <c r="J58" s="30"/>
      <c r="K58" s="30"/>
      <c r="L58" s="18"/>
      <c r="M58" s="8"/>
      <c r="O58" s="22"/>
    </row>
    <row r="59" spans="1:16" x14ac:dyDescent="0.25">
      <c r="B59" s="287" t="str">
        <f>IF(Intro!$G$26="English",O59,P59)</f>
        <v>Firm Name and Facility</v>
      </c>
      <c r="C59" s="218"/>
      <c r="D59" s="218"/>
      <c r="E59" s="218"/>
      <c r="F59" s="218"/>
      <c r="G59" s="219"/>
      <c r="H59" s="283">
        <f>Variables!$B$6</f>
        <v>2023</v>
      </c>
      <c r="I59" s="283">
        <f>H59+1</f>
        <v>2024</v>
      </c>
      <c r="J59" s="283">
        <f>I59+1</f>
        <v>2025</v>
      </c>
      <c r="K59" s="285"/>
      <c r="L59" s="286"/>
      <c r="M59" s="8"/>
      <c r="O59" s="22" t="str">
        <f>O34</f>
        <v>Firm Name and Facility</v>
      </c>
      <c r="P59" s="8" t="str">
        <f>P34</f>
        <v xml:space="preserve">Dénomination sociale de l’entreprise et installation </v>
      </c>
    </row>
    <row r="60" spans="1:16" x14ac:dyDescent="0.25">
      <c r="B60" s="288"/>
      <c r="C60" s="221"/>
      <c r="D60" s="221"/>
      <c r="E60" s="221"/>
      <c r="F60" s="221"/>
      <c r="G60" s="222"/>
      <c r="H60" s="284"/>
      <c r="I60" s="284"/>
      <c r="J60" s="284"/>
      <c r="K60" s="285"/>
      <c r="L60" s="286"/>
      <c r="M60" s="8"/>
      <c r="O60" s="22"/>
    </row>
    <row r="61" spans="1:16" x14ac:dyDescent="0.25">
      <c r="B61" s="280" t="str">
        <f>IF(C34="","-",C34)</f>
        <v>-</v>
      </c>
      <c r="C61" s="281"/>
      <c r="D61" s="281"/>
      <c r="E61" s="281"/>
      <c r="F61" s="281"/>
      <c r="G61" s="52" t="s">
        <v>110</v>
      </c>
      <c r="H61" s="53"/>
      <c r="I61" s="53"/>
      <c r="J61" s="53"/>
      <c r="K61" s="129"/>
      <c r="L61" s="130"/>
      <c r="M61" s="8"/>
    </row>
    <row r="62" spans="1:16" x14ac:dyDescent="0.25">
      <c r="B62" s="280" t="str">
        <f>IF(C36="","-",C36)</f>
        <v>-</v>
      </c>
      <c r="C62" s="281"/>
      <c r="D62" s="281"/>
      <c r="E62" s="281"/>
      <c r="F62" s="281"/>
      <c r="G62" s="52" t="s">
        <v>110</v>
      </c>
      <c r="H62" s="53"/>
      <c r="I62" s="53"/>
      <c r="J62" s="53"/>
      <c r="K62" s="129"/>
      <c r="L62" s="130"/>
      <c r="M62" s="8"/>
    </row>
    <row r="63" spans="1:16" x14ac:dyDescent="0.25">
      <c r="B63" s="280" t="str">
        <f>IF(C38="","-",C38)</f>
        <v>-</v>
      </c>
      <c r="C63" s="281"/>
      <c r="D63" s="281"/>
      <c r="E63" s="281"/>
      <c r="F63" s="281"/>
      <c r="G63" s="52" t="s">
        <v>110</v>
      </c>
      <c r="H63" s="53"/>
      <c r="I63" s="53"/>
      <c r="J63" s="53"/>
      <c r="K63" s="129"/>
      <c r="L63" s="130"/>
      <c r="M63" s="8"/>
    </row>
    <row r="64" spans="1:16" x14ac:dyDescent="0.25">
      <c r="B64" s="280" t="str">
        <f>IF(C40="","-",C40)</f>
        <v>-</v>
      </c>
      <c r="C64" s="281"/>
      <c r="D64" s="281"/>
      <c r="E64" s="281"/>
      <c r="F64" s="281"/>
      <c r="G64" s="52" t="s">
        <v>110</v>
      </c>
      <c r="H64" s="53"/>
      <c r="I64" s="53"/>
      <c r="J64" s="53"/>
      <c r="K64" s="129"/>
      <c r="L64" s="130"/>
      <c r="M64" s="8"/>
    </row>
    <row r="65" spans="1:16" x14ac:dyDescent="0.25">
      <c r="B65" s="280" t="str">
        <f>IF(C42="","-",C42)</f>
        <v>-</v>
      </c>
      <c r="C65" s="281"/>
      <c r="D65" s="281"/>
      <c r="E65" s="281"/>
      <c r="F65" s="281"/>
      <c r="G65" s="52" t="s">
        <v>110</v>
      </c>
      <c r="H65" s="53"/>
      <c r="I65" s="53"/>
      <c r="J65" s="53"/>
      <c r="K65" s="129"/>
      <c r="L65" s="130"/>
      <c r="M65" s="8"/>
    </row>
    <row r="66" spans="1:16" x14ac:dyDescent="0.25">
      <c r="B66" s="280" t="str">
        <f>IF(C44="","-",C44)</f>
        <v>-</v>
      </c>
      <c r="C66" s="281"/>
      <c r="D66" s="281"/>
      <c r="E66" s="281"/>
      <c r="F66" s="281"/>
      <c r="G66" s="52" t="s">
        <v>110</v>
      </c>
      <c r="H66" s="53"/>
      <c r="I66" s="53"/>
      <c r="J66" s="53"/>
      <c r="K66" s="129"/>
      <c r="L66" s="130"/>
      <c r="M66" s="8"/>
    </row>
    <row r="67" spans="1:16" x14ac:dyDescent="0.25">
      <c r="B67" s="280" t="str">
        <f>IF(C46="","-",C46)</f>
        <v>-</v>
      </c>
      <c r="C67" s="281"/>
      <c r="D67" s="281"/>
      <c r="E67" s="281"/>
      <c r="F67" s="281"/>
      <c r="G67" s="52" t="s">
        <v>110</v>
      </c>
      <c r="H67" s="53"/>
      <c r="I67" s="53"/>
      <c r="J67" s="53"/>
      <c r="K67" s="129"/>
      <c r="L67" s="130"/>
      <c r="M67" s="8"/>
    </row>
    <row r="68" spans="1:16" x14ac:dyDescent="0.25">
      <c r="B68" s="280" t="str">
        <f>IF(C48="","-",C48)</f>
        <v>-</v>
      </c>
      <c r="C68" s="281"/>
      <c r="D68" s="281"/>
      <c r="E68" s="281"/>
      <c r="F68" s="281"/>
      <c r="G68" s="52" t="s">
        <v>110</v>
      </c>
      <c r="H68" s="53"/>
      <c r="I68" s="53"/>
      <c r="J68" s="53"/>
      <c r="K68" s="129"/>
      <c r="L68" s="130"/>
      <c r="M68" s="8"/>
    </row>
    <row r="69" spans="1:16" x14ac:dyDescent="0.25">
      <c r="B69" s="280" t="str">
        <f>IF(C50="","-",C50)</f>
        <v>-</v>
      </c>
      <c r="C69" s="281"/>
      <c r="D69" s="281"/>
      <c r="E69" s="281"/>
      <c r="F69" s="281"/>
      <c r="G69" s="52" t="s">
        <v>110</v>
      </c>
      <c r="H69" s="53"/>
      <c r="I69" s="53"/>
      <c r="J69" s="53"/>
      <c r="K69" s="129"/>
      <c r="L69" s="130"/>
      <c r="M69" s="8"/>
    </row>
    <row r="70" spans="1:16" x14ac:dyDescent="0.25">
      <c r="B70" s="280" t="str">
        <f t="shared" ref="B70" si="0">IF(C52="","-",C52)</f>
        <v>-</v>
      </c>
      <c r="C70" s="281"/>
      <c r="D70" s="281"/>
      <c r="E70" s="281"/>
      <c r="F70" s="281"/>
      <c r="G70" s="52" t="s">
        <v>110</v>
      </c>
      <c r="H70" s="53"/>
      <c r="I70" s="53"/>
      <c r="J70" s="53"/>
      <c r="K70" s="129"/>
      <c r="L70" s="130"/>
      <c r="M70" s="8"/>
    </row>
    <row r="71" spans="1:16" s="9" customFormat="1" x14ac:dyDescent="0.25">
      <c r="A71" s="4"/>
      <c r="B71" s="312" t="str">
        <f>IF(Intro!$G$26="English",O71,P71)</f>
        <v>Total members employed</v>
      </c>
      <c r="C71" s="313"/>
      <c r="D71" s="313"/>
      <c r="E71" s="313"/>
      <c r="F71" s="313"/>
      <c r="G71" s="54" t="s">
        <v>110</v>
      </c>
      <c r="H71" s="55">
        <f>SUM(H61:H70)</f>
        <v>0</v>
      </c>
      <c r="I71" s="55">
        <f t="shared" ref="I71:J71" si="1">SUM(I61:I70)</f>
        <v>0</v>
      </c>
      <c r="J71" s="55">
        <f t="shared" si="1"/>
        <v>0</v>
      </c>
      <c r="K71" s="127"/>
      <c r="L71" s="128"/>
      <c r="O71" s="9" t="s">
        <v>126</v>
      </c>
      <c r="P71" s="9" t="s">
        <v>128</v>
      </c>
    </row>
    <row r="72" spans="1:16" s="9" customFormat="1" x14ac:dyDescent="0.25">
      <c r="A72" s="4"/>
      <c r="B72" s="314" t="str">
        <f>IF(Intro!$G$26="English",O72,P72)</f>
        <v>Total unionized workplaces</v>
      </c>
      <c r="C72" s="315"/>
      <c r="D72" s="315"/>
      <c r="E72" s="315"/>
      <c r="F72" s="315"/>
      <c r="G72" s="54" t="s">
        <v>110</v>
      </c>
      <c r="H72" s="55">
        <f>COUNTIFS(H61:H70,"&gt;0")</f>
        <v>0</v>
      </c>
      <c r="I72" s="55">
        <f t="shared" ref="I72:J72" si="2">COUNTIFS(I61:I70,"&gt;0")</f>
        <v>0</v>
      </c>
      <c r="J72" s="55">
        <f t="shared" si="2"/>
        <v>0</v>
      </c>
      <c r="K72" s="127"/>
      <c r="L72" s="128"/>
      <c r="O72" s="9" t="s">
        <v>127</v>
      </c>
      <c r="P72" s="9" t="s">
        <v>129</v>
      </c>
    </row>
    <row r="73" spans="1:16" s="35" customFormat="1" x14ac:dyDescent="0.25">
      <c r="A73" s="81"/>
      <c r="B73" s="72"/>
      <c r="C73" s="72"/>
      <c r="D73" s="72"/>
      <c r="E73" s="72"/>
      <c r="F73" s="72"/>
      <c r="G73" s="72"/>
      <c r="H73" s="72"/>
      <c r="I73" s="72"/>
      <c r="J73" s="72"/>
      <c r="K73" s="72"/>
      <c r="L73" s="72"/>
    </row>
    <row r="74" spans="1:16" s="9" customFormat="1" x14ac:dyDescent="0.25">
      <c r="A74" s="28"/>
      <c r="B74" s="294" t="s">
        <v>24</v>
      </c>
      <c r="C74" s="295"/>
      <c r="D74" s="295"/>
      <c r="E74" s="295"/>
      <c r="F74" s="295"/>
      <c r="G74" s="295"/>
      <c r="H74" s="295"/>
      <c r="I74" s="295"/>
      <c r="J74" s="295"/>
      <c r="K74" s="295"/>
      <c r="L74" s="296"/>
      <c r="M74" s="89"/>
    </row>
    <row r="75" spans="1:16" s="35" customFormat="1" x14ac:dyDescent="0.25">
      <c r="A75" s="81"/>
      <c r="B75" s="74"/>
      <c r="C75" s="75"/>
      <c r="D75" s="75"/>
      <c r="E75" s="75"/>
      <c r="F75" s="75"/>
      <c r="G75" s="75"/>
      <c r="H75" s="75"/>
      <c r="I75" s="75"/>
      <c r="J75" s="75"/>
      <c r="K75" s="75"/>
      <c r="L75" s="76"/>
    </row>
    <row r="76" spans="1:16" s="35" customFormat="1" x14ac:dyDescent="0.25">
      <c r="A76" s="81"/>
      <c r="B76" s="257" t="str">
        <f>IF(Intro!$G$26="English",O76,P76)</f>
        <v>Provide details of any significant changes in membership and unionization of workplaces involved in the production of the goods since January 1, 2023.</v>
      </c>
      <c r="C76" s="258"/>
      <c r="D76" s="258"/>
      <c r="E76" s="258"/>
      <c r="F76" s="258"/>
      <c r="G76" s="258"/>
      <c r="H76" s="258"/>
      <c r="I76" s="258"/>
      <c r="J76" s="258"/>
      <c r="K76" s="258"/>
      <c r="L76" s="259"/>
      <c r="O76"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35" customFormat="1" x14ac:dyDescent="0.25">
      <c r="A77" s="81"/>
      <c r="B77" s="74"/>
      <c r="C77" s="75"/>
      <c r="D77" s="75"/>
      <c r="E77" s="75"/>
      <c r="F77" s="75"/>
      <c r="G77" s="75"/>
      <c r="H77" s="75"/>
      <c r="I77" s="75"/>
      <c r="J77" s="75"/>
      <c r="K77" s="75"/>
      <c r="L77" s="76"/>
    </row>
    <row r="78" spans="1:16" x14ac:dyDescent="0.25">
      <c r="B78" s="282"/>
      <c r="C78" s="316" t="str">
        <f>IF(Intro!$G$26="English",O78,P78)</f>
        <v>Firm Name and Facility</v>
      </c>
      <c r="D78" s="316"/>
      <c r="E78" s="316"/>
      <c r="F78" s="283" t="str">
        <f>IF(Intro!$G$26="English",O80,P80)</f>
        <v>Actions affecting members (closure, disposal of assets, changes in technology or other changes)</v>
      </c>
      <c r="G78" s="283"/>
      <c r="H78" s="283"/>
      <c r="I78" s="283"/>
      <c r="J78" s="283"/>
      <c r="K78" s="283"/>
      <c r="L78" s="318"/>
      <c r="M78" s="8"/>
      <c r="O78" s="8" t="s">
        <v>41</v>
      </c>
      <c r="P78" s="8" t="s">
        <v>44</v>
      </c>
    </row>
    <row r="79" spans="1:16" x14ac:dyDescent="0.25">
      <c r="B79" s="282"/>
      <c r="C79" s="317"/>
      <c r="D79" s="317"/>
      <c r="E79" s="317"/>
      <c r="F79" s="319"/>
      <c r="G79" s="319"/>
      <c r="H79" s="319"/>
      <c r="I79" s="319"/>
      <c r="J79" s="319"/>
      <c r="K79" s="319"/>
      <c r="L79" s="320"/>
      <c r="M79" s="8"/>
    </row>
    <row r="80" spans="1:16" x14ac:dyDescent="0.25">
      <c r="B80" s="274">
        <v>1</v>
      </c>
      <c r="C80" s="275">
        <f>C34</f>
        <v>0</v>
      </c>
      <c r="D80" s="275"/>
      <c r="E80" s="275"/>
      <c r="F80" s="179"/>
      <c r="G80" s="179"/>
      <c r="H80" s="179"/>
      <c r="I80" s="179"/>
      <c r="J80" s="179"/>
      <c r="K80" s="179"/>
      <c r="L80" s="180"/>
      <c r="M80" s="8"/>
      <c r="O80" s="8" t="s">
        <v>130</v>
      </c>
      <c r="P80" s="8" t="s">
        <v>131</v>
      </c>
    </row>
    <row r="81" spans="2:13" x14ac:dyDescent="0.25">
      <c r="B81" s="274"/>
      <c r="C81" s="275"/>
      <c r="D81" s="275"/>
      <c r="E81" s="275"/>
      <c r="F81" s="179"/>
      <c r="G81" s="179"/>
      <c r="H81" s="179"/>
      <c r="I81" s="179"/>
      <c r="J81" s="179"/>
      <c r="K81" s="179"/>
      <c r="L81" s="180"/>
      <c r="M81" s="8"/>
    </row>
    <row r="82" spans="2:13" x14ac:dyDescent="0.25">
      <c r="B82" s="274">
        <v>2</v>
      </c>
      <c r="C82" s="275">
        <f>C36</f>
        <v>0</v>
      </c>
      <c r="D82" s="275"/>
      <c r="E82" s="275"/>
      <c r="F82" s="179"/>
      <c r="G82" s="179"/>
      <c r="H82" s="179"/>
      <c r="I82" s="179"/>
      <c r="J82" s="179"/>
      <c r="K82" s="179"/>
      <c r="L82" s="180"/>
      <c r="M82" s="8"/>
    </row>
    <row r="83" spans="2:13" x14ac:dyDescent="0.25">
      <c r="B83" s="274"/>
      <c r="C83" s="275"/>
      <c r="D83" s="275"/>
      <c r="E83" s="275"/>
      <c r="F83" s="179"/>
      <c r="G83" s="179"/>
      <c r="H83" s="179"/>
      <c r="I83" s="179"/>
      <c r="J83" s="179"/>
      <c r="K83" s="179"/>
      <c r="L83" s="180"/>
      <c r="M83" s="8"/>
    </row>
    <row r="84" spans="2:13" x14ac:dyDescent="0.25">
      <c r="B84" s="274">
        <v>3</v>
      </c>
      <c r="C84" s="275">
        <f>C38</f>
        <v>0</v>
      </c>
      <c r="D84" s="275"/>
      <c r="E84" s="275"/>
      <c r="F84" s="179"/>
      <c r="G84" s="179"/>
      <c r="H84" s="179"/>
      <c r="I84" s="179"/>
      <c r="J84" s="179"/>
      <c r="K84" s="179"/>
      <c r="L84" s="180"/>
      <c r="M84" s="8"/>
    </row>
    <row r="85" spans="2:13" x14ac:dyDescent="0.25">
      <c r="B85" s="274"/>
      <c r="C85" s="275"/>
      <c r="D85" s="275"/>
      <c r="E85" s="275"/>
      <c r="F85" s="179"/>
      <c r="G85" s="179"/>
      <c r="H85" s="179"/>
      <c r="I85" s="179"/>
      <c r="J85" s="179"/>
      <c r="K85" s="179"/>
      <c r="L85" s="180"/>
      <c r="M85" s="8"/>
    </row>
    <row r="86" spans="2:13" x14ac:dyDescent="0.25">
      <c r="B86" s="274">
        <v>4</v>
      </c>
      <c r="C86" s="275">
        <f>C40</f>
        <v>0</v>
      </c>
      <c r="D86" s="275"/>
      <c r="E86" s="275"/>
      <c r="F86" s="179"/>
      <c r="G86" s="179"/>
      <c r="H86" s="179"/>
      <c r="I86" s="179"/>
      <c r="J86" s="179"/>
      <c r="K86" s="179"/>
      <c r="L86" s="180"/>
      <c r="M86" s="8"/>
    </row>
    <row r="87" spans="2:13" x14ac:dyDescent="0.25">
      <c r="B87" s="274"/>
      <c r="C87" s="275"/>
      <c r="D87" s="275"/>
      <c r="E87" s="275"/>
      <c r="F87" s="179"/>
      <c r="G87" s="179"/>
      <c r="H87" s="179"/>
      <c r="I87" s="179"/>
      <c r="J87" s="179"/>
      <c r="K87" s="179"/>
      <c r="L87" s="180"/>
      <c r="M87" s="8"/>
    </row>
    <row r="88" spans="2:13" x14ac:dyDescent="0.25">
      <c r="B88" s="274">
        <v>5</v>
      </c>
      <c r="C88" s="275">
        <f>C42</f>
        <v>0</v>
      </c>
      <c r="D88" s="275"/>
      <c r="E88" s="275"/>
      <c r="F88" s="179"/>
      <c r="G88" s="179"/>
      <c r="H88" s="179"/>
      <c r="I88" s="179"/>
      <c r="J88" s="179"/>
      <c r="K88" s="179"/>
      <c r="L88" s="180"/>
      <c r="M88" s="8"/>
    </row>
    <row r="89" spans="2:13" x14ac:dyDescent="0.25">
      <c r="B89" s="274"/>
      <c r="C89" s="275"/>
      <c r="D89" s="275"/>
      <c r="E89" s="275"/>
      <c r="F89" s="179"/>
      <c r="G89" s="179"/>
      <c r="H89" s="179"/>
      <c r="I89" s="179"/>
      <c r="J89" s="179"/>
      <c r="K89" s="179"/>
      <c r="L89" s="180"/>
      <c r="M89" s="8"/>
    </row>
    <row r="90" spans="2:13" x14ac:dyDescent="0.25">
      <c r="B90" s="274">
        <v>6</v>
      </c>
      <c r="C90" s="275">
        <f>C44</f>
        <v>0</v>
      </c>
      <c r="D90" s="275"/>
      <c r="E90" s="275"/>
      <c r="F90" s="179"/>
      <c r="G90" s="179"/>
      <c r="H90" s="179"/>
      <c r="I90" s="179"/>
      <c r="J90" s="179"/>
      <c r="K90" s="179"/>
      <c r="L90" s="180"/>
      <c r="M90" s="8"/>
    </row>
    <row r="91" spans="2:13" x14ac:dyDescent="0.25">
      <c r="B91" s="274"/>
      <c r="C91" s="275"/>
      <c r="D91" s="275"/>
      <c r="E91" s="275"/>
      <c r="F91" s="179"/>
      <c r="G91" s="179"/>
      <c r="H91" s="179"/>
      <c r="I91" s="179"/>
      <c r="J91" s="179"/>
      <c r="K91" s="179"/>
      <c r="L91" s="180"/>
      <c r="M91" s="8"/>
    </row>
    <row r="92" spans="2:13" x14ac:dyDescent="0.25">
      <c r="B92" s="274">
        <v>7</v>
      </c>
      <c r="C92" s="275">
        <f>C46</f>
        <v>0</v>
      </c>
      <c r="D92" s="275"/>
      <c r="E92" s="275"/>
      <c r="F92" s="179"/>
      <c r="G92" s="179"/>
      <c r="H92" s="179"/>
      <c r="I92" s="179"/>
      <c r="J92" s="179"/>
      <c r="K92" s="179"/>
      <c r="L92" s="180"/>
      <c r="M92" s="8"/>
    </row>
    <row r="93" spans="2:13" x14ac:dyDescent="0.25">
      <c r="B93" s="274"/>
      <c r="C93" s="275"/>
      <c r="D93" s="275"/>
      <c r="E93" s="275"/>
      <c r="F93" s="179"/>
      <c r="G93" s="179"/>
      <c r="H93" s="179"/>
      <c r="I93" s="179"/>
      <c r="J93" s="179"/>
      <c r="K93" s="179"/>
      <c r="L93" s="180"/>
      <c r="M93" s="8"/>
    </row>
    <row r="94" spans="2:13" x14ac:dyDescent="0.25">
      <c r="B94" s="274">
        <v>8</v>
      </c>
      <c r="C94" s="275">
        <f>C48</f>
        <v>0</v>
      </c>
      <c r="D94" s="275"/>
      <c r="E94" s="275"/>
      <c r="F94" s="179"/>
      <c r="G94" s="179"/>
      <c r="H94" s="179"/>
      <c r="I94" s="179"/>
      <c r="J94" s="179"/>
      <c r="K94" s="179"/>
      <c r="L94" s="180"/>
      <c r="M94" s="8"/>
    </row>
    <row r="95" spans="2:13" x14ac:dyDescent="0.25">
      <c r="B95" s="274"/>
      <c r="C95" s="275"/>
      <c r="D95" s="275"/>
      <c r="E95" s="275"/>
      <c r="F95" s="179"/>
      <c r="G95" s="179"/>
      <c r="H95" s="179"/>
      <c r="I95" s="179"/>
      <c r="J95" s="179"/>
      <c r="K95" s="179"/>
      <c r="L95" s="180"/>
      <c r="M95" s="8"/>
    </row>
    <row r="96" spans="2:13" x14ac:dyDescent="0.25">
      <c r="B96" s="274">
        <v>9</v>
      </c>
      <c r="C96" s="275">
        <f>C50</f>
        <v>0</v>
      </c>
      <c r="D96" s="275"/>
      <c r="E96" s="275"/>
      <c r="F96" s="179"/>
      <c r="G96" s="179"/>
      <c r="H96" s="179"/>
      <c r="I96" s="179"/>
      <c r="J96" s="179"/>
      <c r="K96" s="179"/>
      <c r="L96" s="180"/>
      <c r="M96" s="8"/>
    </row>
    <row r="97" spans="1:16" x14ac:dyDescent="0.25">
      <c r="B97" s="274"/>
      <c r="C97" s="275"/>
      <c r="D97" s="275"/>
      <c r="E97" s="275"/>
      <c r="F97" s="179"/>
      <c r="G97" s="179"/>
      <c r="H97" s="179"/>
      <c r="I97" s="179"/>
      <c r="J97" s="179"/>
      <c r="K97" s="179"/>
      <c r="L97" s="180"/>
      <c r="M97" s="8"/>
    </row>
    <row r="98" spans="1:16" x14ac:dyDescent="0.25">
      <c r="B98" s="274">
        <v>10</v>
      </c>
      <c r="C98" s="275">
        <f>C52</f>
        <v>0</v>
      </c>
      <c r="D98" s="275"/>
      <c r="E98" s="275"/>
      <c r="F98" s="179"/>
      <c r="G98" s="179"/>
      <c r="H98" s="179"/>
      <c r="I98" s="179"/>
      <c r="J98" s="179"/>
      <c r="K98" s="179"/>
      <c r="L98" s="180"/>
      <c r="M98" s="8"/>
    </row>
    <row r="99" spans="1:16" x14ac:dyDescent="0.25">
      <c r="B99" s="276"/>
      <c r="C99" s="277"/>
      <c r="D99" s="277"/>
      <c r="E99" s="277"/>
      <c r="F99" s="278"/>
      <c r="G99" s="278"/>
      <c r="H99" s="278"/>
      <c r="I99" s="278"/>
      <c r="J99" s="278"/>
      <c r="K99" s="278"/>
      <c r="L99" s="279"/>
      <c r="M99" s="8"/>
    </row>
    <row r="100" spans="1:16" s="56" customFormat="1" x14ac:dyDescent="0.25">
      <c r="A100" s="92"/>
      <c r="B100" s="72"/>
      <c r="C100" s="72"/>
      <c r="D100" s="72"/>
      <c r="E100" s="72"/>
      <c r="F100" s="72"/>
      <c r="G100" s="72"/>
      <c r="H100" s="72"/>
      <c r="I100" s="72"/>
      <c r="J100" s="72"/>
      <c r="K100" s="72"/>
      <c r="L100" s="72"/>
    </row>
    <row r="101" spans="1:16" x14ac:dyDescent="0.25">
      <c r="B101" s="297" t="str">
        <f>IF(Intro!$G$26="English",O101,P101)</f>
        <v>COLLECTIVE AGREEMENTS</v>
      </c>
      <c r="C101" s="298"/>
      <c r="D101" s="298"/>
      <c r="E101" s="298"/>
      <c r="F101" s="298"/>
      <c r="G101" s="298"/>
      <c r="H101" s="298"/>
      <c r="I101" s="298"/>
      <c r="J101" s="298"/>
      <c r="K101" s="298"/>
      <c r="L101" s="299"/>
      <c r="M101" s="35"/>
      <c r="O101" s="8" t="s">
        <v>209</v>
      </c>
      <c r="P101" s="8" t="s">
        <v>210</v>
      </c>
    </row>
    <row r="102" spans="1:16" s="9" customFormat="1" x14ac:dyDescent="0.25">
      <c r="A102" s="4"/>
      <c r="B102" s="294" t="s">
        <v>25</v>
      </c>
      <c r="C102" s="295"/>
      <c r="D102" s="295"/>
      <c r="E102" s="295"/>
      <c r="F102" s="295"/>
      <c r="G102" s="295"/>
      <c r="H102" s="295"/>
      <c r="I102" s="295"/>
      <c r="J102" s="295"/>
      <c r="K102" s="295"/>
      <c r="L102" s="296"/>
      <c r="M102" s="89"/>
    </row>
    <row r="103" spans="1:16" s="35" customFormat="1" x14ac:dyDescent="0.25">
      <c r="A103" s="81"/>
      <c r="B103" s="74"/>
      <c r="C103" s="75"/>
      <c r="D103" s="75"/>
      <c r="E103" s="75"/>
      <c r="F103" s="75"/>
      <c r="G103" s="75"/>
      <c r="H103" s="75"/>
      <c r="I103" s="75"/>
      <c r="J103" s="75"/>
      <c r="K103" s="75"/>
      <c r="L103" s="76"/>
    </row>
    <row r="104" spans="1:16" s="35" customFormat="1" x14ac:dyDescent="0.25">
      <c r="A104" s="81"/>
      <c r="B104" s="257" t="str">
        <f>IF(Intro!$G$26="English",O104,P104)</f>
        <v>Provide information for all the collective agreements that were in place for members involved in the production of the goods since January 1, 2023.</v>
      </c>
      <c r="C104" s="258"/>
      <c r="D104" s="258"/>
      <c r="E104" s="258"/>
      <c r="F104" s="258"/>
      <c r="G104" s="258"/>
      <c r="H104" s="258"/>
      <c r="I104" s="258"/>
      <c r="J104" s="258"/>
      <c r="K104" s="258"/>
      <c r="L104" s="259"/>
      <c r="O104"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4"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5" spans="1:16" s="35" customFormat="1" x14ac:dyDescent="0.25">
      <c r="A105" s="81"/>
      <c r="B105" s="74"/>
      <c r="C105" s="75"/>
      <c r="D105" s="75"/>
      <c r="E105" s="75"/>
      <c r="F105" s="75"/>
      <c r="G105" s="75"/>
      <c r="H105" s="75"/>
      <c r="I105" s="75"/>
      <c r="J105" s="75"/>
      <c r="K105" s="75"/>
      <c r="L105" s="76"/>
    </row>
    <row r="106" spans="1:16" x14ac:dyDescent="0.25">
      <c r="B106" s="271" t="str">
        <f>IF(Intro!$G$26="English",O108,P108)</f>
        <v>Union local</v>
      </c>
      <c r="C106" s="272"/>
      <c r="D106" s="272"/>
      <c r="E106" s="272" t="str">
        <f>IF(Intro!$G$26="English",O110,P110)</f>
        <v>Prior Negotiating Period</v>
      </c>
      <c r="F106" s="272"/>
      <c r="G106" s="272" t="str">
        <f>IF(Intro!$G$26="English",O111,P111)</f>
        <v>Collective Agreement Start Date</v>
      </c>
      <c r="H106" s="272"/>
      <c r="I106" s="272" t="str">
        <f>IF(Intro!$G$26="English",O112,P112)</f>
        <v>Collective Agreement End Date</v>
      </c>
      <c r="J106" s="272"/>
      <c r="K106" s="272" t="str">
        <f>IF(Intro!$G$26="English",O113,P113)</f>
        <v>Next Negotiating Period</v>
      </c>
      <c r="L106" s="273"/>
      <c r="M106" s="8"/>
      <c r="O106" s="22"/>
    </row>
    <row r="107" spans="1:16" x14ac:dyDescent="0.25">
      <c r="B107" s="271"/>
      <c r="C107" s="272"/>
      <c r="D107" s="272"/>
      <c r="E107" s="272"/>
      <c r="F107" s="272"/>
      <c r="G107" s="272"/>
      <c r="H107" s="272"/>
      <c r="I107" s="272"/>
      <c r="J107" s="272"/>
      <c r="K107" s="272"/>
      <c r="L107" s="273"/>
      <c r="M107" s="8"/>
      <c r="O107" s="22"/>
    </row>
    <row r="108" spans="1:16" x14ac:dyDescent="0.25">
      <c r="B108" s="269"/>
      <c r="C108" s="179"/>
      <c r="D108" s="179"/>
      <c r="E108" s="179"/>
      <c r="F108" s="179"/>
      <c r="G108" s="270"/>
      <c r="H108" s="179"/>
      <c r="I108" s="179"/>
      <c r="J108" s="179"/>
      <c r="K108" s="179"/>
      <c r="L108" s="180"/>
      <c r="M108" s="8"/>
      <c r="O108" s="8" t="s">
        <v>46</v>
      </c>
      <c r="P108" s="8" t="s">
        <v>242</v>
      </c>
    </row>
    <row r="109" spans="1:16" x14ac:dyDescent="0.25">
      <c r="B109" s="269"/>
      <c r="C109" s="179"/>
      <c r="D109" s="179"/>
      <c r="E109" s="179"/>
      <c r="F109" s="179"/>
      <c r="G109" s="179"/>
      <c r="H109" s="179"/>
      <c r="I109" s="179"/>
      <c r="J109" s="179"/>
      <c r="K109" s="179"/>
      <c r="L109" s="180"/>
      <c r="M109" s="8"/>
    </row>
    <row r="110" spans="1:16" x14ac:dyDescent="0.25">
      <c r="B110" s="269"/>
      <c r="C110" s="179"/>
      <c r="D110" s="179"/>
      <c r="E110" s="179"/>
      <c r="F110" s="179"/>
      <c r="G110" s="270"/>
      <c r="H110" s="179"/>
      <c r="I110" s="179"/>
      <c r="J110" s="179"/>
      <c r="K110" s="179"/>
      <c r="L110" s="180"/>
      <c r="M110" s="8"/>
      <c r="O110" s="8" t="s">
        <v>47</v>
      </c>
      <c r="P110" s="8" t="s">
        <v>48</v>
      </c>
    </row>
    <row r="111" spans="1:16" x14ac:dyDescent="0.25">
      <c r="B111" s="269"/>
      <c r="C111" s="179"/>
      <c r="D111" s="179"/>
      <c r="E111" s="179"/>
      <c r="F111" s="179"/>
      <c r="G111" s="179"/>
      <c r="H111" s="179"/>
      <c r="I111" s="179"/>
      <c r="J111" s="179"/>
      <c r="K111" s="179"/>
      <c r="L111" s="180"/>
      <c r="M111" s="8"/>
      <c r="O111" s="8" t="s">
        <v>49</v>
      </c>
      <c r="P111" s="8" t="s">
        <v>50</v>
      </c>
    </row>
    <row r="112" spans="1:16" x14ac:dyDescent="0.25">
      <c r="B112" s="269"/>
      <c r="C112" s="179"/>
      <c r="D112" s="179"/>
      <c r="E112" s="179"/>
      <c r="F112" s="179"/>
      <c r="G112" s="270"/>
      <c r="H112" s="179"/>
      <c r="I112" s="179"/>
      <c r="J112" s="179"/>
      <c r="K112" s="179"/>
      <c r="L112" s="180"/>
      <c r="M112" s="8"/>
      <c r="O112" s="8" t="s">
        <v>51</v>
      </c>
      <c r="P112" s="8" t="s">
        <v>52</v>
      </c>
    </row>
    <row r="113" spans="1:16" x14ac:dyDescent="0.25">
      <c r="B113" s="269"/>
      <c r="C113" s="179"/>
      <c r="D113" s="179"/>
      <c r="E113" s="179"/>
      <c r="F113" s="179"/>
      <c r="G113" s="179"/>
      <c r="H113" s="179"/>
      <c r="I113" s="179"/>
      <c r="J113" s="179"/>
      <c r="K113" s="179"/>
      <c r="L113" s="180"/>
      <c r="M113" s="8"/>
      <c r="O113" s="8" t="s">
        <v>53</v>
      </c>
      <c r="P113" s="8" t="s">
        <v>54</v>
      </c>
    </row>
    <row r="114" spans="1:16" x14ac:dyDescent="0.25">
      <c r="B114" s="269"/>
      <c r="C114" s="179"/>
      <c r="D114" s="179"/>
      <c r="E114" s="179"/>
      <c r="F114" s="179"/>
      <c r="G114" s="290"/>
      <c r="H114" s="179"/>
      <c r="I114" s="179"/>
      <c r="J114" s="179"/>
      <c r="K114" s="179"/>
      <c r="L114" s="180"/>
      <c r="M114" s="8"/>
    </row>
    <row r="115" spans="1:16" x14ac:dyDescent="0.25">
      <c r="B115" s="269"/>
      <c r="C115" s="179"/>
      <c r="D115" s="179"/>
      <c r="E115" s="179"/>
      <c r="F115" s="179"/>
      <c r="G115" s="179"/>
      <c r="H115" s="179"/>
      <c r="I115" s="179"/>
      <c r="J115" s="179"/>
      <c r="K115" s="179"/>
      <c r="L115" s="180"/>
      <c r="M115" s="8"/>
    </row>
    <row r="116" spans="1:16" x14ac:dyDescent="0.25">
      <c r="B116" s="269"/>
      <c r="C116" s="179"/>
      <c r="D116" s="179"/>
      <c r="E116" s="179"/>
      <c r="F116" s="179"/>
      <c r="G116" s="179"/>
      <c r="H116" s="179"/>
      <c r="I116" s="179"/>
      <c r="J116" s="179"/>
      <c r="K116" s="179"/>
      <c r="L116" s="180"/>
      <c r="M116" s="8"/>
    </row>
    <row r="117" spans="1:16" x14ac:dyDescent="0.25">
      <c r="B117" s="269"/>
      <c r="C117" s="179"/>
      <c r="D117" s="179"/>
      <c r="E117" s="179"/>
      <c r="F117" s="179"/>
      <c r="G117" s="179"/>
      <c r="H117" s="179"/>
      <c r="I117" s="179"/>
      <c r="J117" s="179"/>
      <c r="K117" s="179"/>
      <c r="L117" s="180"/>
      <c r="M117" s="8"/>
    </row>
    <row r="118" spans="1:16" x14ac:dyDescent="0.25">
      <c r="B118" s="269"/>
      <c r="C118" s="179"/>
      <c r="D118" s="179"/>
      <c r="E118" s="179"/>
      <c r="F118" s="179"/>
      <c r="G118" s="179"/>
      <c r="H118" s="179"/>
      <c r="I118" s="179"/>
      <c r="J118" s="179"/>
      <c r="K118" s="179"/>
      <c r="L118" s="180"/>
      <c r="M118" s="8"/>
    </row>
    <row r="119" spans="1:16" x14ac:dyDescent="0.25">
      <c r="B119" s="269"/>
      <c r="C119" s="179"/>
      <c r="D119" s="179"/>
      <c r="E119" s="179"/>
      <c r="F119" s="179"/>
      <c r="G119" s="179"/>
      <c r="H119" s="179"/>
      <c r="I119" s="179"/>
      <c r="J119" s="179"/>
      <c r="K119" s="179"/>
      <c r="L119" s="180"/>
      <c r="M119" s="8"/>
    </row>
    <row r="120" spans="1:16" x14ac:dyDescent="0.25">
      <c r="B120" s="269"/>
      <c r="C120" s="179"/>
      <c r="D120" s="179"/>
      <c r="E120" s="179"/>
      <c r="F120" s="179"/>
      <c r="G120" s="179"/>
      <c r="H120" s="179"/>
      <c r="I120" s="179"/>
      <c r="J120" s="179"/>
      <c r="K120" s="179"/>
      <c r="L120" s="180"/>
      <c r="M120" s="8"/>
    </row>
    <row r="121" spans="1:16" x14ac:dyDescent="0.25">
      <c r="B121" s="269"/>
      <c r="C121" s="179"/>
      <c r="D121" s="179"/>
      <c r="E121" s="179"/>
      <c r="F121" s="179"/>
      <c r="G121" s="179"/>
      <c r="H121" s="179"/>
      <c r="I121" s="179"/>
      <c r="J121" s="179"/>
      <c r="K121" s="179"/>
      <c r="L121" s="180"/>
      <c r="M121" s="8"/>
    </row>
    <row r="122" spans="1:16" x14ac:dyDescent="0.25">
      <c r="B122" s="269"/>
      <c r="C122" s="179"/>
      <c r="D122" s="179"/>
      <c r="E122" s="179"/>
      <c r="F122" s="179"/>
      <c r="G122" s="179"/>
      <c r="H122" s="179"/>
      <c r="I122" s="179"/>
      <c r="J122" s="179"/>
      <c r="K122" s="179"/>
      <c r="L122" s="180"/>
      <c r="M122" s="8"/>
    </row>
    <row r="123" spans="1:16" x14ac:dyDescent="0.25">
      <c r="B123" s="269"/>
      <c r="C123" s="179"/>
      <c r="D123" s="179"/>
      <c r="E123" s="179"/>
      <c r="F123" s="179"/>
      <c r="G123" s="179"/>
      <c r="H123" s="179"/>
      <c r="I123" s="179"/>
      <c r="J123" s="179"/>
      <c r="K123" s="179"/>
      <c r="L123" s="180"/>
      <c r="M123" s="8"/>
    </row>
    <row r="124" spans="1:16" x14ac:dyDescent="0.25">
      <c r="B124" s="269"/>
      <c r="C124" s="179"/>
      <c r="D124" s="179"/>
      <c r="E124" s="179"/>
      <c r="F124" s="179"/>
      <c r="G124" s="179"/>
      <c r="H124" s="179"/>
      <c r="I124" s="179"/>
      <c r="J124" s="179"/>
      <c r="K124" s="179"/>
      <c r="L124" s="180"/>
      <c r="M124" s="8"/>
    </row>
    <row r="125" spans="1:16" x14ac:dyDescent="0.25">
      <c r="B125" s="269"/>
      <c r="C125" s="179"/>
      <c r="D125" s="179"/>
      <c r="E125" s="179"/>
      <c r="F125" s="179"/>
      <c r="G125" s="179"/>
      <c r="H125" s="179"/>
      <c r="I125" s="179"/>
      <c r="J125" s="179"/>
      <c r="K125" s="179"/>
      <c r="L125" s="180"/>
      <c r="M125" s="8"/>
    </row>
    <row r="126" spans="1:16" x14ac:dyDescent="0.25">
      <c r="B126" s="269"/>
      <c r="C126" s="179"/>
      <c r="D126" s="179"/>
      <c r="E126" s="179"/>
      <c r="F126" s="179"/>
      <c r="G126" s="179"/>
      <c r="H126" s="179"/>
      <c r="I126" s="179"/>
      <c r="J126" s="179"/>
      <c r="K126" s="179"/>
      <c r="L126" s="180"/>
      <c r="M126" s="8"/>
    </row>
    <row r="127" spans="1:16" x14ac:dyDescent="0.25">
      <c r="B127" s="269"/>
      <c r="C127" s="179"/>
      <c r="D127" s="179"/>
      <c r="E127" s="179"/>
      <c r="F127" s="179"/>
      <c r="G127" s="179"/>
      <c r="H127" s="179"/>
      <c r="I127" s="179"/>
      <c r="J127" s="179"/>
      <c r="K127" s="179"/>
      <c r="L127" s="180"/>
      <c r="M127" s="8"/>
    </row>
    <row r="128" spans="1:16" s="35" customFormat="1" x14ac:dyDescent="0.25">
      <c r="A128" s="81"/>
      <c r="B128" s="161"/>
      <c r="C128" s="161"/>
      <c r="D128" s="161"/>
      <c r="E128" s="161"/>
      <c r="F128" s="161"/>
      <c r="G128" s="161"/>
      <c r="H128" s="161"/>
      <c r="I128" s="161"/>
      <c r="J128" s="161"/>
      <c r="K128" s="161"/>
      <c r="L128" s="161"/>
    </row>
    <row r="129" spans="1:16" s="9" customFormat="1" x14ac:dyDescent="0.25">
      <c r="A129" s="4"/>
      <c r="B129" s="303" t="s">
        <v>26</v>
      </c>
      <c r="C129" s="304"/>
      <c r="D129" s="304"/>
      <c r="E129" s="304"/>
      <c r="F129" s="304"/>
      <c r="G129" s="304"/>
      <c r="H129" s="304"/>
      <c r="I129" s="304"/>
      <c r="J129" s="304"/>
      <c r="K129" s="304"/>
      <c r="L129" s="305"/>
      <c r="M129" s="89"/>
    </row>
    <row r="130" spans="1:16" s="35" customFormat="1" x14ac:dyDescent="0.25">
      <c r="A130" s="81"/>
      <c r="B130" s="74"/>
      <c r="C130" s="75"/>
      <c r="D130" s="75"/>
      <c r="E130" s="75"/>
      <c r="F130" s="75"/>
      <c r="G130" s="75"/>
      <c r="H130" s="75"/>
      <c r="I130" s="75"/>
      <c r="J130" s="75"/>
      <c r="K130" s="75"/>
      <c r="L130" s="76"/>
    </row>
    <row r="131" spans="1:16" s="35" customFormat="1" x14ac:dyDescent="0.25">
      <c r="A131" s="81"/>
      <c r="B131" s="171" t="str">
        <f>IF(Intro!$G$26="English",O131,P131)</f>
        <v>Provide an electronic copy of each collective agreement that was in place for members involved in the production of the goods since January 1, 2023.</v>
      </c>
      <c r="C131" s="172"/>
      <c r="D131" s="172"/>
      <c r="E131" s="172"/>
      <c r="F131" s="172"/>
      <c r="G131" s="172"/>
      <c r="H131" s="172"/>
      <c r="I131" s="172"/>
      <c r="J131" s="172"/>
      <c r="K131" s="172"/>
      <c r="L131" s="173"/>
      <c r="O131"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1"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2" spans="1:16" s="35" customFormat="1" x14ac:dyDescent="0.25">
      <c r="A132" s="81"/>
      <c r="B132" s="71"/>
      <c r="C132" s="72"/>
      <c r="D132" s="72"/>
      <c r="E132" s="72"/>
      <c r="F132" s="72"/>
      <c r="G132" s="72"/>
      <c r="H132" s="72"/>
      <c r="I132" s="72"/>
      <c r="J132" s="72"/>
      <c r="K132" s="72"/>
      <c r="L132" s="73"/>
    </row>
    <row r="133" spans="1:16" s="56" customFormat="1" x14ac:dyDescent="0.25">
      <c r="A133" s="92"/>
      <c r="B133" s="93"/>
      <c r="C133" s="93"/>
      <c r="D133" s="93"/>
      <c r="E133" s="93"/>
      <c r="F133" s="93"/>
      <c r="G133" s="93"/>
      <c r="H133" s="93"/>
      <c r="I133" s="93"/>
      <c r="J133" s="93"/>
      <c r="K133" s="93"/>
      <c r="L133" s="93"/>
    </row>
    <row r="134" spans="1:16" x14ac:dyDescent="0.25">
      <c r="B134" s="321" t="str">
        <f>IF(Intro!$G$26="English",O134,P134)</f>
        <v>IMPACT</v>
      </c>
      <c r="C134" s="322"/>
      <c r="D134" s="322"/>
      <c r="E134" s="322"/>
      <c r="F134" s="322"/>
      <c r="G134" s="322"/>
      <c r="H134" s="322"/>
      <c r="I134" s="322"/>
      <c r="J134" s="322"/>
      <c r="K134" s="322"/>
      <c r="L134" s="323"/>
      <c r="M134" s="35"/>
      <c r="O134" s="8" t="s">
        <v>207</v>
      </c>
      <c r="P134" s="8" t="s">
        <v>208</v>
      </c>
    </row>
    <row r="135" spans="1:16" s="9" customFormat="1" x14ac:dyDescent="0.25">
      <c r="A135" s="28"/>
      <c r="B135" s="303" t="s">
        <v>27</v>
      </c>
      <c r="C135" s="304"/>
      <c r="D135" s="304"/>
      <c r="E135" s="304"/>
      <c r="F135" s="304"/>
      <c r="G135" s="304"/>
      <c r="H135" s="304"/>
      <c r="I135" s="304"/>
      <c r="J135" s="304"/>
      <c r="K135" s="304"/>
      <c r="L135" s="305"/>
      <c r="M135" s="89"/>
    </row>
    <row r="136" spans="1:16" x14ac:dyDescent="0.25">
      <c r="A136" s="28"/>
      <c r="B136" s="78"/>
      <c r="C136" s="79"/>
      <c r="D136" s="79"/>
      <c r="E136" s="79"/>
      <c r="F136" s="79"/>
      <c r="G136" s="79"/>
      <c r="H136" s="79"/>
      <c r="I136" s="79"/>
      <c r="J136" s="79"/>
      <c r="K136" s="79"/>
      <c r="L136" s="80"/>
      <c r="M136" s="8"/>
    </row>
    <row r="137" spans="1:16" x14ac:dyDescent="0.25">
      <c r="A137" s="28"/>
      <c r="B137" s="171" t="str">
        <f>IF(Intro!$G$26="English",O137,P137)</f>
        <v>Have your members been affected by any of the following factors as a result of imports of the goods since January 1, 2023? Provide supporting documents to the extent available.</v>
      </c>
      <c r="C137" s="172"/>
      <c r="D137" s="172"/>
      <c r="E137" s="172"/>
      <c r="F137" s="172"/>
      <c r="G137" s="172"/>
      <c r="H137" s="172"/>
      <c r="I137" s="172"/>
      <c r="J137" s="172"/>
      <c r="K137" s="172"/>
      <c r="L137" s="173"/>
      <c r="M137" s="8"/>
      <c r="O137"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37"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38" spans="1:16" x14ac:dyDescent="0.25">
      <c r="A138" s="28"/>
      <c r="B138" s="171"/>
      <c r="C138" s="172"/>
      <c r="D138" s="172"/>
      <c r="E138" s="172"/>
      <c r="F138" s="172"/>
      <c r="G138" s="172"/>
      <c r="H138" s="172"/>
      <c r="I138" s="172"/>
      <c r="J138" s="172"/>
      <c r="K138" s="172"/>
      <c r="L138" s="173"/>
      <c r="M138" s="8"/>
    </row>
    <row r="139" spans="1:16" x14ac:dyDescent="0.25">
      <c r="A139" s="28"/>
      <c r="B139" s="78"/>
      <c r="C139" s="79"/>
      <c r="D139" s="79"/>
      <c r="E139" s="79"/>
      <c r="F139" s="79"/>
      <c r="G139" s="79"/>
      <c r="H139" s="79"/>
      <c r="I139" s="79"/>
      <c r="J139" s="79"/>
      <c r="K139" s="79"/>
      <c r="L139" s="80"/>
      <c r="M139" s="8"/>
    </row>
    <row r="140" spans="1:16" s="35" customFormat="1" x14ac:dyDescent="0.25">
      <c r="A140" s="70"/>
      <c r="B140" s="74"/>
      <c r="C140" s="75"/>
      <c r="D140" s="75"/>
      <c r="E140" s="94" t="str">
        <f>IF(Intro!$G$26="English",O140,P140)</f>
        <v>Yes or No</v>
      </c>
      <c r="F140" s="267" t="str">
        <f>IF(Intro!$G$26="English",O141,P141)</f>
        <v>Comments</v>
      </c>
      <c r="G140" s="267"/>
      <c r="H140" s="267"/>
      <c r="I140" s="267"/>
      <c r="J140" s="267"/>
      <c r="K140" s="267"/>
      <c r="L140" s="268"/>
      <c r="O140" s="35" t="s">
        <v>79</v>
      </c>
      <c r="P140" s="35" t="s">
        <v>160</v>
      </c>
    </row>
    <row r="141" spans="1:16" x14ac:dyDescent="0.25">
      <c r="A141" s="28"/>
      <c r="B141" s="265" t="str">
        <f>IF(Intro!$G$26="English",O142,P142)</f>
        <v>Bargaining Concessions</v>
      </c>
      <c r="C141" s="266"/>
      <c r="D141" s="266"/>
      <c r="E141" s="262"/>
      <c r="F141" s="260"/>
      <c r="G141" s="260"/>
      <c r="H141" s="260"/>
      <c r="I141" s="260"/>
      <c r="J141" s="260"/>
      <c r="K141" s="260"/>
      <c r="L141" s="261"/>
      <c r="M141" s="8"/>
      <c r="O141" s="22" t="s">
        <v>94</v>
      </c>
      <c r="P141" s="8" t="s">
        <v>95</v>
      </c>
    </row>
    <row r="142" spans="1:16" x14ac:dyDescent="0.25">
      <c r="A142" s="28"/>
      <c r="B142" s="265"/>
      <c r="C142" s="266"/>
      <c r="D142" s="266"/>
      <c r="E142" s="262"/>
      <c r="F142" s="260"/>
      <c r="G142" s="260"/>
      <c r="H142" s="260"/>
      <c r="I142" s="260"/>
      <c r="J142" s="260"/>
      <c r="K142" s="260"/>
      <c r="L142" s="261"/>
      <c r="M142" s="8"/>
      <c r="O142" s="22" t="s">
        <v>135</v>
      </c>
      <c r="P142" s="22" t="s">
        <v>136</v>
      </c>
    </row>
    <row r="143" spans="1:16" x14ac:dyDescent="0.25">
      <c r="A143" s="28"/>
      <c r="B143" s="265"/>
      <c r="C143" s="266"/>
      <c r="D143" s="266"/>
      <c r="E143" s="262"/>
      <c r="F143" s="260"/>
      <c r="G143" s="260"/>
      <c r="H143" s="260"/>
      <c r="I143" s="260"/>
      <c r="J143" s="260"/>
      <c r="K143" s="260"/>
      <c r="L143" s="261"/>
      <c r="M143" s="8"/>
      <c r="O143" s="22"/>
      <c r="P143" s="22"/>
    </row>
    <row r="144" spans="1:16" x14ac:dyDescent="0.25">
      <c r="A144" s="28"/>
      <c r="B144" s="265"/>
      <c r="C144" s="266"/>
      <c r="D144" s="266"/>
      <c r="E144" s="262"/>
      <c r="F144" s="260"/>
      <c r="G144" s="260"/>
      <c r="H144" s="260"/>
      <c r="I144" s="260"/>
      <c r="J144" s="260"/>
      <c r="K144" s="260"/>
      <c r="L144" s="261"/>
      <c r="M144" s="8"/>
      <c r="O144" s="22"/>
      <c r="P144" s="22"/>
    </row>
    <row r="145" spans="1:16" x14ac:dyDescent="0.25">
      <c r="A145" s="28"/>
      <c r="B145" s="265"/>
      <c r="C145" s="266"/>
      <c r="D145" s="266"/>
      <c r="E145" s="262"/>
      <c r="F145" s="260"/>
      <c r="G145" s="260"/>
      <c r="H145" s="260"/>
      <c r="I145" s="260"/>
      <c r="J145" s="260"/>
      <c r="K145" s="260"/>
      <c r="L145" s="261"/>
      <c r="M145" s="8"/>
      <c r="O145" s="22"/>
      <c r="P145" s="22"/>
    </row>
    <row r="146" spans="1:16" x14ac:dyDescent="0.25">
      <c r="A146" s="28"/>
      <c r="B146" s="265"/>
      <c r="C146" s="266"/>
      <c r="D146" s="266"/>
      <c r="E146" s="262"/>
      <c r="F146" s="260"/>
      <c r="G146" s="260"/>
      <c r="H146" s="260"/>
      <c r="I146" s="260"/>
      <c r="J146" s="260"/>
      <c r="K146" s="260"/>
      <c r="L146" s="261"/>
      <c r="M146" s="8"/>
      <c r="O146" s="22"/>
      <c r="P146" s="22"/>
    </row>
    <row r="147" spans="1:16" x14ac:dyDescent="0.25">
      <c r="A147" s="28"/>
      <c r="B147" s="265"/>
      <c r="C147" s="266"/>
      <c r="D147" s="266"/>
      <c r="E147" s="262"/>
      <c r="F147" s="260"/>
      <c r="G147" s="260"/>
      <c r="H147" s="260"/>
      <c r="I147" s="260"/>
      <c r="J147" s="260"/>
      <c r="K147" s="260"/>
      <c r="L147" s="261"/>
      <c r="M147" s="8"/>
      <c r="O147" s="22"/>
      <c r="P147" s="22"/>
    </row>
    <row r="148" spans="1:16" x14ac:dyDescent="0.25">
      <c r="A148" s="28"/>
      <c r="B148" s="265"/>
      <c r="C148" s="266"/>
      <c r="D148" s="266"/>
      <c r="E148" s="262"/>
      <c r="F148" s="260"/>
      <c r="G148" s="260"/>
      <c r="H148" s="260"/>
      <c r="I148" s="260"/>
      <c r="J148" s="260"/>
      <c r="K148" s="260"/>
      <c r="L148" s="261"/>
      <c r="M148" s="8"/>
      <c r="O148" s="22"/>
      <c r="P148" s="22"/>
    </row>
    <row r="149" spans="1:16" x14ac:dyDescent="0.25">
      <c r="A149" s="28"/>
      <c r="B149" s="265"/>
      <c r="C149" s="266"/>
      <c r="D149" s="266"/>
      <c r="E149" s="262"/>
      <c r="F149" s="260"/>
      <c r="G149" s="260"/>
      <c r="H149" s="260"/>
      <c r="I149" s="260"/>
      <c r="J149" s="260"/>
      <c r="K149" s="260"/>
      <c r="L149" s="261"/>
      <c r="M149" s="8"/>
      <c r="O149" s="22"/>
      <c r="P149" s="22"/>
    </row>
    <row r="150" spans="1:16" x14ac:dyDescent="0.25">
      <c r="A150" s="28"/>
      <c r="B150" s="265"/>
      <c r="C150" s="266"/>
      <c r="D150" s="266"/>
      <c r="E150" s="262"/>
      <c r="F150" s="260"/>
      <c r="G150" s="260"/>
      <c r="H150" s="260"/>
      <c r="I150" s="260"/>
      <c r="J150" s="260"/>
      <c r="K150" s="260"/>
      <c r="L150" s="261"/>
      <c r="M150" s="8"/>
      <c r="O150" s="22"/>
      <c r="P150" s="22"/>
    </row>
    <row r="151" spans="1:16" x14ac:dyDescent="0.25">
      <c r="A151" s="28"/>
      <c r="B151" s="265" t="str">
        <f>IF(Intro!$G$26="English",O151,P151)</f>
        <v>Layoffs and Reduced Hours</v>
      </c>
      <c r="C151" s="266"/>
      <c r="D151" s="266"/>
      <c r="E151" s="262"/>
      <c r="F151" s="260"/>
      <c r="G151" s="260"/>
      <c r="H151" s="260"/>
      <c r="I151" s="260"/>
      <c r="J151" s="260"/>
      <c r="K151" s="260"/>
      <c r="L151" s="261"/>
      <c r="M151" s="8"/>
      <c r="O151" s="22" t="s">
        <v>137</v>
      </c>
      <c r="P151" s="22" t="s">
        <v>138</v>
      </c>
    </row>
    <row r="152" spans="1:16" x14ac:dyDescent="0.25">
      <c r="A152" s="28"/>
      <c r="B152" s="265"/>
      <c r="C152" s="266"/>
      <c r="D152" s="266"/>
      <c r="E152" s="262"/>
      <c r="F152" s="260"/>
      <c r="G152" s="260"/>
      <c r="H152" s="260"/>
      <c r="I152" s="260"/>
      <c r="J152" s="260"/>
      <c r="K152" s="260"/>
      <c r="L152" s="261"/>
      <c r="M152" s="8"/>
      <c r="O152" s="22"/>
      <c r="P152" s="22"/>
    </row>
    <row r="153" spans="1:16" x14ac:dyDescent="0.25">
      <c r="A153" s="28"/>
      <c r="B153" s="265"/>
      <c r="C153" s="266"/>
      <c r="D153" s="266"/>
      <c r="E153" s="262"/>
      <c r="F153" s="260"/>
      <c r="G153" s="260"/>
      <c r="H153" s="260"/>
      <c r="I153" s="260"/>
      <c r="J153" s="260"/>
      <c r="K153" s="260"/>
      <c r="L153" s="261"/>
      <c r="M153" s="8"/>
      <c r="O153" s="22"/>
      <c r="P153" s="22"/>
    </row>
    <row r="154" spans="1:16" x14ac:dyDescent="0.25">
      <c r="A154" s="28"/>
      <c r="B154" s="265"/>
      <c r="C154" s="266"/>
      <c r="D154" s="266"/>
      <c r="E154" s="262"/>
      <c r="F154" s="260"/>
      <c r="G154" s="260"/>
      <c r="H154" s="260"/>
      <c r="I154" s="260"/>
      <c r="J154" s="260"/>
      <c r="K154" s="260"/>
      <c r="L154" s="261"/>
      <c r="M154" s="8"/>
      <c r="O154" s="22"/>
      <c r="P154" s="22"/>
    </row>
    <row r="155" spans="1:16" x14ac:dyDescent="0.25">
      <c r="A155" s="28"/>
      <c r="B155" s="265"/>
      <c r="C155" s="266"/>
      <c r="D155" s="266"/>
      <c r="E155" s="262"/>
      <c r="F155" s="260"/>
      <c r="G155" s="260"/>
      <c r="H155" s="260"/>
      <c r="I155" s="260"/>
      <c r="J155" s="260"/>
      <c r="K155" s="260"/>
      <c r="L155" s="261"/>
      <c r="M155" s="8"/>
      <c r="O155" s="22"/>
      <c r="P155" s="22"/>
    </row>
    <row r="156" spans="1:16" x14ac:dyDescent="0.25">
      <c r="A156" s="28"/>
      <c r="B156" s="265"/>
      <c r="C156" s="266"/>
      <c r="D156" s="266"/>
      <c r="E156" s="262"/>
      <c r="F156" s="260"/>
      <c r="G156" s="260"/>
      <c r="H156" s="260"/>
      <c r="I156" s="260"/>
      <c r="J156" s="260"/>
      <c r="K156" s="260"/>
      <c r="L156" s="261"/>
      <c r="M156" s="8"/>
      <c r="O156" s="22"/>
      <c r="P156" s="22"/>
    </row>
    <row r="157" spans="1:16" x14ac:dyDescent="0.25">
      <c r="A157" s="28"/>
      <c r="B157" s="265"/>
      <c r="C157" s="266"/>
      <c r="D157" s="266"/>
      <c r="E157" s="262"/>
      <c r="F157" s="260"/>
      <c r="G157" s="260"/>
      <c r="H157" s="260"/>
      <c r="I157" s="260"/>
      <c r="J157" s="260"/>
      <c r="K157" s="260"/>
      <c r="L157" s="261"/>
      <c r="M157" s="8"/>
      <c r="O157" s="22"/>
      <c r="P157" s="22"/>
    </row>
    <row r="158" spans="1:16" x14ac:dyDescent="0.25">
      <c r="A158" s="28"/>
      <c r="B158" s="265"/>
      <c r="C158" s="266"/>
      <c r="D158" s="266"/>
      <c r="E158" s="262"/>
      <c r="F158" s="260"/>
      <c r="G158" s="260"/>
      <c r="H158" s="260"/>
      <c r="I158" s="260"/>
      <c r="J158" s="260"/>
      <c r="K158" s="260"/>
      <c r="L158" s="261"/>
      <c r="M158" s="8"/>
      <c r="O158" s="22"/>
      <c r="P158" s="22"/>
    </row>
    <row r="159" spans="1:16" x14ac:dyDescent="0.25">
      <c r="A159" s="28"/>
      <c r="B159" s="265"/>
      <c r="C159" s="266"/>
      <c r="D159" s="266"/>
      <c r="E159" s="262"/>
      <c r="F159" s="260"/>
      <c r="G159" s="260"/>
      <c r="H159" s="260"/>
      <c r="I159" s="260"/>
      <c r="J159" s="260"/>
      <c r="K159" s="260"/>
      <c r="L159" s="261"/>
      <c r="M159" s="8"/>
      <c r="O159" s="22"/>
      <c r="P159" s="22"/>
    </row>
    <row r="160" spans="1:16" x14ac:dyDescent="0.25">
      <c r="A160" s="28"/>
      <c r="B160" s="265"/>
      <c r="C160" s="266"/>
      <c r="D160" s="266"/>
      <c r="E160" s="262"/>
      <c r="F160" s="260"/>
      <c r="G160" s="260"/>
      <c r="H160" s="260"/>
      <c r="I160" s="260"/>
      <c r="J160" s="260"/>
      <c r="K160" s="260"/>
      <c r="L160" s="261"/>
      <c r="M160" s="8"/>
      <c r="O160" s="22"/>
      <c r="P160" s="22"/>
    </row>
    <row r="161" spans="1:16" x14ac:dyDescent="0.25">
      <c r="A161" s="28"/>
      <c r="B161" s="265" t="str">
        <f>IF(Intro!$G$26="English",O161,P161)</f>
        <v>Strikes and Other Job Actions</v>
      </c>
      <c r="C161" s="266"/>
      <c r="D161" s="266"/>
      <c r="E161" s="262"/>
      <c r="F161" s="260"/>
      <c r="G161" s="260"/>
      <c r="H161" s="260"/>
      <c r="I161" s="260"/>
      <c r="J161" s="260"/>
      <c r="K161" s="260"/>
      <c r="L161" s="261"/>
      <c r="M161" s="8"/>
      <c r="O161" s="22" t="s">
        <v>139</v>
      </c>
      <c r="P161" s="22" t="s">
        <v>140</v>
      </c>
    </row>
    <row r="162" spans="1:16" x14ac:dyDescent="0.25">
      <c r="A162" s="28"/>
      <c r="B162" s="265"/>
      <c r="C162" s="266"/>
      <c r="D162" s="266"/>
      <c r="E162" s="262"/>
      <c r="F162" s="260"/>
      <c r="G162" s="260"/>
      <c r="H162" s="260"/>
      <c r="I162" s="260"/>
      <c r="J162" s="260"/>
      <c r="K162" s="260"/>
      <c r="L162" s="261"/>
      <c r="M162" s="8"/>
      <c r="O162" s="22"/>
      <c r="P162" s="22"/>
    </row>
    <row r="163" spans="1:16" x14ac:dyDescent="0.25">
      <c r="A163" s="28"/>
      <c r="B163" s="265"/>
      <c r="C163" s="266"/>
      <c r="D163" s="266"/>
      <c r="E163" s="262"/>
      <c r="F163" s="260"/>
      <c r="G163" s="260"/>
      <c r="H163" s="260"/>
      <c r="I163" s="260"/>
      <c r="J163" s="260"/>
      <c r="K163" s="260"/>
      <c r="L163" s="261"/>
      <c r="M163" s="8"/>
      <c r="O163" s="22"/>
      <c r="P163" s="22"/>
    </row>
    <row r="164" spans="1:16" x14ac:dyDescent="0.25">
      <c r="A164" s="28"/>
      <c r="B164" s="265"/>
      <c r="C164" s="266"/>
      <c r="D164" s="266"/>
      <c r="E164" s="262"/>
      <c r="F164" s="260"/>
      <c r="G164" s="260"/>
      <c r="H164" s="260"/>
      <c r="I164" s="260"/>
      <c r="J164" s="260"/>
      <c r="K164" s="260"/>
      <c r="L164" s="261"/>
      <c r="M164" s="8"/>
      <c r="O164" s="22"/>
      <c r="P164" s="22"/>
    </row>
    <row r="165" spans="1:16" x14ac:dyDescent="0.25">
      <c r="A165" s="28"/>
      <c r="B165" s="265"/>
      <c r="C165" s="266"/>
      <c r="D165" s="266"/>
      <c r="E165" s="262"/>
      <c r="F165" s="260"/>
      <c r="G165" s="260"/>
      <c r="H165" s="260"/>
      <c r="I165" s="260"/>
      <c r="J165" s="260"/>
      <c r="K165" s="260"/>
      <c r="L165" s="261"/>
      <c r="M165" s="8"/>
      <c r="O165" s="22"/>
      <c r="P165" s="22"/>
    </row>
    <row r="166" spans="1:16" x14ac:dyDescent="0.25">
      <c r="A166" s="28"/>
      <c r="B166" s="265"/>
      <c r="C166" s="266"/>
      <c r="D166" s="266"/>
      <c r="E166" s="262"/>
      <c r="F166" s="260"/>
      <c r="G166" s="260"/>
      <c r="H166" s="260"/>
      <c r="I166" s="260"/>
      <c r="J166" s="260"/>
      <c r="K166" s="260"/>
      <c r="L166" s="261"/>
      <c r="M166" s="8"/>
      <c r="O166" s="22"/>
      <c r="P166" s="22"/>
    </row>
    <row r="167" spans="1:16" x14ac:dyDescent="0.25">
      <c r="A167" s="28"/>
      <c r="B167" s="265"/>
      <c r="C167" s="266"/>
      <c r="D167" s="266"/>
      <c r="E167" s="262"/>
      <c r="F167" s="260"/>
      <c r="G167" s="260"/>
      <c r="H167" s="260"/>
      <c r="I167" s="260"/>
      <c r="J167" s="260"/>
      <c r="K167" s="260"/>
      <c r="L167" s="261"/>
      <c r="M167" s="8"/>
      <c r="O167" s="22"/>
      <c r="P167" s="22"/>
    </row>
    <row r="168" spans="1:16" x14ac:dyDescent="0.25">
      <c r="A168" s="28"/>
      <c r="B168" s="265"/>
      <c r="C168" s="266"/>
      <c r="D168" s="266"/>
      <c r="E168" s="262"/>
      <c r="F168" s="260"/>
      <c r="G168" s="260"/>
      <c r="H168" s="260"/>
      <c r="I168" s="260"/>
      <c r="J168" s="260"/>
      <c r="K168" s="260"/>
      <c r="L168" s="261"/>
      <c r="M168" s="8"/>
      <c r="O168" s="22"/>
      <c r="P168" s="22"/>
    </row>
    <row r="169" spans="1:16" x14ac:dyDescent="0.25">
      <c r="A169" s="28"/>
      <c r="B169" s="265"/>
      <c r="C169" s="266"/>
      <c r="D169" s="266"/>
      <c r="E169" s="262"/>
      <c r="F169" s="260"/>
      <c r="G169" s="260"/>
      <c r="H169" s="260"/>
      <c r="I169" s="260"/>
      <c r="J169" s="260"/>
      <c r="K169" s="260"/>
      <c r="L169" s="261"/>
      <c r="M169" s="8"/>
      <c r="O169" s="22"/>
      <c r="P169" s="22"/>
    </row>
    <row r="170" spans="1:16" x14ac:dyDescent="0.25">
      <c r="A170" s="28"/>
      <c r="B170" s="265"/>
      <c r="C170" s="266"/>
      <c r="D170" s="266"/>
      <c r="E170" s="262"/>
      <c r="F170" s="260"/>
      <c r="G170" s="260"/>
      <c r="H170" s="260"/>
      <c r="I170" s="260"/>
      <c r="J170" s="260"/>
      <c r="K170" s="260"/>
      <c r="L170" s="261"/>
      <c r="M170" s="8"/>
      <c r="O170" s="22"/>
      <c r="P170" s="22"/>
    </row>
    <row r="171" spans="1:16" x14ac:dyDescent="0.25">
      <c r="A171" s="28"/>
      <c r="B171" s="265" t="str">
        <f>IF(Intro!$G$26="English",O171,P171)</f>
        <v>Hiring Practices</v>
      </c>
      <c r="C171" s="266"/>
      <c r="D171" s="266"/>
      <c r="E171" s="262"/>
      <c r="F171" s="260"/>
      <c r="G171" s="260"/>
      <c r="H171" s="260"/>
      <c r="I171" s="260"/>
      <c r="J171" s="260"/>
      <c r="K171" s="260"/>
      <c r="L171" s="261"/>
      <c r="M171" s="8"/>
      <c r="O171" s="22" t="s">
        <v>142</v>
      </c>
      <c r="P171" s="22" t="s">
        <v>143</v>
      </c>
    </row>
    <row r="172" spans="1:16" x14ac:dyDescent="0.25">
      <c r="A172" s="28"/>
      <c r="B172" s="265"/>
      <c r="C172" s="266"/>
      <c r="D172" s="266"/>
      <c r="E172" s="262"/>
      <c r="F172" s="260"/>
      <c r="G172" s="260"/>
      <c r="H172" s="260"/>
      <c r="I172" s="260"/>
      <c r="J172" s="260"/>
      <c r="K172" s="260"/>
      <c r="L172" s="261"/>
      <c r="M172" s="8"/>
      <c r="O172" s="22"/>
      <c r="P172" s="22"/>
    </row>
    <row r="173" spans="1:16" x14ac:dyDescent="0.25">
      <c r="A173" s="28"/>
      <c r="B173" s="265"/>
      <c r="C173" s="266"/>
      <c r="D173" s="266"/>
      <c r="E173" s="262"/>
      <c r="F173" s="260"/>
      <c r="G173" s="260"/>
      <c r="H173" s="260"/>
      <c r="I173" s="260"/>
      <c r="J173" s="260"/>
      <c r="K173" s="260"/>
      <c r="L173" s="261"/>
      <c r="M173" s="8"/>
      <c r="O173" s="22"/>
      <c r="P173" s="22"/>
    </row>
    <row r="174" spans="1:16" x14ac:dyDescent="0.25">
      <c r="A174" s="28"/>
      <c r="B174" s="265"/>
      <c r="C174" s="266"/>
      <c r="D174" s="266"/>
      <c r="E174" s="262"/>
      <c r="F174" s="260"/>
      <c r="G174" s="260"/>
      <c r="H174" s="260"/>
      <c r="I174" s="260"/>
      <c r="J174" s="260"/>
      <c r="K174" s="260"/>
      <c r="L174" s="261"/>
      <c r="M174" s="8"/>
      <c r="O174" s="22"/>
      <c r="P174" s="22"/>
    </row>
    <row r="175" spans="1:16" x14ac:dyDescent="0.25">
      <c r="A175" s="28"/>
      <c r="B175" s="265"/>
      <c r="C175" s="266"/>
      <c r="D175" s="266"/>
      <c r="E175" s="262"/>
      <c r="F175" s="260"/>
      <c r="G175" s="260"/>
      <c r="H175" s="260"/>
      <c r="I175" s="260"/>
      <c r="J175" s="260"/>
      <c r="K175" s="260"/>
      <c r="L175" s="261"/>
      <c r="M175" s="8"/>
      <c r="O175" s="22"/>
      <c r="P175" s="22"/>
    </row>
    <row r="176" spans="1:16" x14ac:dyDescent="0.25">
      <c r="A176" s="28"/>
      <c r="B176" s="265"/>
      <c r="C176" s="266"/>
      <c r="D176" s="266"/>
      <c r="E176" s="262"/>
      <c r="F176" s="260"/>
      <c r="G176" s="260"/>
      <c r="H176" s="260"/>
      <c r="I176" s="260"/>
      <c r="J176" s="260"/>
      <c r="K176" s="260"/>
      <c r="L176" s="261"/>
      <c r="M176" s="8"/>
      <c r="O176" s="22"/>
      <c r="P176" s="22"/>
    </row>
    <row r="177" spans="1:16" x14ac:dyDescent="0.25">
      <c r="A177" s="28"/>
      <c r="B177" s="265"/>
      <c r="C177" s="266"/>
      <c r="D177" s="266"/>
      <c r="E177" s="262"/>
      <c r="F177" s="260"/>
      <c r="G177" s="260"/>
      <c r="H177" s="260"/>
      <c r="I177" s="260"/>
      <c r="J177" s="260"/>
      <c r="K177" s="260"/>
      <c r="L177" s="261"/>
      <c r="M177" s="8"/>
      <c r="O177" s="22"/>
      <c r="P177" s="22"/>
    </row>
    <row r="178" spans="1:16" x14ac:dyDescent="0.25">
      <c r="A178" s="28"/>
      <c r="B178" s="265"/>
      <c r="C178" s="266"/>
      <c r="D178" s="266"/>
      <c r="E178" s="262"/>
      <c r="F178" s="260"/>
      <c r="G178" s="260"/>
      <c r="H178" s="260"/>
      <c r="I178" s="260"/>
      <c r="J178" s="260"/>
      <c r="K178" s="260"/>
      <c r="L178" s="261"/>
      <c r="M178" s="8"/>
      <c r="O178" s="22"/>
      <c r="P178" s="22"/>
    </row>
    <row r="179" spans="1:16" x14ac:dyDescent="0.25">
      <c r="A179" s="28"/>
      <c r="B179" s="265"/>
      <c r="C179" s="266"/>
      <c r="D179" s="266"/>
      <c r="E179" s="262"/>
      <c r="F179" s="260"/>
      <c r="G179" s="260"/>
      <c r="H179" s="260"/>
      <c r="I179" s="260"/>
      <c r="J179" s="260"/>
      <c r="K179" s="260"/>
      <c r="L179" s="261"/>
      <c r="M179" s="8"/>
      <c r="O179" s="22"/>
      <c r="P179" s="22"/>
    </row>
    <row r="180" spans="1:16" x14ac:dyDescent="0.25">
      <c r="A180" s="28"/>
      <c r="B180" s="265"/>
      <c r="C180" s="266"/>
      <c r="D180" s="266"/>
      <c r="E180" s="262"/>
      <c r="F180" s="260"/>
      <c r="G180" s="260"/>
      <c r="H180" s="260"/>
      <c r="I180" s="260"/>
      <c r="J180" s="260"/>
      <c r="K180" s="260"/>
      <c r="L180" s="261"/>
      <c r="M180" s="8"/>
      <c r="O180" s="22"/>
      <c r="P180" s="22"/>
    </row>
    <row r="181" spans="1:16" x14ac:dyDescent="0.25">
      <c r="A181" s="28"/>
      <c r="B181" s="265" t="str">
        <f>IF(Intro!$G$26="English",O181,P181)</f>
        <v>Wages</v>
      </c>
      <c r="C181" s="266"/>
      <c r="D181" s="266"/>
      <c r="E181" s="262"/>
      <c r="F181" s="260"/>
      <c r="G181" s="260"/>
      <c r="H181" s="260"/>
      <c r="I181" s="260"/>
      <c r="J181" s="260"/>
      <c r="K181" s="260"/>
      <c r="L181" s="261"/>
      <c r="M181" s="8"/>
      <c r="O181" s="22" t="s">
        <v>144</v>
      </c>
      <c r="P181" s="22" t="s">
        <v>145</v>
      </c>
    </row>
    <row r="182" spans="1:16" x14ac:dyDescent="0.25">
      <c r="A182" s="28"/>
      <c r="B182" s="265"/>
      <c r="C182" s="266"/>
      <c r="D182" s="266"/>
      <c r="E182" s="262"/>
      <c r="F182" s="260"/>
      <c r="G182" s="260"/>
      <c r="H182" s="260"/>
      <c r="I182" s="260"/>
      <c r="J182" s="260"/>
      <c r="K182" s="260"/>
      <c r="L182" s="261"/>
      <c r="M182" s="8"/>
      <c r="O182" s="22"/>
      <c r="P182" s="22"/>
    </row>
    <row r="183" spans="1:16" x14ac:dyDescent="0.25">
      <c r="A183" s="28"/>
      <c r="B183" s="265"/>
      <c r="C183" s="266"/>
      <c r="D183" s="266"/>
      <c r="E183" s="262"/>
      <c r="F183" s="260"/>
      <c r="G183" s="260"/>
      <c r="H183" s="260"/>
      <c r="I183" s="260"/>
      <c r="J183" s="260"/>
      <c r="K183" s="260"/>
      <c r="L183" s="261"/>
      <c r="M183" s="8"/>
      <c r="O183" s="22"/>
      <c r="P183" s="22"/>
    </row>
    <row r="184" spans="1:16" x14ac:dyDescent="0.25">
      <c r="A184" s="28"/>
      <c r="B184" s="265"/>
      <c r="C184" s="266"/>
      <c r="D184" s="266"/>
      <c r="E184" s="262"/>
      <c r="F184" s="260"/>
      <c r="G184" s="260"/>
      <c r="H184" s="260"/>
      <c r="I184" s="260"/>
      <c r="J184" s="260"/>
      <c r="K184" s="260"/>
      <c r="L184" s="261"/>
      <c r="M184" s="8"/>
      <c r="O184" s="22"/>
      <c r="P184" s="22"/>
    </row>
    <row r="185" spans="1:16" x14ac:dyDescent="0.25">
      <c r="A185" s="28"/>
      <c r="B185" s="265"/>
      <c r="C185" s="266"/>
      <c r="D185" s="266"/>
      <c r="E185" s="262"/>
      <c r="F185" s="260"/>
      <c r="G185" s="260"/>
      <c r="H185" s="260"/>
      <c r="I185" s="260"/>
      <c r="J185" s="260"/>
      <c r="K185" s="260"/>
      <c r="L185" s="261"/>
      <c r="M185" s="8"/>
      <c r="O185" s="22"/>
      <c r="P185" s="22"/>
    </row>
    <row r="186" spans="1:16" x14ac:dyDescent="0.25">
      <c r="A186" s="28"/>
      <c r="B186" s="265"/>
      <c r="C186" s="266"/>
      <c r="D186" s="266"/>
      <c r="E186" s="262"/>
      <c r="F186" s="260"/>
      <c r="G186" s="260"/>
      <c r="H186" s="260"/>
      <c r="I186" s="260"/>
      <c r="J186" s="260"/>
      <c r="K186" s="260"/>
      <c r="L186" s="261"/>
      <c r="M186" s="8"/>
      <c r="O186" s="22"/>
      <c r="P186" s="22"/>
    </row>
    <row r="187" spans="1:16" x14ac:dyDescent="0.25">
      <c r="A187" s="28"/>
      <c r="B187" s="265"/>
      <c r="C187" s="266"/>
      <c r="D187" s="266"/>
      <c r="E187" s="262"/>
      <c r="F187" s="260"/>
      <c r="G187" s="260"/>
      <c r="H187" s="260"/>
      <c r="I187" s="260"/>
      <c r="J187" s="260"/>
      <c r="K187" s="260"/>
      <c r="L187" s="261"/>
      <c r="M187" s="8"/>
      <c r="O187" s="22"/>
      <c r="P187" s="22"/>
    </row>
    <row r="188" spans="1:16" x14ac:dyDescent="0.25">
      <c r="A188" s="28"/>
      <c r="B188" s="265"/>
      <c r="C188" s="266"/>
      <c r="D188" s="266"/>
      <c r="E188" s="262"/>
      <c r="F188" s="260"/>
      <c r="G188" s="260"/>
      <c r="H188" s="260"/>
      <c r="I188" s="260"/>
      <c r="J188" s="260"/>
      <c r="K188" s="260"/>
      <c r="L188" s="261"/>
      <c r="M188" s="8"/>
      <c r="O188" s="22"/>
      <c r="P188" s="22"/>
    </row>
    <row r="189" spans="1:16" x14ac:dyDescent="0.25">
      <c r="A189" s="28"/>
      <c r="B189" s="265"/>
      <c r="C189" s="266"/>
      <c r="D189" s="266"/>
      <c r="E189" s="262"/>
      <c r="F189" s="260"/>
      <c r="G189" s="260"/>
      <c r="H189" s="260"/>
      <c r="I189" s="260"/>
      <c r="J189" s="260"/>
      <c r="K189" s="260"/>
      <c r="L189" s="261"/>
      <c r="M189" s="8"/>
      <c r="O189" s="22"/>
      <c r="P189" s="22"/>
    </row>
    <row r="190" spans="1:16" x14ac:dyDescent="0.25">
      <c r="A190" s="28"/>
      <c r="B190" s="265"/>
      <c r="C190" s="266"/>
      <c r="D190" s="266"/>
      <c r="E190" s="262"/>
      <c r="F190" s="260"/>
      <c r="G190" s="260"/>
      <c r="H190" s="260"/>
      <c r="I190" s="260"/>
      <c r="J190" s="260"/>
      <c r="K190" s="260"/>
      <c r="L190" s="261"/>
      <c r="M190" s="8"/>
      <c r="O190" s="22"/>
      <c r="P190" s="22"/>
    </row>
    <row r="191" spans="1:16" x14ac:dyDescent="0.25">
      <c r="A191" s="28"/>
      <c r="B191" s="265" t="str">
        <f>IF(Intro!$G$26="English",O191,P191)</f>
        <v>Quality of Employment</v>
      </c>
      <c r="C191" s="266"/>
      <c r="D191" s="266"/>
      <c r="E191" s="262"/>
      <c r="F191" s="260"/>
      <c r="G191" s="260"/>
      <c r="H191" s="260"/>
      <c r="I191" s="260"/>
      <c r="J191" s="260"/>
      <c r="K191" s="260"/>
      <c r="L191" s="261"/>
      <c r="M191" s="8"/>
      <c r="O191" s="22" t="s">
        <v>146</v>
      </c>
      <c r="P191" s="22" t="s">
        <v>147</v>
      </c>
    </row>
    <row r="192" spans="1:16" x14ac:dyDescent="0.25">
      <c r="A192" s="28"/>
      <c r="B192" s="265"/>
      <c r="C192" s="266"/>
      <c r="D192" s="266"/>
      <c r="E192" s="262"/>
      <c r="F192" s="260"/>
      <c r="G192" s="260"/>
      <c r="H192" s="260"/>
      <c r="I192" s="260"/>
      <c r="J192" s="260"/>
      <c r="K192" s="260"/>
      <c r="L192" s="261"/>
      <c r="M192" s="8"/>
      <c r="O192" s="22"/>
      <c r="P192" s="22"/>
    </row>
    <row r="193" spans="1:16" x14ac:dyDescent="0.25">
      <c r="A193" s="28"/>
      <c r="B193" s="265"/>
      <c r="C193" s="266"/>
      <c r="D193" s="266"/>
      <c r="E193" s="262"/>
      <c r="F193" s="260"/>
      <c r="G193" s="260"/>
      <c r="H193" s="260"/>
      <c r="I193" s="260"/>
      <c r="J193" s="260"/>
      <c r="K193" s="260"/>
      <c r="L193" s="261"/>
      <c r="M193" s="8"/>
      <c r="O193" s="22"/>
      <c r="P193" s="22"/>
    </row>
    <row r="194" spans="1:16" x14ac:dyDescent="0.25">
      <c r="A194" s="28"/>
      <c r="B194" s="265"/>
      <c r="C194" s="266"/>
      <c r="D194" s="266"/>
      <c r="E194" s="262"/>
      <c r="F194" s="260"/>
      <c r="G194" s="260"/>
      <c r="H194" s="260"/>
      <c r="I194" s="260"/>
      <c r="J194" s="260"/>
      <c r="K194" s="260"/>
      <c r="L194" s="261"/>
      <c r="M194" s="8"/>
      <c r="O194" s="22"/>
      <c r="P194" s="22"/>
    </row>
    <row r="195" spans="1:16" x14ac:dyDescent="0.25">
      <c r="A195" s="28"/>
      <c r="B195" s="265"/>
      <c r="C195" s="266"/>
      <c r="D195" s="266"/>
      <c r="E195" s="262"/>
      <c r="F195" s="260"/>
      <c r="G195" s="260"/>
      <c r="H195" s="260"/>
      <c r="I195" s="260"/>
      <c r="J195" s="260"/>
      <c r="K195" s="260"/>
      <c r="L195" s="261"/>
      <c r="M195" s="8"/>
      <c r="O195" s="22"/>
      <c r="P195" s="22"/>
    </row>
    <row r="196" spans="1:16" x14ac:dyDescent="0.25">
      <c r="A196" s="28"/>
      <c r="B196" s="265"/>
      <c r="C196" s="266"/>
      <c r="D196" s="266"/>
      <c r="E196" s="262"/>
      <c r="F196" s="260"/>
      <c r="G196" s="260"/>
      <c r="H196" s="260"/>
      <c r="I196" s="260"/>
      <c r="J196" s="260"/>
      <c r="K196" s="260"/>
      <c r="L196" s="261"/>
      <c r="M196" s="8"/>
      <c r="O196" s="22"/>
      <c r="P196" s="22"/>
    </row>
    <row r="197" spans="1:16" x14ac:dyDescent="0.25">
      <c r="A197" s="28"/>
      <c r="B197" s="265"/>
      <c r="C197" s="266"/>
      <c r="D197" s="266"/>
      <c r="E197" s="262"/>
      <c r="F197" s="260"/>
      <c r="G197" s="260"/>
      <c r="H197" s="260"/>
      <c r="I197" s="260"/>
      <c r="J197" s="260"/>
      <c r="K197" s="260"/>
      <c r="L197" s="261"/>
      <c r="M197" s="8"/>
      <c r="O197" s="22"/>
      <c r="P197" s="22"/>
    </row>
    <row r="198" spans="1:16" x14ac:dyDescent="0.25">
      <c r="A198" s="28"/>
      <c r="B198" s="265"/>
      <c r="C198" s="266"/>
      <c r="D198" s="266"/>
      <c r="E198" s="262"/>
      <c r="F198" s="260"/>
      <c r="G198" s="260"/>
      <c r="H198" s="260"/>
      <c r="I198" s="260"/>
      <c r="J198" s="260"/>
      <c r="K198" s="260"/>
      <c r="L198" s="261"/>
      <c r="M198" s="8"/>
      <c r="O198" s="22"/>
      <c r="P198" s="22"/>
    </row>
    <row r="199" spans="1:16" x14ac:dyDescent="0.25">
      <c r="A199" s="28"/>
      <c r="B199" s="265"/>
      <c r="C199" s="266"/>
      <c r="D199" s="266"/>
      <c r="E199" s="262"/>
      <c r="F199" s="260"/>
      <c r="G199" s="260"/>
      <c r="H199" s="260"/>
      <c r="I199" s="260"/>
      <c r="J199" s="260"/>
      <c r="K199" s="260"/>
      <c r="L199" s="261"/>
      <c r="M199" s="8"/>
      <c r="O199" s="22"/>
      <c r="P199" s="22"/>
    </row>
    <row r="200" spans="1:16" x14ac:dyDescent="0.25">
      <c r="A200" s="28"/>
      <c r="B200" s="265"/>
      <c r="C200" s="266"/>
      <c r="D200" s="266"/>
      <c r="E200" s="262"/>
      <c r="F200" s="260"/>
      <c r="G200" s="260"/>
      <c r="H200" s="260"/>
      <c r="I200" s="260"/>
      <c r="J200" s="260"/>
      <c r="K200" s="260"/>
      <c r="L200" s="261"/>
      <c r="M200" s="8"/>
      <c r="O200" s="22"/>
      <c r="P200" s="22"/>
    </row>
    <row r="201" spans="1:16" x14ac:dyDescent="0.25">
      <c r="A201" s="28"/>
      <c r="B201" s="265" t="str">
        <f>IF(Intro!$G$26="English",O201,P201)</f>
        <v>Employment Benefits</v>
      </c>
      <c r="C201" s="266"/>
      <c r="D201" s="266"/>
      <c r="E201" s="262"/>
      <c r="F201" s="260"/>
      <c r="G201" s="260"/>
      <c r="H201" s="260"/>
      <c r="I201" s="260"/>
      <c r="J201" s="260"/>
      <c r="K201" s="260"/>
      <c r="L201" s="261"/>
      <c r="M201" s="8"/>
      <c r="O201" s="22" t="s">
        <v>148</v>
      </c>
      <c r="P201" s="22" t="s">
        <v>149</v>
      </c>
    </row>
    <row r="202" spans="1:16" x14ac:dyDescent="0.25">
      <c r="A202" s="28"/>
      <c r="B202" s="265"/>
      <c r="C202" s="266"/>
      <c r="D202" s="266"/>
      <c r="E202" s="262"/>
      <c r="F202" s="260"/>
      <c r="G202" s="260"/>
      <c r="H202" s="260"/>
      <c r="I202" s="260"/>
      <c r="J202" s="260"/>
      <c r="K202" s="260"/>
      <c r="L202" s="261"/>
      <c r="M202" s="8"/>
      <c r="O202" s="22"/>
      <c r="P202" s="22"/>
    </row>
    <row r="203" spans="1:16" x14ac:dyDescent="0.25">
      <c r="A203" s="28"/>
      <c r="B203" s="265"/>
      <c r="C203" s="266"/>
      <c r="D203" s="266"/>
      <c r="E203" s="262"/>
      <c r="F203" s="260"/>
      <c r="G203" s="260"/>
      <c r="H203" s="260"/>
      <c r="I203" s="260"/>
      <c r="J203" s="260"/>
      <c r="K203" s="260"/>
      <c r="L203" s="261"/>
      <c r="M203" s="8"/>
      <c r="O203" s="22"/>
      <c r="P203" s="22"/>
    </row>
    <row r="204" spans="1:16" x14ac:dyDescent="0.25">
      <c r="A204" s="28"/>
      <c r="B204" s="265"/>
      <c r="C204" s="266"/>
      <c r="D204" s="266"/>
      <c r="E204" s="262"/>
      <c r="F204" s="260"/>
      <c r="G204" s="260"/>
      <c r="H204" s="260"/>
      <c r="I204" s="260"/>
      <c r="J204" s="260"/>
      <c r="K204" s="260"/>
      <c r="L204" s="261"/>
      <c r="M204" s="8"/>
      <c r="O204" s="22"/>
      <c r="P204" s="22"/>
    </row>
    <row r="205" spans="1:16" x14ac:dyDescent="0.25">
      <c r="A205" s="28"/>
      <c r="B205" s="265"/>
      <c r="C205" s="266"/>
      <c r="D205" s="266"/>
      <c r="E205" s="262"/>
      <c r="F205" s="260"/>
      <c r="G205" s="260"/>
      <c r="H205" s="260"/>
      <c r="I205" s="260"/>
      <c r="J205" s="260"/>
      <c r="K205" s="260"/>
      <c r="L205" s="261"/>
      <c r="M205" s="8"/>
      <c r="O205" s="22"/>
      <c r="P205" s="22"/>
    </row>
    <row r="206" spans="1:16" x14ac:dyDescent="0.25">
      <c r="A206" s="28"/>
      <c r="B206" s="265"/>
      <c r="C206" s="266"/>
      <c r="D206" s="266"/>
      <c r="E206" s="262"/>
      <c r="F206" s="260"/>
      <c r="G206" s="260"/>
      <c r="H206" s="260"/>
      <c r="I206" s="260"/>
      <c r="J206" s="260"/>
      <c r="K206" s="260"/>
      <c r="L206" s="261"/>
      <c r="M206" s="8"/>
      <c r="O206" s="22"/>
      <c r="P206" s="22"/>
    </row>
    <row r="207" spans="1:16" x14ac:dyDescent="0.25">
      <c r="A207" s="28"/>
      <c r="B207" s="265"/>
      <c r="C207" s="266"/>
      <c r="D207" s="266"/>
      <c r="E207" s="262"/>
      <c r="F207" s="260"/>
      <c r="G207" s="260"/>
      <c r="H207" s="260"/>
      <c r="I207" s="260"/>
      <c r="J207" s="260"/>
      <c r="K207" s="260"/>
      <c r="L207" s="261"/>
      <c r="M207" s="8"/>
      <c r="O207" s="22"/>
      <c r="P207" s="22"/>
    </row>
    <row r="208" spans="1:16" x14ac:dyDescent="0.25">
      <c r="A208" s="28"/>
      <c r="B208" s="265"/>
      <c r="C208" s="266"/>
      <c r="D208" s="266"/>
      <c r="E208" s="262"/>
      <c r="F208" s="260"/>
      <c r="G208" s="260"/>
      <c r="H208" s="260"/>
      <c r="I208" s="260"/>
      <c r="J208" s="260"/>
      <c r="K208" s="260"/>
      <c r="L208" s="261"/>
      <c r="M208" s="8"/>
      <c r="O208" s="22"/>
      <c r="P208" s="22"/>
    </row>
    <row r="209" spans="1:16" x14ac:dyDescent="0.25">
      <c r="A209" s="28"/>
      <c r="B209" s="265"/>
      <c r="C209" s="266"/>
      <c r="D209" s="266"/>
      <c r="E209" s="262"/>
      <c r="F209" s="260"/>
      <c r="G209" s="260"/>
      <c r="H209" s="260"/>
      <c r="I209" s="260"/>
      <c r="J209" s="260"/>
      <c r="K209" s="260"/>
      <c r="L209" s="261"/>
      <c r="M209" s="8"/>
      <c r="O209" s="22"/>
      <c r="P209" s="22"/>
    </row>
    <row r="210" spans="1:16" x14ac:dyDescent="0.25">
      <c r="A210" s="28"/>
      <c r="B210" s="265"/>
      <c r="C210" s="266"/>
      <c r="D210" s="266"/>
      <c r="E210" s="262"/>
      <c r="F210" s="260"/>
      <c r="G210" s="260"/>
      <c r="H210" s="260"/>
      <c r="I210" s="260"/>
      <c r="J210" s="260"/>
      <c r="K210" s="260"/>
      <c r="L210" s="261"/>
      <c r="M210" s="8"/>
      <c r="O210" s="22"/>
      <c r="P210" s="22"/>
    </row>
    <row r="211" spans="1:16" x14ac:dyDescent="0.25">
      <c r="A211" s="28"/>
      <c r="B211" s="265" t="str">
        <f>IF(Intro!$G$26="English",O211,P211)</f>
        <v>Community Impact</v>
      </c>
      <c r="C211" s="266"/>
      <c r="D211" s="266"/>
      <c r="E211" s="262"/>
      <c r="F211" s="260"/>
      <c r="G211" s="260"/>
      <c r="H211" s="260"/>
      <c r="I211" s="260"/>
      <c r="J211" s="260"/>
      <c r="K211" s="260"/>
      <c r="L211" s="261"/>
      <c r="M211" s="8"/>
      <c r="O211" s="22" t="s">
        <v>150</v>
      </c>
      <c r="P211" s="22" t="s">
        <v>174</v>
      </c>
    </row>
    <row r="212" spans="1:16" x14ac:dyDescent="0.25">
      <c r="A212" s="28"/>
      <c r="B212" s="265"/>
      <c r="C212" s="266"/>
      <c r="D212" s="266"/>
      <c r="E212" s="262"/>
      <c r="F212" s="260"/>
      <c r="G212" s="260"/>
      <c r="H212" s="260"/>
      <c r="I212" s="260"/>
      <c r="J212" s="260"/>
      <c r="K212" s="260"/>
      <c r="L212" s="261"/>
      <c r="M212" s="8"/>
      <c r="O212" s="22"/>
      <c r="P212" s="22"/>
    </row>
    <row r="213" spans="1:16" x14ac:dyDescent="0.25">
      <c r="A213" s="28"/>
      <c r="B213" s="265"/>
      <c r="C213" s="266"/>
      <c r="D213" s="266"/>
      <c r="E213" s="262"/>
      <c r="F213" s="260"/>
      <c r="G213" s="260"/>
      <c r="H213" s="260"/>
      <c r="I213" s="260"/>
      <c r="J213" s="260"/>
      <c r="K213" s="260"/>
      <c r="L213" s="261"/>
      <c r="M213" s="8"/>
      <c r="O213" s="22"/>
      <c r="P213" s="22"/>
    </row>
    <row r="214" spans="1:16" x14ac:dyDescent="0.25">
      <c r="A214" s="28"/>
      <c r="B214" s="265"/>
      <c r="C214" s="266"/>
      <c r="D214" s="266"/>
      <c r="E214" s="262"/>
      <c r="F214" s="260"/>
      <c r="G214" s="260"/>
      <c r="H214" s="260"/>
      <c r="I214" s="260"/>
      <c r="J214" s="260"/>
      <c r="K214" s="260"/>
      <c r="L214" s="261"/>
      <c r="M214" s="8"/>
      <c r="O214" s="22"/>
      <c r="P214" s="22"/>
    </row>
    <row r="215" spans="1:16" x14ac:dyDescent="0.25">
      <c r="A215" s="28"/>
      <c r="B215" s="265"/>
      <c r="C215" s="266"/>
      <c r="D215" s="266"/>
      <c r="E215" s="262"/>
      <c r="F215" s="260"/>
      <c r="G215" s="260"/>
      <c r="H215" s="260"/>
      <c r="I215" s="260"/>
      <c r="J215" s="260"/>
      <c r="K215" s="260"/>
      <c r="L215" s="261"/>
      <c r="M215" s="8"/>
      <c r="O215" s="22"/>
      <c r="P215" s="22"/>
    </row>
    <row r="216" spans="1:16" x14ac:dyDescent="0.25">
      <c r="A216" s="28"/>
      <c r="B216" s="265"/>
      <c r="C216" s="266"/>
      <c r="D216" s="266"/>
      <c r="E216" s="262"/>
      <c r="F216" s="260"/>
      <c r="G216" s="260"/>
      <c r="H216" s="260"/>
      <c r="I216" s="260"/>
      <c r="J216" s="260"/>
      <c r="K216" s="260"/>
      <c r="L216" s="261"/>
      <c r="M216" s="8"/>
      <c r="O216" s="22"/>
      <c r="P216" s="22"/>
    </row>
    <row r="217" spans="1:16" x14ac:dyDescent="0.25">
      <c r="A217" s="28"/>
      <c r="B217" s="265"/>
      <c r="C217" s="266"/>
      <c r="D217" s="266"/>
      <c r="E217" s="262"/>
      <c r="F217" s="260"/>
      <c r="G217" s="260"/>
      <c r="H217" s="260"/>
      <c r="I217" s="260"/>
      <c r="J217" s="260"/>
      <c r="K217" s="260"/>
      <c r="L217" s="261"/>
      <c r="M217" s="8"/>
      <c r="O217" s="22"/>
      <c r="P217" s="22"/>
    </row>
    <row r="218" spans="1:16" x14ac:dyDescent="0.25">
      <c r="A218" s="28"/>
      <c r="B218" s="265"/>
      <c r="C218" s="266"/>
      <c r="D218" s="266"/>
      <c r="E218" s="262"/>
      <c r="F218" s="260"/>
      <c r="G218" s="260"/>
      <c r="H218" s="260"/>
      <c r="I218" s="260"/>
      <c r="J218" s="260"/>
      <c r="K218" s="260"/>
      <c r="L218" s="261"/>
      <c r="M218" s="8"/>
      <c r="O218" s="22"/>
      <c r="P218" s="22"/>
    </row>
    <row r="219" spans="1:16" x14ac:dyDescent="0.25">
      <c r="A219" s="28"/>
      <c r="B219" s="265"/>
      <c r="C219" s="266"/>
      <c r="D219" s="266"/>
      <c r="E219" s="262"/>
      <c r="F219" s="260"/>
      <c r="G219" s="260"/>
      <c r="H219" s="260"/>
      <c r="I219" s="260"/>
      <c r="J219" s="260"/>
      <c r="K219" s="260"/>
      <c r="L219" s="261"/>
      <c r="M219" s="8"/>
      <c r="O219" s="22"/>
      <c r="P219" s="22"/>
    </row>
    <row r="220" spans="1:16" x14ac:dyDescent="0.25">
      <c r="A220" s="28"/>
      <c r="B220" s="265"/>
      <c r="C220" s="266"/>
      <c r="D220" s="266"/>
      <c r="E220" s="262"/>
      <c r="F220" s="260"/>
      <c r="G220" s="260"/>
      <c r="H220" s="260"/>
      <c r="I220" s="260"/>
      <c r="J220" s="260"/>
      <c r="K220" s="260"/>
      <c r="L220" s="261"/>
      <c r="M220" s="8"/>
      <c r="O220" s="22"/>
      <c r="P220" s="22"/>
    </row>
    <row r="221" spans="1:16" x14ac:dyDescent="0.25">
      <c r="A221" s="28"/>
      <c r="B221" s="265" t="str">
        <f>IF(Intro!$G$26="English",O221,P221)</f>
        <v>Workplace Conditions</v>
      </c>
      <c r="C221" s="266"/>
      <c r="D221" s="266"/>
      <c r="E221" s="262"/>
      <c r="F221" s="260"/>
      <c r="G221" s="260"/>
      <c r="H221" s="260"/>
      <c r="I221" s="260"/>
      <c r="J221" s="260"/>
      <c r="K221" s="260"/>
      <c r="L221" s="261"/>
      <c r="M221" s="8"/>
      <c r="O221" s="22" t="s">
        <v>151</v>
      </c>
      <c r="P221" s="22" t="s">
        <v>152</v>
      </c>
    </row>
    <row r="222" spans="1:16" x14ac:dyDescent="0.25">
      <c r="A222" s="28"/>
      <c r="B222" s="265"/>
      <c r="C222" s="266"/>
      <c r="D222" s="266"/>
      <c r="E222" s="262"/>
      <c r="F222" s="260"/>
      <c r="G222" s="260"/>
      <c r="H222" s="260"/>
      <c r="I222" s="260"/>
      <c r="J222" s="260"/>
      <c r="K222" s="260"/>
      <c r="L222" s="261"/>
      <c r="M222" s="8"/>
      <c r="O222" s="22"/>
      <c r="P222" s="22"/>
    </row>
    <row r="223" spans="1:16" x14ac:dyDescent="0.25">
      <c r="A223" s="28"/>
      <c r="B223" s="265"/>
      <c r="C223" s="266"/>
      <c r="D223" s="266"/>
      <c r="E223" s="262"/>
      <c r="F223" s="260"/>
      <c r="G223" s="260"/>
      <c r="H223" s="260"/>
      <c r="I223" s="260"/>
      <c r="J223" s="260"/>
      <c r="K223" s="260"/>
      <c r="L223" s="261"/>
      <c r="M223" s="8"/>
      <c r="O223" s="22"/>
      <c r="P223" s="22"/>
    </row>
    <row r="224" spans="1:16" x14ac:dyDescent="0.25">
      <c r="A224" s="28"/>
      <c r="B224" s="265"/>
      <c r="C224" s="266"/>
      <c r="D224" s="266"/>
      <c r="E224" s="262"/>
      <c r="F224" s="260"/>
      <c r="G224" s="260"/>
      <c r="H224" s="260"/>
      <c r="I224" s="260"/>
      <c r="J224" s="260"/>
      <c r="K224" s="260"/>
      <c r="L224" s="261"/>
      <c r="M224" s="8"/>
      <c r="O224" s="22"/>
      <c r="P224" s="22"/>
    </row>
    <row r="225" spans="1:16" x14ac:dyDescent="0.25">
      <c r="A225" s="28"/>
      <c r="B225" s="265"/>
      <c r="C225" s="266"/>
      <c r="D225" s="266"/>
      <c r="E225" s="262"/>
      <c r="F225" s="260"/>
      <c r="G225" s="260"/>
      <c r="H225" s="260"/>
      <c r="I225" s="260"/>
      <c r="J225" s="260"/>
      <c r="K225" s="260"/>
      <c r="L225" s="261"/>
      <c r="M225" s="8"/>
      <c r="O225" s="22"/>
      <c r="P225" s="22"/>
    </row>
    <row r="226" spans="1:16" x14ac:dyDescent="0.25">
      <c r="A226" s="28"/>
      <c r="B226" s="265"/>
      <c r="C226" s="266"/>
      <c r="D226" s="266"/>
      <c r="E226" s="262"/>
      <c r="F226" s="260"/>
      <c r="G226" s="260"/>
      <c r="H226" s="260"/>
      <c r="I226" s="260"/>
      <c r="J226" s="260"/>
      <c r="K226" s="260"/>
      <c r="L226" s="261"/>
      <c r="M226" s="8"/>
      <c r="O226" s="22"/>
      <c r="P226" s="22"/>
    </row>
    <row r="227" spans="1:16" x14ac:dyDescent="0.25">
      <c r="A227" s="28"/>
      <c r="B227" s="265"/>
      <c r="C227" s="266"/>
      <c r="D227" s="266"/>
      <c r="E227" s="262"/>
      <c r="F227" s="260"/>
      <c r="G227" s="260"/>
      <c r="H227" s="260"/>
      <c r="I227" s="260"/>
      <c r="J227" s="260"/>
      <c r="K227" s="260"/>
      <c r="L227" s="261"/>
      <c r="M227" s="8"/>
      <c r="O227" s="22"/>
      <c r="P227" s="22"/>
    </row>
    <row r="228" spans="1:16" x14ac:dyDescent="0.25">
      <c r="A228" s="28"/>
      <c r="B228" s="265"/>
      <c r="C228" s="266"/>
      <c r="D228" s="266"/>
      <c r="E228" s="262"/>
      <c r="F228" s="260"/>
      <c r="G228" s="260"/>
      <c r="H228" s="260"/>
      <c r="I228" s="260"/>
      <c r="J228" s="260"/>
      <c r="K228" s="260"/>
      <c r="L228" s="261"/>
      <c r="M228" s="8"/>
      <c r="O228" s="22"/>
      <c r="P228" s="22"/>
    </row>
    <row r="229" spans="1:16" x14ac:dyDescent="0.25">
      <c r="A229" s="28"/>
      <c r="B229" s="265"/>
      <c r="C229" s="266"/>
      <c r="D229" s="266"/>
      <c r="E229" s="262"/>
      <c r="F229" s="260"/>
      <c r="G229" s="260"/>
      <c r="H229" s="260"/>
      <c r="I229" s="260"/>
      <c r="J229" s="260"/>
      <c r="K229" s="260"/>
      <c r="L229" s="261"/>
      <c r="M229" s="8"/>
      <c r="O229" s="22"/>
      <c r="P229" s="22"/>
    </row>
    <row r="230" spans="1:16" x14ac:dyDescent="0.25">
      <c r="A230" s="28"/>
      <c r="B230" s="265"/>
      <c r="C230" s="266"/>
      <c r="D230" s="266"/>
      <c r="E230" s="262"/>
      <c r="F230" s="260"/>
      <c r="G230" s="260"/>
      <c r="H230" s="260"/>
      <c r="I230" s="260"/>
      <c r="J230" s="260"/>
      <c r="K230" s="260"/>
      <c r="L230" s="261"/>
      <c r="M230" s="8"/>
      <c r="O230" s="22"/>
      <c r="P230" s="22"/>
    </row>
    <row r="231" spans="1:16" x14ac:dyDescent="0.25">
      <c r="A231" s="28"/>
      <c r="B231" s="265" t="str">
        <f>IF(Intro!$G$26="English",O231,P231)</f>
        <v>Employee Well-being</v>
      </c>
      <c r="C231" s="266"/>
      <c r="D231" s="266"/>
      <c r="E231" s="262"/>
      <c r="F231" s="260"/>
      <c r="G231" s="260"/>
      <c r="H231" s="260"/>
      <c r="I231" s="260"/>
      <c r="J231" s="260"/>
      <c r="K231" s="260"/>
      <c r="L231" s="261"/>
      <c r="M231" s="8"/>
      <c r="O231" s="22" t="s">
        <v>153</v>
      </c>
      <c r="P231" s="22" t="s">
        <v>154</v>
      </c>
    </row>
    <row r="232" spans="1:16" x14ac:dyDescent="0.25">
      <c r="A232" s="28"/>
      <c r="B232" s="265"/>
      <c r="C232" s="266"/>
      <c r="D232" s="266"/>
      <c r="E232" s="262"/>
      <c r="F232" s="260"/>
      <c r="G232" s="260"/>
      <c r="H232" s="260"/>
      <c r="I232" s="260"/>
      <c r="J232" s="260"/>
      <c r="K232" s="260"/>
      <c r="L232" s="261"/>
      <c r="M232" s="8"/>
    </row>
    <row r="233" spans="1:16" x14ac:dyDescent="0.25">
      <c r="A233" s="28"/>
      <c r="B233" s="265"/>
      <c r="C233" s="266"/>
      <c r="D233" s="266"/>
      <c r="E233" s="262"/>
      <c r="F233" s="260"/>
      <c r="G233" s="260"/>
      <c r="H233" s="260"/>
      <c r="I233" s="260"/>
      <c r="J233" s="260"/>
      <c r="K233" s="260"/>
      <c r="L233" s="261"/>
      <c r="M233" s="8"/>
    </row>
    <row r="234" spans="1:16" x14ac:dyDescent="0.25">
      <c r="A234" s="28"/>
      <c r="B234" s="265"/>
      <c r="C234" s="266"/>
      <c r="D234" s="266"/>
      <c r="E234" s="262"/>
      <c r="F234" s="260"/>
      <c r="G234" s="260"/>
      <c r="H234" s="260"/>
      <c r="I234" s="260"/>
      <c r="J234" s="260"/>
      <c r="K234" s="260"/>
      <c r="L234" s="261"/>
      <c r="M234" s="8"/>
      <c r="O234" s="22"/>
      <c r="P234" s="22"/>
    </row>
    <row r="235" spans="1:16" x14ac:dyDescent="0.25">
      <c r="A235" s="28"/>
      <c r="B235" s="265"/>
      <c r="C235" s="266"/>
      <c r="D235" s="266"/>
      <c r="E235" s="262"/>
      <c r="F235" s="260"/>
      <c r="G235" s="260"/>
      <c r="H235" s="260"/>
      <c r="I235" s="260"/>
      <c r="J235" s="260"/>
      <c r="K235" s="260"/>
      <c r="L235" s="261"/>
      <c r="M235" s="8"/>
      <c r="O235" s="22"/>
      <c r="P235" s="22"/>
    </row>
    <row r="236" spans="1:16" x14ac:dyDescent="0.25">
      <c r="A236" s="28"/>
      <c r="B236" s="265"/>
      <c r="C236" s="266"/>
      <c r="D236" s="266"/>
      <c r="E236" s="262"/>
      <c r="F236" s="260"/>
      <c r="G236" s="260"/>
      <c r="H236" s="260"/>
      <c r="I236" s="260"/>
      <c r="J236" s="260"/>
      <c r="K236" s="260"/>
      <c r="L236" s="261"/>
      <c r="M236" s="8"/>
      <c r="O236" s="22"/>
      <c r="P236" s="22"/>
    </row>
    <row r="237" spans="1:16" x14ac:dyDescent="0.25">
      <c r="A237" s="28"/>
      <c r="B237" s="265"/>
      <c r="C237" s="266"/>
      <c r="D237" s="266"/>
      <c r="E237" s="262"/>
      <c r="F237" s="260"/>
      <c r="G237" s="260"/>
      <c r="H237" s="260"/>
      <c r="I237" s="260"/>
      <c r="J237" s="260"/>
      <c r="K237" s="260"/>
      <c r="L237" s="261"/>
      <c r="M237" s="8"/>
      <c r="O237" s="22"/>
      <c r="P237" s="22"/>
    </row>
    <row r="238" spans="1:16" x14ac:dyDescent="0.25">
      <c r="A238" s="28"/>
      <c r="B238" s="265"/>
      <c r="C238" s="266"/>
      <c r="D238" s="266"/>
      <c r="E238" s="262"/>
      <c r="F238" s="260"/>
      <c r="G238" s="260"/>
      <c r="H238" s="260"/>
      <c r="I238" s="260"/>
      <c r="J238" s="260"/>
      <c r="K238" s="260"/>
      <c r="L238" s="261"/>
      <c r="M238" s="8"/>
    </row>
    <row r="239" spans="1:16" x14ac:dyDescent="0.25">
      <c r="A239" s="28"/>
      <c r="B239" s="265"/>
      <c r="C239" s="266"/>
      <c r="D239" s="266"/>
      <c r="E239" s="262"/>
      <c r="F239" s="260"/>
      <c r="G239" s="260"/>
      <c r="H239" s="260"/>
      <c r="I239" s="260"/>
      <c r="J239" s="260"/>
      <c r="K239" s="260"/>
      <c r="L239" s="261"/>
      <c r="M239" s="8"/>
    </row>
    <row r="240" spans="1:16" x14ac:dyDescent="0.25">
      <c r="A240" s="28"/>
      <c r="B240" s="265"/>
      <c r="C240" s="266"/>
      <c r="D240" s="266"/>
      <c r="E240" s="262"/>
      <c r="F240" s="260"/>
      <c r="G240" s="260"/>
      <c r="H240" s="260"/>
      <c r="I240" s="260"/>
      <c r="J240" s="260"/>
      <c r="K240" s="260"/>
      <c r="L240" s="261"/>
      <c r="M240" s="8"/>
    </row>
    <row r="241" spans="1:16" x14ac:dyDescent="0.25">
      <c r="A241" s="28"/>
      <c r="B241" s="265" t="str">
        <f>IF(Intro!$G$26="English",O241,P241)</f>
        <v>Other Factors</v>
      </c>
      <c r="C241" s="266"/>
      <c r="D241" s="266"/>
      <c r="E241" s="262"/>
      <c r="F241" s="260"/>
      <c r="G241" s="260"/>
      <c r="H241" s="260"/>
      <c r="I241" s="260"/>
      <c r="J241" s="260"/>
      <c r="K241" s="260"/>
      <c r="L241" s="261"/>
      <c r="M241" s="8"/>
      <c r="O241" s="22" t="s">
        <v>155</v>
      </c>
      <c r="P241" s="22" t="s">
        <v>156</v>
      </c>
    </row>
    <row r="242" spans="1:16" x14ac:dyDescent="0.25">
      <c r="A242" s="28"/>
      <c r="B242" s="265"/>
      <c r="C242" s="266"/>
      <c r="D242" s="266"/>
      <c r="E242" s="262"/>
      <c r="F242" s="260"/>
      <c r="G242" s="260"/>
      <c r="H242" s="260"/>
      <c r="I242" s="260"/>
      <c r="J242" s="260"/>
      <c r="K242" s="260"/>
      <c r="L242" s="261"/>
      <c r="M242" s="8"/>
      <c r="O242" s="22"/>
      <c r="P242" s="22"/>
    </row>
    <row r="243" spans="1:16" x14ac:dyDescent="0.25">
      <c r="A243" s="28"/>
      <c r="B243" s="265"/>
      <c r="C243" s="266"/>
      <c r="D243" s="266"/>
      <c r="E243" s="262"/>
      <c r="F243" s="260"/>
      <c r="G243" s="260"/>
      <c r="H243" s="260"/>
      <c r="I243" s="260"/>
      <c r="J243" s="260"/>
      <c r="K243" s="260"/>
      <c r="L243" s="261"/>
      <c r="M243" s="8"/>
      <c r="O243" s="22"/>
      <c r="P243" s="22"/>
    </row>
    <row r="244" spans="1:16" x14ac:dyDescent="0.25">
      <c r="A244" s="28"/>
      <c r="B244" s="265"/>
      <c r="C244" s="266"/>
      <c r="D244" s="266"/>
      <c r="E244" s="262"/>
      <c r="F244" s="260"/>
      <c r="G244" s="260"/>
      <c r="H244" s="260"/>
      <c r="I244" s="260"/>
      <c r="J244" s="260"/>
      <c r="K244" s="260"/>
      <c r="L244" s="261"/>
      <c r="M244" s="8"/>
      <c r="O244" s="22"/>
      <c r="P244" s="22"/>
    </row>
    <row r="245" spans="1:16" x14ac:dyDescent="0.25">
      <c r="A245" s="28"/>
      <c r="B245" s="265"/>
      <c r="C245" s="266"/>
      <c r="D245" s="266"/>
      <c r="E245" s="262"/>
      <c r="F245" s="260"/>
      <c r="G245" s="260"/>
      <c r="H245" s="260"/>
      <c r="I245" s="260"/>
      <c r="J245" s="260"/>
      <c r="K245" s="260"/>
      <c r="L245" s="261"/>
      <c r="M245" s="8"/>
      <c r="O245" s="22"/>
      <c r="P245" s="22"/>
    </row>
    <row r="246" spans="1:16" x14ac:dyDescent="0.25">
      <c r="A246" s="28"/>
      <c r="B246" s="265"/>
      <c r="C246" s="266"/>
      <c r="D246" s="266"/>
      <c r="E246" s="262"/>
      <c r="F246" s="260"/>
      <c r="G246" s="260"/>
      <c r="H246" s="260"/>
      <c r="I246" s="260"/>
      <c r="J246" s="260"/>
      <c r="K246" s="260"/>
      <c r="L246" s="261"/>
      <c r="M246" s="8"/>
      <c r="O246" s="22"/>
      <c r="P246" s="22"/>
    </row>
    <row r="247" spans="1:16" x14ac:dyDescent="0.25">
      <c r="A247" s="28"/>
      <c r="B247" s="265"/>
      <c r="C247" s="266"/>
      <c r="D247" s="266"/>
      <c r="E247" s="262"/>
      <c r="F247" s="260"/>
      <c r="G247" s="260"/>
      <c r="H247" s="260"/>
      <c r="I247" s="260"/>
      <c r="J247" s="260"/>
      <c r="K247" s="260"/>
      <c r="L247" s="261"/>
      <c r="M247" s="8"/>
      <c r="O247" s="22"/>
      <c r="P247" s="22"/>
    </row>
    <row r="248" spans="1:16" x14ac:dyDescent="0.25">
      <c r="A248" s="28"/>
      <c r="B248" s="265"/>
      <c r="C248" s="266"/>
      <c r="D248" s="266"/>
      <c r="E248" s="262"/>
      <c r="F248" s="260"/>
      <c r="G248" s="260"/>
      <c r="H248" s="260"/>
      <c r="I248" s="260"/>
      <c r="J248" s="260"/>
      <c r="K248" s="260"/>
      <c r="L248" s="261"/>
      <c r="M248" s="8"/>
      <c r="O248" s="22"/>
      <c r="P248" s="22"/>
    </row>
    <row r="249" spans="1:16" x14ac:dyDescent="0.25">
      <c r="A249" s="28"/>
      <c r="B249" s="265"/>
      <c r="C249" s="266"/>
      <c r="D249" s="266"/>
      <c r="E249" s="262"/>
      <c r="F249" s="260"/>
      <c r="G249" s="260"/>
      <c r="H249" s="260"/>
      <c r="I249" s="260"/>
      <c r="J249" s="260"/>
      <c r="K249" s="260"/>
      <c r="L249" s="261"/>
      <c r="M249" s="8"/>
      <c r="O249" s="22"/>
      <c r="P249" s="22"/>
    </row>
    <row r="250" spans="1:16" x14ac:dyDescent="0.25">
      <c r="A250" s="28"/>
      <c r="B250" s="310"/>
      <c r="C250" s="311"/>
      <c r="D250" s="311"/>
      <c r="E250" s="309"/>
      <c r="F250" s="263"/>
      <c r="G250" s="263"/>
      <c r="H250" s="263"/>
      <c r="I250" s="263"/>
      <c r="J250" s="263"/>
      <c r="K250" s="263"/>
      <c r="L250" s="264"/>
      <c r="M250" s="8"/>
      <c r="O250" s="22"/>
      <c r="P250" s="22"/>
    </row>
    <row r="251" spans="1:16" s="57" customFormat="1" x14ac:dyDescent="0.25">
      <c r="A251" s="95"/>
      <c r="B251" s="83"/>
      <c r="C251" s="83"/>
      <c r="D251" s="83"/>
      <c r="E251" s="83"/>
      <c r="F251" s="83"/>
      <c r="G251" s="83"/>
      <c r="H251" s="83"/>
      <c r="I251" s="83"/>
      <c r="J251" s="83"/>
      <c r="K251" s="83"/>
      <c r="L251" s="83"/>
    </row>
    <row r="252" spans="1:16" x14ac:dyDescent="0.25">
      <c r="B252" s="174" t="str">
        <f>IF(Intro!$G$26="English",O252,P252)</f>
        <v>MARKETS</v>
      </c>
      <c r="C252" s="175"/>
      <c r="D252" s="175"/>
      <c r="E252" s="175"/>
      <c r="F252" s="175"/>
      <c r="G252" s="175"/>
      <c r="H252" s="175"/>
      <c r="I252" s="175"/>
      <c r="J252" s="175"/>
      <c r="K252" s="175"/>
      <c r="L252" s="176"/>
      <c r="M252" s="35"/>
      <c r="O252" s="8" t="s">
        <v>206</v>
      </c>
      <c r="P252" s="8" t="s">
        <v>216</v>
      </c>
    </row>
    <row r="253" spans="1:16" x14ac:dyDescent="0.25">
      <c r="B253" s="300" t="s">
        <v>36</v>
      </c>
      <c r="C253" s="301"/>
      <c r="D253" s="301"/>
      <c r="E253" s="301"/>
      <c r="F253" s="301"/>
      <c r="G253" s="301"/>
      <c r="H253" s="301"/>
      <c r="I253" s="301"/>
      <c r="J253" s="301"/>
      <c r="K253" s="301"/>
      <c r="L253" s="302"/>
      <c r="M253" s="8"/>
    </row>
    <row r="254" spans="1:16" x14ac:dyDescent="0.25">
      <c r="B254" s="17"/>
      <c r="C254" s="29"/>
      <c r="D254" s="29"/>
      <c r="E254" s="30"/>
      <c r="F254" s="30"/>
      <c r="G254" s="30"/>
      <c r="H254" s="30"/>
      <c r="I254" s="30"/>
      <c r="J254" s="30"/>
      <c r="K254" s="30"/>
      <c r="L254" s="18"/>
      <c r="M254" s="8"/>
    </row>
    <row r="255" spans="1:16" x14ac:dyDescent="0.25">
      <c r="B255" s="171" t="str">
        <f>IF(Intro!$G$26="English",O255,P255)</f>
        <v>Describe the markets for the goods in Canada and globally since January 1, 2023. Factors to consider in your response include, but are not limited to, employment associated with the production of the goods in Canada.</v>
      </c>
      <c r="C255" s="172"/>
      <c r="D255" s="172"/>
      <c r="E255" s="172"/>
      <c r="F255" s="172"/>
      <c r="G255" s="172"/>
      <c r="H255" s="172"/>
      <c r="I255" s="172"/>
      <c r="J255" s="172"/>
      <c r="K255" s="172"/>
      <c r="L255" s="173"/>
      <c r="M255" s="8"/>
      <c r="O255"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5"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56" spans="1:16" x14ac:dyDescent="0.25">
      <c r="B256" s="171"/>
      <c r="C256" s="172"/>
      <c r="D256" s="172"/>
      <c r="E256" s="172"/>
      <c r="F256" s="172"/>
      <c r="G256" s="172"/>
      <c r="H256" s="172"/>
      <c r="I256" s="172"/>
      <c r="J256" s="172"/>
      <c r="K256" s="172"/>
      <c r="L256" s="173"/>
      <c r="M256" s="8"/>
      <c r="O256" s="22"/>
    </row>
    <row r="257" spans="1:16" s="35" customFormat="1" x14ac:dyDescent="0.25">
      <c r="A257" s="81"/>
      <c r="B257" s="74"/>
      <c r="C257" s="75"/>
      <c r="D257" s="75"/>
      <c r="E257" s="75"/>
      <c r="F257" s="75"/>
      <c r="G257" s="75"/>
      <c r="H257" s="75"/>
      <c r="I257" s="75"/>
      <c r="J257" s="75"/>
      <c r="K257" s="75"/>
      <c r="L257" s="76"/>
    </row>
    <row r="258" spans="1:16" s="9" customFormat="1" x14ac:dyDescent="0.25">
      <c r="A258" s="4"/>
      <c r="B258" s="291"/>
      <c r="C258" s="292"/>
      <c r="D258" s="292"/>
      <c r="E258" s="292"/>
      <c r="F258" s="292"/>
      <c r="G258" s="292"/>
      <c r="H258" s="292"/>
      <c r="I258" s="292"/>
      <c r="J258" s="292"/>
      <c r="K258" s="292"/>
      <c r="L258" s="293"/>
      <c r="M258" s="35"/>
    </row>
    <row r="259" spans="1:16" s="9" customFormat="1" x14ac:dyDescent="0.25">
      <c r="A259" s="4"/>
      <c r="B259" s="291"/>
      <c r="C259" s="292"/>
      <c r="D259" s="292"/>
      <c r="E259" s="292"/>
      <c r="F259" s="292"/>
      <c r="G259" s="292"/>
      <c r="H259" s="292"/>
      <c r="I259" s="292"/>
      <c r="J259" s="292"/>
      <c r="K259" s="292"/>
      <c r="L259" s="293"/>
      <c r="M259" s="35"/>
    </row>
    <row r="260" spans="1:16" s="9" customFormat="1" x14ac:dyDescent="0.25">
      <c r="A260" s="4"/>
      <c r="B260" s="291"/>
      <c r="C260" s="292"/>
      <c r="D260" s="292"/>
      <c r="E260" s="292"/>
      <c r="F260" s="292"/>
      <c r="G260" s="292"/>
      <c r="H260" s="292"/>
      <c r="I260" s="292"/>
      <c r="J260" s="292"/>
      <c r="K260" s="292"/>
      <c r="L260" s="293"/>
      <c r="M260" s="35"/>
    </row>
    <row r="261" spans="1:16" s="9" customFormat="1" x14ac:dyDescent="0.25">
      <c r="A261" s="4"/>
      <c r="B261" s="291"/>
      <c r="C261" s="292"/>
      <c r="D261" s="292"/>
      <c r="E261" s="292"/>
      <c r="F261" s="292"/>
      <c r="G261" s="292"/>
      <c r="H261" s="292"/>
      <c r="I261" s="292"/>
      <c r="J261" s="292"/>
      <c r="K261" s="292"/>
      <c r="L261" s="293"/>
      <c r="M261" s="35"/>
    </row>
    <row r="262" spans="1:16" s="9" customFormat="1" x14ac:dyDescent="0.25">
      <c r="A262" s="4"/>
      <c r="B262" s="291"/>
      <c r="C262" s="292"/>
      <c r="D262" s="292"/>
      <c r="E262" s="292"/>
      <c r="F262" s="292"/>
      <c r="G262" s="292"/>
      <c r="H262" s="292"/>
      <c r="I262" s="292"/>
      <c r="J262" s="292"/>
      <c r="K262" s="292"/>
      <c r="L262" s="293"/>
      <c r="M262" s="35"/>
    </row>
    <row r="263" spans="1:16" s="9" customFormat="1" x14ac:dyDescent="0.25">
      <c r="A263" s="4"/>
      <c r="B263" s="291"/>
      <c r="C263" s="292"/>
      <c r="D263" s="292"/>
      <c r="E263" s="292"/>
      <c r="F263" s="292"/>
      <c r="G263" s="292"/>
      <c r="H263" s="292"/>
      <c r="I263" s="292"/>
      <c r="J263" s="292"/>
      <c r="K263" s="292"/>
      <c r="L263" s="293"/>
      <c r="M263" s="35"/>
    </row>
    <row r="264" spans="1:16" s="9" customFormat="1" x14ac:dyDescent="0.25">
      <c r="A264" s="4"/>
      <c r="B264" s="291"/>
      <c r="C264" s="292"/>
      <c r="D264" s="292"/>
      <c r="E264" s="292"/>
      <c r="F264" s="292"/>
      <c r="G264" s="292"/>
      <c r="H264" s="292"/>
      <c r="I264" s="292"/>
      <c r="J264" s="292"/>
      <c r="K264" s="292"/>
      <c r="L264" s="293"/>
      <c r="M264" s="35"/>
    </row>
    <row r="265" spans="1:16" s="9" customFormat="1" x14ac:dyDescent="0.25">
      <c r="A265" s="4"/>
      <c r="B265" s="306"/>
      <c r="C265" s="307"/>
      <c r="D265" s="307"/>
      <c r="E265" s="307"/>
      <c r="F265" s="307"/>
      <c r="G265" s="307"/>
      <c r="H265" s="307"/>
      <c r="I265" s="307"/>
      <c r="J265" s="307"/>
      <c r="K265" s="307"/>
      <c r="L265" s="308"/>
      <c r="M265" s="35"/>
    </row>
    <row r="266" spans="1:16" s="35" customFormat="1" x14ac:dyDescent="0.25">
      <c r="A266" s="81"/>
      <c r="B266" s="72"/>
      <c r="C266" s="72"/>
      <c r="D266" s="72"/>
      <c r="E266" s="72"/>
      <c r="F266" s="72"/>
      <c r="G266" s="72"/>
      <c r="H266" s="72"/>
      <c r="I266" s="72"/>
      <c r="J266" s="72"/>
      <c r="K266" s="72"/>
      <c r="L266" s="72"/>
    </row>
    <row r="267" spans="1:16" x14ac:dyDescent="0.25">
      <c r="B267" s="294" t="s">
        <v>179</v>
      </c>
      <c r="C267" s="295"/>
      <c r="D267" s="295"/>
      <c r="E267" s="295"/>
      <c r="F267" s="295"/>
      <c r="G267" s="295"/>
      <c r="H267" s="295"/>
      <c r="I267" s="295"/>
      <c r="J267" s="295"/>
      <c r="K267" s="295"/>
      <c r="L267" s="296"/>
      <c r="M267" s="8"/>
    </row>
    <row r="268" spans="1:16" x14ac:dyDescent="0.25">
      <c r="B268" s="17"/>
      <c r="C268" s="29"/>
      <c r="D268" s="29"/>
      <c r="E268" s="30"/>
      <c r="F268" s="30"/>
      <c r="G268" s="30"/>
      <c r="H268" s="30"/>
      <c r="I268" s="30"/>
      <c r="J268" s="30"/>
      <c r="K268" s="30"/>
      <c r="L268" s="18"/>
      <c r="M268" s="8"/>
    </row>
    <row r="269" spans="1:16" x14ac:dyDescent="0.25">
      <c r="B269" s="171" t="str">
        <f>IF(Intro!$G$26="English",O269,P269)</f>
        <v>Explain any changes you expect to see in the Canadian market and in other markets globally for the goods during the next two years. Factors to consider in your response include, but are not limited to, employment associated with the production of the goods in Canada.</v>
      </c>
      <c r="C269" s="172"/>
      <c r="D269" s="172"/>
      <c r="E269" s="172"/>
      <c r="F269" s="172"/>
      <c r="G269" s="172"/>
      <c r="H269" s="172"/>
      <c r="I269" s="172"/>
      <c r="J269" s="172"/>
      <c r="K269" s="172"/>
      <c r="L269" s="173"/>
      <c r="M269" s="8"/>
      <c r="O269" s="22" t="s">
        <v>187</v>
      </c>
      <c r="P269" s="8" t="s">
        <v>186</v>
      </c>
    </row>
    <row r="270" spans="1:16" x14ac:dyDescent="0.25">
      <c r="B270" s="171"/>
      <c r="C270" s="172"/>
      <c r="D270" s="172"/>
      <c r="E270" s="172"/>
      <c r="F270" s="172"/>
      <c r="G270" s="172"/>
      <c r="H270" s="172"/>
      <c r="I270" s="172"/>
      <c r="J270" s="172"/>
      <c r="K270" s="172"/>
      <c r="L270" s="173"/>
      <c r="M270" s="8"/>
      <c r="O270" s="22"/>
    </row>
    <row r="271" spans="1:16" s="35" customFormat="1" x14ac:dyDescent="0.25">
      <c r="A271" s="81"/>
      <c r="B271" s="74"/>
      <c r="C271" s="75"/>
      <c r="D271" s="75"/>
      <c r="E271" s="75"/>
      <c r="F271" s="75"/>
      <c r="G271" s="75"/>
      <c r="H271" s="75"/>
      <c r="I271" s="75"/>
      <c r="J271" s="75"/>
      <c r="K271" s="75"/>
      <c r="L271" s="76"/>
    </row>
    <row r="272" spans="1:16" s="9" customFormat="1" x14ac:dyDescent="0.25">
      <c r="A272" s="4"/>
      <c r="B272" s="291"/>
      <c r="C272" s="292"/>
      <c r="D272" s="292"/>
      <c r="E272" s="292"/>
      <c r="F272" s="292"/>
      <c r="G272" s="292"/>
      <c r="H272" s="292"/>
      <c r="I272" s="292"/>
      <c r="J272" s="292"/>
      <c r="K272" s="292"/>
      <c r="L272" s="293"/>
      <c r="M272" s="35"/>
    </row>
    <row r="273" spans="1:16" s="9" customFormat="1" x14ac:dyDescent="0.25">
      <c r="A273" s="4"/>
      <c r="B273" s="291"/>
      <c r="C273" s="292"/>
      <c r="D273" s="292"/>
      <c r="E273" s="292"/>
      <c r="F273" s="292"/>
      <c r="G273" s="292"/>
      <c r="H273" s="292"/>
      <c r="I273" s="292"/>
      <c r="J273" s="292"/>
      <c r="K273" s="292"/>
      <c r="L273" s="293"/>
      <c r="M273" s="35"/>
    </row>
    <row r="274" spans="1:16" s="9" customFormat="1" x14ac:dyDescent="0.25">
      <c r="A274" s="4"/>
      <c r="B274" s="291"/>
      <c r="C274" s="292"/>
      <c r="D274" s="292"/>
      <c r="E274" s="292"/>
      <c r="F274" s="292"/>
      <c r="G274" s="292"/>
      <c r="H274" s="292"/>
      <c r="I274" s="292"/>
      <c r="J274" s="292"/>
      <c r="K274" s="292"/>
      <c r="L274" s="293"/>
      <c r="M274" s="35"/>
    </row>
    <row r="275" spans="1:16" s="9" customFormat="1" x14ac:dyDescent="0.25">
      <c r="A275" s="4"/>
      <c r="B275" s="291"/>
      <c r="C275" s="292"/>
      <c r="D275" s="292"/>
      <c r="E275" s="292"/>
      <c r="F275" s="292"/>
      <c r="G275" s="292"/>
      <c r="H275" s="292"/>
      <c r="I275" s="292"/>
      <c r="J275" s="292"/>
      <c r="K275" s="292"/>
      <c r="L275" s="293"/>
      <c r="M275" s="35"/>
    </row>
    <row r="276" spans="1:16" s="9" customFormat="1" x14ac:dyDescent="0.25">
      <c r="A276" s="4"/>
      <c r="B276" s="291"/>
      <c r="C276" s="292"/>
      <c r="D276" s="292"/>
      <c r="E276" s="292"/>
      <c r="F276" s="292"/>
      <c r="G276" s="292"/>
      <c r="H276" s="292"/>
      <c r="I276" s="292"/>
      <c r="J276" s="292"/>
      <c r="K276" s="292"/>
      <c r="L276" s="293"/>
      <c r="M276" s="35"/>
    </row>
    <row r="277" spans="1:16" s="9" customFormat="1" x14ac:dyDescent="0.25">
      <c r="A277" s="4"/>
      <c r="B277" s="291"/>
      <c r="C277" s="292"/>
      <c r="D277" s="292"/>
      <c r="E277" s="292"/>
      <c r="F277" s="292"/>
      <c r="G277" s="292"/>
      <c r="H277" s="292"/>
      <c r="I277" s="292"/>
      <c r="J277" s="292"/>
      <c r="K277" s="292"/>
      <c r="L277" s="293"/>
      <c r="M277" s="35"/>
    </row>
    <row r="278" spans="1:16" s="9" customFormat="1" x14ac:dyDescent="0.25">
      <c r="A278" s="4"/>
      <c r="B278" s="291"/>
      <c r="C278" s="292"/>
      <c r="D278" s="292"/>
      <c r="E278" s="292"/>
      <c r="F278" s="292"/>
      <c r="G278" s="292"/>
      <c r="H278" s="292"/>
      <c r="I278" s="292"/>
      <c r="J278" s="292"/>
      <c r="K278" s="292"/>
      <c r="L278" s="293"/>
      <c r="M278" s="35"/>
    </row>
    <row r="279" spans="1:16" s="9" customFormat="1" x14ac:dyDescent="0.25">
      <c r="A279" s="4"/>
      <c r="B279" s="291"/>
      <c r="C279" s="292"/>
      <c r="D279" s="292"/>
      <c r="E279" s="292"/>
      <c r="F279" s="292"/>
      <c r="G279" s="292"/>
      <c r="H279" s="292"/>
      <c r="I279" s="292"/>
      <c r="J279" s="292"/>
      <c r="K279" s="292"/>
      <c r="L279" s="293"/>
      <c r="M279" s="35"/>
    </row>
    <row r="280" spans="1:16" s="35" customFormat="1" x14ac:dyDescent="0.25">
      <c r="A280" s="81"/>
      <c r="B280" s="71"/>
      <c r="C280" s="72"/>
      <c r="D280" s="72"/>
      <c r="E280" s="72"/>
      <c r="F280" s="72"/>
      <c r="G280" s="72"/>
      <c r="H280" s="72"/>
      <c r="I280" s="72"/>
      <c r="J280" s="72"/>
      <c r="K280" s="72"/>
      <c r="L280" s="73"/>
    </row>
    <row r="282" spans="1:16" x14ac:dyDescent="0.25">
      <c r="A282" s="28"/>
      <c r="B282" s="297" t="str">
        <f>IF(Intro!$G$26="English",O282,P282)</f>
        <v>EMPLOYMENT</v>
      </c>
      <c r="C282" s="298"/>
      <c r="D282" s="298"/>
      <c r="E282" s="298"/>
      <c r="F282" s="298"/>
      <c r="G282" s="298"/>
      <c r="H282" s="298"/>
      <c r="I282" s="298"/>
      <c r="J282" s="298"/>
      <c r="K282" s="298"/>
      <c r="L282" s="299"/>
      <c r="M282" s="8"/>
      <c r="O282" s="8" t="s">
        <v>203</v>
      </c>
      <c r="P282" s="8" t="s">
        <v>204</v>
      </c>
    </row>
    <row r="283" spans="1:16" s="9" customFormat="1" x14ac:dyDescent="0.25">
      <c r="A283" s="28"/>
      <c r="B283" s="294" t="s">
        <v>205</v>
      </c>
      <c r="C283" s="295"/>
      <c r="D283" s="295"/>
      <c r="E283" s="295"/>
      <c r="F283" s="295"/>
      <c r="G283" s="295"/>
      <c r="H283" s="295"/>
      <c r="I283" s="295"/>
      <c r="J283" s="295"/>
      <c r="K283" s="295"/>
      <c r="L283" s="296"/>
      <c r="M283" s="89"/>
    </row>
    <row r="284" spans="1:16" x14ac:dyDescent="0.25">
      <c r="A284" s="28"/>
      <c r="B284" s="78"/>
      <c r="C284" s="79"/>
      <c r="D284" s="79"/>
      <c r="E284" s="79"/>
      <c r="F284" s="79"/>
      <c r="G284" s="79"/>
      <c r="H284" s="79"/>
      <c r="I284" s="79"/>
      <c r="J284" s="79"/>
      <c r="K284" s="79"/>
      <c r="L284" s="80"/>
      <c r="M284" s="8"/>
    </row>
    <row r="285" spans="1:16" x14ac:dyDescent="0.25">
      <c r="A285" s="28"/>
      <c r="B285" s="171" t="str">
        <f>IF(Intro!$G$26="English",O285,P285)</f>
        <v>Based on the response in Question 1 of the Pro tab, describe the method used to allocate employment, hours worked and wages paid.</v>
      </c>
      <c r="C285" s="172"/>
      <c r="D285" s="172"/>
      <c r="E285" s="172"/>
      <c r="F285" s="172"/>
      <c r="G285" s="172"/>
      <c r="H285" s="172"/>
      <c r="I285" s="172"/>
      <c r="J285" s="172"/>
      <c r="K285" s="172"/>
      <c r="L285" s="173"/>
      <c r="M285" s="8"/>
      <c r="O285" s="8" t="s">
        <v>202</v>
      </c>
      <c r="P285" s="8" t="s">
        <v>215</v>
      </c>
    </row>
    <row r="286" spans="1:16" x14ac:dyDescent="0.25">
      <c r="A286" s="28"/>
      <c r="B286" s="78"/>
      <c r="C286" s="79"/>
      <c r="D286" s="79"/>
      <c r="E286" s="79"/>
      <c r="F286" s="79"/>
      <c r="G286" s="79"/>
      <c r="H286" s="79"/>
      <c r="I286" s="79"/>
      <c r="J286" s="79"/>
      <c r="K286" s="79"/>
      <c r="L286" s="80"/>
      <c r="M286" s="8"/>
    </row>
    <row r="287" spans="1:16" s="9" customFormat="1" x14ac:dyDescent="0.25">
      <c r="A287" s="28"/>
      <c r="B287" s="291"/>
      <c r="C287" s="292"/>
      <c r="D287" s="292"/>
      <c r="E287" s="292"/>
      <c r="F287" s="292"/>
      <c r="G287" s="292"/>
      <c r="H287" s="292"/>
      <c r="I287" s="292"/>
      <c r="J287" s="292"/>
      <c r="K287" s="292"/>
      <c r="L287" s="293"/>
      <c r="M287" s="35"/>
    </row>
    <row r="288" spans="1:16" s="9" customFormat="1" x14ac:dyDescent="0.25">
      <c r="A288" s="4"/>
      <c r="B288" s="291"/>
      <c r="C288" s="292"/>
      <c r="D288" s="292"/>
      <c r="E288" s="292"/>
      <c r="F288" s="292"/>
      <c r="G288" s="292"/>
      <c r="H288" s="292"/>
      <c r="I288" s="292"/>
      <c r="J288" s="292"/>
      <c r="K288" s="292"/>
      <c r="L288" s="293"/>
      <c r="M288" s="35"/>
    </row>
    <row r="289" spans="1:13" s="9" customFormat="1" x14ac:dyDescent="0.25">
      <c r="A289" s="4"/>
      <c r="B289" s="291"/>
      <c r="C289" s="292"/>
      <c r="D289" s="292"/>
      <c r="E289" s="292"/>
      <c r="F289" s="292"/>
      <c r="G289" s="292"/>
      <c r="H289" s="292"/>
      <c r="I289" s="292"/>
      <c r="J289" s="292"/>
      <c r="K289" s="292"/>
      <c r="L289" s="293"/>
      <c r="M289" s="35"/>
    </row>
    <row r="290" spans="1:13" s="9" customFormat="1" x14ac:dyDescent="0.25">
      <c r="A290" s="4"/>
      <c r="B290" s="291"/>
      <c r="C290" s="292"/>
      <c r="D290" s="292"/>
      <c r="E290" s="292"/>
      <c r="F290" s="292"/>
      <c r="G290" s="292"/>
      <c r="H290" s="292"/>
      <c r="I290" s="292"/>
      <c r="J290" s="292"/>
      <c r="K290" s="292"/>
      <c r="L290" s="293"/>
      <c r="M290" s="35"/>
    </row>
    <row r="291" spans="1:13" s="9" customFormat="1" x14ac:dyDescent="0.25">
      <c r="A291" s="28"/>
      <c r="B291" s="291"/>
      <c r="C291" s="292"/>
      <c r="D291" s="292"/>
      <c r="E291" s="292"/>
      <c r="F291" s="292"/>
      <c r="G291" s="292"/>
      <c r="H291" s="292"/>
      <c r="I291" s="292"/>
      <c r="J291" s="292"/>
      <c r="K291" s="292"/>
      <c r="L291" s="293"/>
      <c r="M291" s="35"/>
    </row>
    <row r="292" spans="1:13" s="9" customFormat="1" x14ac:dyDescent="0.25">
      <c r="A292" s="28"/>
      <c r="B292" s="291"/>
      <c r="C292" s="292"/>
      <c r="D292" s="292"/>
      <c r="E292" s="292"/>
      <c r="F292" s="292"/>
      <c r="G292" s="292"/>
      <c r="H292" s="292"/>
      <c r="I292" s="292"/>
      <c r="J292" s="292"/>
      <c r="K292" s="292"/>
      <c r="L292" s="293"/>
      <c r="M292" s="35"/>
    </row>
    <row r="293" spans="1:13" s="9" customFormat="1" x14ac:dyDescent="0.25">
      <c r="A293" s="28"/>
      <c r="B293" s="291"/>
      <c r="C293" s="292"/>
      <c r="D293" s="292"/>
      <c r="E293" s="292"/>
      <c r="F293" s="292"/>
      <c r="G293" s="292"/>
      <c r="H293" s="292"/>
      <c r="I293" s="292"/>
      <c r="J293" s="292"/>
      <c r="K293" s="292"/>
      <c r="L293" s="293"/>
      <c r="M293" s="35"/>
    </row>
    <row r="294" spans="1:13" s="9" customFormat="1" x14ac:dyDescent="0.25">
      <c r="A294" s="28"/>
      <c r="B294" s="291"/>
      <c r="C294" s="292"/>
      <c r="D294" s="292"/>
      <c r="E294" s="292"/>
      <c r="F294" s="292"/>
      <c r="G294" s="292"/>
      <c r="H294" s="292"/>
      <c r="I294" s="292"/>
      <c r="J294" s="292"/>
      <c r="K294" s="292"/>
      <c r="L294" s="293"/>
      <c r="M294" s="35"/>
    </row>
    <row r="295" spans="1:13" x14ac:dyDescent="0.25">
      <c r="A295" s="28"/>
      <c r="B295" s="82"/>
      <c r="C295" s="83"/>
      <c r="D295" s="83"/>
      <c r="E295" s="83"/>
      <c r="F295" s="83"/>
      <c r="G295" s="83"/>
      <c r="H295" s="83"/>
      <c r="I295" s="83"/>
      <c r="J295" s="83"/>
      <c r="K295" s="83"/>
      <c r="L295" s="84"/>
      <c r="M295" s="8"/>
    </row>
  </sheetData>
  <sheetProtection algorithmName="SHA-512" hashValue="XYFwV5TiGqdTpEgMjAiQnRkVt5YztxHbrkn8+/VUXChlXllu5c0IeCmNOwwxMBaZAUVB3C86MQ8tRCpE1RKziQ==" saltValue="9yNizUifl6DIQsm7O3M94Q==" spinCount="100000" sheet="1" objects="1" scenarios="1" selectLockedCells="1"/>
  <mergeCells count="220">
    <mergeCell ref="B267:L267"/>
    <mergeCell ref="B129:L129"/>
    <mergeCell ref="B134:L134"/>
    <mergeCell ref="B101:L101"/>
    <mergeCell ref="B74:L74"/>
    <mergeCell ref="B55:L55"/>
    <mergeCell ref="B28:L28"/>
    <mergeCell ref="B27:L27"/>
    <mergeCell ref="B116:D117"/>
    <mergeCell ref="E116:F117"/>
    <mergeCell ref="G116:H117"/>
    <mergeCell ref="I116:J117"/>
    <mergeCell ref="K116:L117"/>
    <mergeCell ref="B118:D119"/>
    <mergeCell ref="E118:F119"/>
    <mergeCell ref="G118:H119"/>
    <mergeCell ref="I118:J119"/>
    <mergeCell ref="K118:L119"/>
    <mergeCell ref="C38:E39"/>
    <mergeCell ref="F38:I39"/>
    <mergeCell ref="J38:L39"/>
    <mergeCell ref="B40:B41"/>
    <mergeCell ref="C40:E41"/>
    <mergeCell ref="F40:I41"/>
    <mergeCell ref="B4:L4"/>
    <mergeCell ref="B5:L5"/>
    <mergeCell ref="B6:L6"/>
    <mergeCell ref="B90:B91"/>
    <mergeCell ref="C90:E91"/>
    <mergeCell ref="F90:L91"/>
    <mergeCell ref="B84:B85"/>
    <mergeCell ref="C84:E85"/>
    <mergeCell ref="F84:L85"/>
    <mergeCell ref="B86:B87"/>
    <mergeCell ref="C86:E87"/>
    <mergeCell ref="F86:L87"/>
    <mergeCell ref="B88:B89"/>
    <mergeCell ref="C88:E89"/>
    <mergeCell ref="F88:L89"/>
    <mergeCell ref="C80:E81"/>
    <mergeCell ref="B70:F70"/>
    <mergeCell ref="B71:F71"/>
    <mergeCell ref="B72:F72"/>
    <mergeCell ref="C78:E79"/>
    <mergeCell ref="F78:L79"/>
    <mergeCell ref="B8:L8"/>
    <mergeCell ref="B9:L9"/>
    <mergeCell ref="B13:L13"/>
    <mergeCell ref="B287:L294"/>
    <mergeCell ref="B285:L285"/>
    <mergeCell ref="B255:L256"/>
    <mergeCell ref="B269:L270"/>
    <mergeCell ref="B282:L282"/>
    <mergeCell ref="B283:L283"/>
    <mergeCell ref="B252:L252"/>
    <mergeCell ref="B253:L253"/>
    <mergeCell ref="B135:L135"/>
    <mergeCell ref="F201:L210"/>
    <mergeCell ref="E211:E220"/>
    <mergeCell ref="F211:L220"/>
    <mergeCell ref="B258:L265"/>
    <mergeCell ref="B272:L279"/>
    <mergeCell ref="E221:E230"/>
    <mergeCell ref="F221:L230"/>
    <mergeCell ref="E231:E240"/>
    <mergeCell ref="F231:L240"/>
    <mergeCell ref="E241:E250"/>
    <mergeCell ref="B211:D220"/>
    <mergeCell ref="B221:D230"/>
    <mergeCell ref="B231:D240"/>
    <mergeCell ref="B241:D250"/>
    <mergeCell ref="E171:E180"/>
    <mergeCell ref="B10:L10"/>
    <mergeCell ref="B15:L15"/>
    <mergeCell ref="B114:D115"/>
    <mergeCell ref="E114:F115"/>
    <mergeCell ref="G114:H115"/>
    <mergeCell ref="I114:J115"/>
    <mergeCell ref="K114:L115"/>
    <mergeCell ref="B57:L57"/>
    <mergeCell ref="B17:L24"/>
    <mergeCell ref="C32:E33"/>
    <mergeCell ref="F32:I33"/>
    <mergeCell ref="J32:L33"/>
    <mergeCell ref="B34:B35"/>
    <mergeCell ref="C34:E35"/>
    <mergeCell ref="F34:I35"/>
    <mergeCell ref="J34:L35"/>
    <mergeCell ref="B36:B37"/>
    <mergeCell ref="C36:E37"/>
    <mergeCell ref="F36:I37"/>
    <mergeCell ref="J36:L37"/>
    <mergeCell ref="B30:L30"/>
    <mergeCell ref="B38:B39"/>
    <mergeCell ref="B12:L12"/>
    <mergeCell ref="B102:L102"/>
    <mergeCell ref="J40:L41"/>
    <mergeCell ref="B42:B43"/>
    <mergeCell ref="C42:E43"/>
    <mergeCell ref="F42:I43"/>
    <mergeCell ref="J42:L43"/>
    <mergeCell ref="B44:B45"/>
    <mergeCell ref="C44:E45"/>
    <mergeCell ref="F44:I45"/>
    <mergeCell ref="J44:L45"/>
    <mergeCell ref="B46:B47"/>
    <mergeCell ref="C46:E47"/>
    <mergeCell ref="F46:I47"/>
    <mergeCell ref="J46:L47"/>
    <mergeCell ref="B48:B49"/>
    <mergeCell ref="C48:E49"/>
    <mergeCell ref="F48:I49"/>
    <mergeCell ref="J48:L49"/>
    <mergeCell ref="B50:B51"/>
    <mergeCell ref="C50:E51"/>
    <mergeCell ref="F50:I51"/>
    <mergeCell ref="J50:L51"/>
    <mergeCell ref="B52:B53"/>
    <mergeCell ref="C52:E53"/>
    <mergeCell ref="F52:I53"/>
    <mergeCell ref="J52:L53"/>
    <mergeCell ref="H59:H60"/>
    <mergeCell ref="I59:I60"/>
    <mergeCell ref="J59:J60"/>
    <mergeCell ref="K59:K60"/>
    <mergeCell ref="L59:L60"/>
    <mergeCell ref="B59:G60"/>
    <mergeCell ref="B92:B93"/>
    <mergeCell ref="C92:E93"/>
    <mergeCell ref="F92:L93"/>
    <mergeCell ref="F80:L81"/>
    <mergeCell ref="C82:E83"/>
    <mergeCell ref="F82:L83"/>
    <mergeCell ref="B61:F61"/>
    <mergeCell ref="B62:F62"/>
    <mergeCell ref="B63:F63"/>
    <mergeCell ref="B64:F64"/>
    <mergeCell ref="B78:B79"/>
    <mergeCell ref="B80:B81"/>
    <mergeCell ref="B82:B83"/>
    <mergeCell ref="B65:F65"/>
    <mergeCell ref="B66:F66"/>
    <mergeCell ref="B67:F67"/>
    <mergeCell ref="B68:F68"/>
    <mergeCell ref="B69:F69"/>
    <mergeCell ref="B76:L76"/>
    <mergeCell ref="B94:B95"/>
    <mergeCell ref="C94:E95"/>
    <mergeCell ref="F94:L95"/>
    <mergeCell ref="B96:B97"/>
    <mergeCell ref="C96:E97"/>
    <mergeCell ref="F96:L97"/>
    <mergeCell ref="B98:B99"/>
    <mergeCell ref="C98:E99"/>
    <mergeCell ref="F98:L99"/>
    <mergeCell ref="B106:D107"/>
    <mergeCell ref="E106:F107"/>
    <mergeCell ref="G106:H107"/>
    <mergeCell ref="I106:J107"/>
    <mergeCell ref="K106:L107"/>
    <mergeCell ref="B108:D109"/>
    <mergeCell ref="E108:F109"/>
    <mergeCell ref="G108:H109"/>
    <mergeCell ref="I108:J109"/>
    <mergeCell ref="K108:L109"/>
    <mergeCell ref="B110:D111"/>
    <mergeCell ref="E110:F111"/>
    <mergeCell ref="G110:H111"/>
    <mergeCell ref="I110:J111"/>
    <mergeCell ref="K110:L111"/>
    <mergeCell ref="B112:D113"/>
    <mergeCell ref="E112:F113"/>
    <mergeCell ref="G112:H113"/>
    <mergeCell ref="I112:J113"/>
    <mergeCell ref="K112:L113"/>
    <mergeCell ref="B120:D121"/>
    <mergeCell ref="E120:F121"/>
    <mergeCell ref="G120:H121"/>
    <mergeCell ref="I120:J121"/>
    <mergeCell ref="K120:L121"/>
    <mergeCell ref="B122:D123"/>
    <mergeCell ref="E122:F123"/>
    <mergeCell ref="G122:H123"/>
    <mergeCell ref="I122:J123"/>
    <mergeCell ref="K122:L123"/>
    <mergeCell ref="B161:D170"/>
    <mergeCell ref="B124:D125"/>
    <mergeCell ref="E124:F125"/>
    <mergeCell ref="G124:H125"/>
    <mergeCell ref="I124:J125"/>
    <mergeCell ref="K124:L125"/>
    <mergeCell ref="B126:D127"/>
    <mergeCell ref="E126:F127"/>
    <mergeCell ref="G126:H127"/>
    <mergeCell ref="I126:J127"/>
    <mergeCell ref="K126:L127"/>
    <mergeCell ref="O4:P7"/>
    <mergeCell ref="B104:L104"/>
    <mergeCell ref="F171:L180"/>
    <mergeCell ref="E181:E190"/>
    <mergeCell ref="F181:L190"/>
    <mergeCell ref="E191:E200"/>
    <mergeCell ref="F191:L200"/>
    <mergeCell ref="E201:E210"/>
    <mergeCell ref="F241:L250"/>
    <mergeCell ref="B171:D180"/>
    <mergeCell ref="B181:D190"/>
    <mergeCell ref="B191:D200"/>
    <mergeCell ref="B201:D210"/>
    <mergeCell ref="B131:L131"/>
    <mergeCell ref="B137:L138"/>
    <mergeCell ref="B141:D150"/>
    <mergeCell ref="E141:E150"/>
    <mergeCell ref="F141:L150"/>
    <mergeCell ref="B151:D160"/>
    <mergeCell ref="E151:E160"/>
    <mergeCell ref="F151:L160"/>
    <mergeCell ref="E161:E170"/>
    <mergeCell ref="F161:L170"/>
    <mergeCell ref="F140:L140"/>
  </mergeCells>
  <dataValidations xWindow="422" yWindow="564"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6 C98 B258 B272 B260:B262 B275:B277 C80 B17:B20 B288:B290 C82 C84 C86 C88 C90 C92 C94"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1 F151 F161 F171 F181 F191 F201 F211 F221 F231 F241 B287" xr:uid="{8D879569-39D8-4457-8902-6F425545F793}">
      <formula1>1000</formula1>
    </dataValidation>
    <dataValidation allowBlank="1" sqref="H61:L72" xr:uid="{6A56C8BF-9A6D-4C18-9DA9-101AD6EF7991}"/>
    <dataValidation allowBlank="1" showInputMessage="1" showErrorMessage="1" sqref="B108:L127" xr:uid="{BDE8740F-E967-4AB5-BC2B-2E99A7775060}"/>
  </dataValidations>
  <printOptions horizontalCentered="1"/>
  <pageMargins left="0.25" right="0.25" top="0.75" bottom="0.75" header="0.3" footer="0.3"/>
  <pageSetup scale="63" fitToHeight="0" orientation="portrait" r:id="rId1"/>
  <headerFooter>
    <oddFooter>&amp;L&amp;A</oddFooter>
  </headerFooter>
  <rowBreaks count="4" manualBreakCount="4">
    <brk id="73" min="1" max="11" man="1"/>
    <brk id="132" min="1" max="11" man="1"/>
    <brk id="200" min="1" max="11" man="1"/>
    <brk id="251"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E141:E250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heetViews>
  <sheetFormatPr defaultColWidth="9.140625" defaultRowHeight="14.25" x14ac:dyDescent="0.25"/>
  <cols>
    <col min="1" max="1" width="1.85546875" style="4" customWidth="1"/>
    <col min="2" max="2" width="12.140625" style="2" customWidth="1"/>
    <col min="3" max="3" width="5.85546875" style="2" customWidth="1"/>
    <col min="4" max="4" width="18.5703125" style="2" customWidth="1"/>
    <col min="5" max="12" width="15.42578125" style="2" customWidth="1"/>
    <col min="13" max="13" width="6.140625" style="7" customWidth="1"/>
    <col min="14" max="14" width="11.42578125" style="8" customWidth="1"/>
    <col min="15" max="15" width="10.85546875" style="8" hidden="1" customWidth="1"/>
    <col min="16" max="16" width="8.85546875" style="8" hidden="1" customWidth="1"/>
    <col min="17" max="17" width="9.140625" style="8" customWidth="1"/>
    <col min="18" max="16384" width="9.140625" style="8"/>
  </cols>
  <sheetData>
    <row r="1" spans="1:16" x14ac:dyDescent="0.25">
      <c r="O1" s="8" t="s">
        <v>260</v>
      </c>
      <c r="P1" s="8" t="s">
        <v>260</v>
      </c>
    </row>
    <row r="2" spans="1:16" x14ac:dyDescent="0.25">
      <c r="B2" s="10" t="s">
        <v>0</v>
      </c>
      <c r="C2" s="10"/>
      <c r="O2" s="9" t="s">
        <v>67</v>
      </c>
      <c r="P2" s="9" t="s">
        <v>77</v>
      </c>
    </row>
    <row r="3" spans="1:16" x14ac:dyDescent="0.25">
      <c r="B3" s="12"/>
      <c r="C3" s="12"/>
      <c r="O3" s="1"/>
      <c r="P3" s="1"/>
    </row>
    <row r="4" spans="1:16" s="1" customFormat="1" x14ac:dyDescent="0.25">
      <c r="A4" s="5"/>
      <c r="B4" s="216" t="str">
        <f>Info!B4</f>
        <v>UNIONS' QUESTIONNAIRE</v>
      </c>
      <c r="C4" s="216"/>
      <c r="D4" s="216"/>
      <c r="E4" s="216"/>
      <c r="F4" s="216"/>
      <c r="G4" s="216"/>
      <c r="H4" s="216"/>
      <c r="I4" s="216"/>
      <c r="J4" s="216"/>
      <c r="K4" s="216"/>
      <c r="L4" s="216"/>
      <c r="M4" s="26"/>
      <c r="N4" s="26"/>
      <c r="O4" s="24"/>
      <c r="P4" s="24"/>
    </row>
    <row r="5" spans="1:16" s="1" customFormat="1" x14ac:dyDescent="0.25">
      <c r="A5" s="5"/>
      <c r="B5" s="216" t="str">
        <f>Info!B5</f>
        <v>RR-2025-004</v>
      </c>
      <c r="C5" s="216"/>
      <c r="D5" s="216"/>
      <c r="E5" s="216"/>
      <c r="F5" s="216"/>
      <c r="G5" s="216"/>
      <c r="H5" s="216"/>
      <c r="I5" s="216"/>
      <c r="J5" s="216"/>
      <c r="K5" s="216"/>
      <c r="L5" s="216"/>
      <c r="M5" s="26"/>
      <c r="N5" s="26"/>
      <c r="O5" s="24"/>
      <c r="P5" s="24"/>
    </row>
    <row r="6" spans="1:16" s="6" customFormat="1" x14ac:dyDescent="0.25">
      <c r="A6" s="5"/>
      <c r="B6" s="216" t="str">
        <f>Info!B6</f>
        <v>CORROSION-RESISTANT STEEL SHEET II</v>
      </c>
      <c r="C6" s="216"/>
      <c r="D6" s="216"/>
      <c r="E6" s="216"/>
      <c r="F6" s="216"/>
      <c r="G6" s="216"/>
      <c r="H6" s="216"/>
      <c r="I6" s="216"/>
      <c r="J6" s="216"/>
      <c r="K6" s="216"/>
      <c r="L6" s="216"/>
      <c r="M6" s="24"/>
      <c r="N6" s="24"/>
      <c r="O6" s="16"/>
      <c r="P6" s="16"/>
    </row>
    <row r="7" spans="1:16" s="6" customFormat="1" x14ac:dyDescent="0.25">
      <c r="A7" s="5"/>
      <c r="B7" s="15"/>
      <c r="C7" s="15"/>
      <c r="D7" s="3"/>
      <c r="E7" s="3"/>
      <c r="F7" s="3"/>
      <c r="G7" s="3"/>
      <c r="H7" s="3"/>
      <c r="I7" s="3"/>
      <c r="J7" s="3"/>
      <c r="K7" s="3"/>
      <c r="L7" s="3"/>
      <c r="O7" s="16"/>
      <c r="P7" s="16"/>
    </row>
    <row r="8" spans="1:16" x14ac:dyDescent="0.25">
      <c r="B8" s="19" t="str">
        <f>UPPER(IF(Intro!$G$26="English",O8,P8))</f>
        <v>PUBLIC COMMENTS</v>
      </c>
      <c r="C8" s="20"/>
      <c r="D8" s="20"/>
      <c r="E8" s="20"/>
      <c r="F8" s="20"/>
      <c r="G8" s="20"/>
      <c r="H8" s="20"/>
      <c r="I8" s="20"/>
      <c r="J8" s="20"/>
      <c r="K8" s="20"/>
      <c r="L8" s="21"/>
      <c r="M8" s="8"/>
      <c r="O8" s="8" t="s">
        <v>55</v>
      </c>
      <c r="P8" s="8" t="s">
        <v>56</v>
      </c>
    </row>
    <row r="9" spans="1:16" x14ac:dyDescent="0.25">
      <c r="B9" s="17"/>
      <c r="C9" s="29"/>
      <c r="D9" s="30"/>
      <c r="E9" s="30"/>
      <c r="F9" s="30"/>
      <c r="G9" s="30"/>
      <c r="H9" s="30"/>
      <c r="I9" s="30"/>
      <c r="J9" s="30"/>
      <c r="K9" s="30"/>
      <c r="L9" s="18"/>
      <c r="M9" s="8"/>
    </row>
    <row r="10" spans="1:16" x14ac:dyDescent="0.25">
      <c r="B10" s="171" t="str">
        <f>IF(Intro!$G$26="English",O10,P10)</f>
        <v>Should your firm wish to add any comments related to its responses, submit them here. Be sure to indicate the question number being commented on.</v>
      </c>
      <c r="C10" s="172"/>
      <c r="D10" s="172"/>
      <c r="E10" s="172"/>
      <c r="F10" s="172"/>
      <c r="G10" s="172"/>
      <c r="H10" s="172"/>
      <c r="I10" s="172"/>
      <c r="J10" s="172"/>
      <c r="K10" s="172"/>
      <c r="L10" s="173"/>
      <c r="M10" s="8"/>
      <c r="O10" s="22" t="s">
        <v>57</v>
      </c>
      <c r="P10" s="8" t="s">
        <v>173</v>
      </c>
    </row>
    <row r="11" spans="1:16" x14ac:dyDescent="0.25">
      <c r="B11" s="62"/>
      <c r="C11" s="29"/>
      <c r="D11" s="30"/>
      <c r="E11" s="30"/>
      <c r="F11" s="30"/>
      <c r="G11" s="30"/>
      <c r="H11" s="30"/>
      <c r="I11" s="30"/>
      <c r="J11" s="30"/>
      <c r="K11" s="30"/>
      <c r="L11" s="18"/>
      <c r="M11" s="8"/>
      <c r="O11" s="38" t="s">
        <v>244</v>
      </c>
      <c r="P11" s="38" t="s">
        <v>245</v>
      </c>
    </row>
    <row r="12" spans="1:16" x14ac:dyDescent="0.25">
      <c r="B12" s="62"/>
      <c r="C12" s="29"/>
      <c r="D12" s="103" t="str">
        <f>IF(Intro!$G$26="English",O11,P11)</f>
        <v>Tab and Question</v>
      </c>
      <c r="E12" s="334" t="str">
        <f>IF(Intro!$G$26="English",O12,P12)</f>
        <v>Comments</v>
      </c>
      <c r="F12" s="334"/>
      <c r="G12" s="334"/>
      <c r="H12" s="334"/>
      <c r="I12" s="334"/>
      <c r="J12" s="334"/>
      <c r="K12" s="334"/>
      <c r="L12" s="335"/>
      <c r="M12" s="8"/>
      <c r="O12" s="22" t="s">
        <v>94</v>
      </c>
      <c r="P12" s="8" t="s">
        <v>95</v>
      </c>
    </row>
    <row r="13" spans="1:16" ht="15" customHeight="1" x14ac:dyDescent="0.25">
      <c r="B13" s="324" t="str">
        <f>IF(Intro!$G$26="English",O13,P13)</f>
        <v>Comment 1</v>
      </c>
      <c r="C13" s="325"/>
      <c r="D13" s="328"/>
      <c r="E13" s="330"/>
      <c r="F13" s="330"/>
      <c r="G13" s="330"/>
      <c r="H13" s="330"/>
      <c r="I13" s="330"/>
      <c r="J13" s="330"/>
      <c r="K13" s="330"/>
      <c r="L13" s="331"/>
      <c r="M13" s="8"/>
      <c r="O13" s="22" t="s">
        <v>96</v>
      </c>
      <c r="P13" s="8" t="s">
        <v>97</v>
      </c>
    </row>
    <row r="14" spans="1:16" x14ac:dyDescent="0.25">
      <c r="B14" s="324"/>
      <c r="C14" s="325"/>
      <c r="D14" s="328"/>
      <c r="E14" s="330"/>
      <c r="F14" s="330"/>
      <c r="G14" s="330"/>
      <c r="H14" s="330"/>
      <c r="I14" s="330"/>
      <c r="J14" s="330"/>
      <c r="K14" s="330"/>
      <c r="L14" s="331"/>
      <c r="M14" s="8"/>
      <c r="O14" s="22"/>
    </row>
    <row r="15" spans="1:16" x14ac:dyDescent="0.25">
      <c r="B15" s="324"/>
      <c r="C15" s="325"/>
      <c r="D15" s="328"/>
      <c r="E15" s="330"/>
      <c r="F15" s="330"/>
      <c r="G15" s="330"/>
      <c r="H15" s="330"/>
      <c r="I15" s="330"/>
      <c r="J15" s="330"/>
      <c r="K15" s="330"/>
      <c r="L15" s="331"/>
      <c r="M15" s="8"/>
      <c r="O15" s="22"/>
    </row>
    <row r="16" spans="1:16" x14ac:dyDescent="0.25">
      <c r="B16" s="324"/>
      <c r="C16" s="325"/>
      <c r="D16" s="328"/>
      <c r="E16" s="330"/>
      <c r="F16" s="330"/>
      <c r="G16" s="330"/>
      <c r="H16" s="330"/>
      <c r="I16" s="330"/>
      <c r="J16" s="330"/>
      <c r="K16" s="330"/>
      <c r="L16" s="331"/>
      <c r="M16" s="8"/>
      <c r="O16" s="22"/>
    </row>
    <row r="17" spans="1:16" x14ac:dyDescent="0.25">
      <c r="B17" s="324"/>
      <c r="C17" s="325"/>
      <c r="D17" s="328"/>
      <c r="E17" s="330"/>
      <c r="F17" s="330"/>
      <c r="G17" s="330"/>
      <c r="H17" s="330"/>
      <c r="I17" s="330"/>
      <c r="J17" s="330"/>
      <c r="K17" s="330"/>
      <c r="L17" s="331"/>
      <c r="M17" s="8"/>
      <c r="O17" s="22"/>
    </row>
    <row r="18" spans="1:16" x14ac:dyDescent="0.25">
      <c r="B18" s="324"/>
      <c r="C18" s="325"/>
      <c r="D18" s="328"/>
      <c r="E18" s="330"/>
      <c r="F18" s="330"/>
      <c r="G18" s="330"/>
      <c r="H18" s="330"/>
      <c r="I18" s="330"/>
      <c r="J18" s="330"/>
      <c r="K18" s="330"/>
      <c r="L18" s="331"/>
      <c r="M18" s="8"/>
      <c r="O18" s="22"/>
    </row>
    <row r="19" spans="1:16" x14ac:dyDescent="0.25">
      <c r="B19" s="324"/>
      <c r="C19" s="325"/>
      <c r="D19" s="328"/>
      <c r="E19" s="330"/>
      <c r="F19" s="330"/>
      <c r="G19" s="330"/>
      <c r="H19" s="330"/>
      <c r="I19" s="330"/>
      <c r="J19" s="330"/>
      <c r="K19" s="330"/>
      <c r="L19" s="331"/>
      <c r="M19" s="8"/>
      <c r="O19" s="22"/>
    </row>
    <row r="20" spans="1:16" x14ac:dyDescent="0.25">
      <c r="B20" s="324"/>
      <c r="C20" s="325"/>
      <c r="D20" s="328"/>
      <c r="E20" s="330"/>
      <c r="F20" s="330"/>
      <c r="G20" s="330"/>
      <c r="H20" s="330"/>
      <c r="I20" s="330"/>
      <c r="J20" s="330"/>
      <c r="K20" s="330"/>
      <c r="L20" s="331"/>
      <c r="M20" s="8"/>
      <c r="O20" s="22"/>
    </row>
    <row r="21" spans="1:16" x14ac:dyDescent="0.25">
      <c r="B21" s="324"/>
      <c r="C21" s="325"/>
      <c r="D21" s="328"/>
      <c r="E21" s="330"/>
      <c r="F21" s="330"/>
      <c r="G21" s="330"/>
      <c r="H21" s="330"/>
      <c r="I21" s="330"/>
      <c r="J21" s="330"/>
      <c r="K21" s="330"/>
      <c r="L21" s="331"/>
      <c r="M21" s="8"/>
      <c r="O21" s="22"/>
    </row>
    <row r="22" spans="1:16" x14ac:dyDescent="0.25">
      <c r="B22" s="324"/>
      <c r="C22" s="325"/>
      <c r="D22" s="328"/>
      <c r="E22" s="330"/>
      <c r="F22" s="330"/>
      <c r="G22" s="330"/>
      <c r="H22" s="330"/>
      <c r="I22" s="330"/>
      <c r="J22" s="330"/>
      <c r="K22" s="330"/>
      <c r="L22" s="331"/>
      <c r="M22" s="8"/>
      <c r="O22" s="22"/>
    </row>
    <row r="23" spans="1:16" x14ac:dyDescent="0.25">
      <c r="B23" s="324" t="str">
        <f>IF(Intro!$G$26="English",O23,P23)</f>
        <v>Comment 2</v>
      </c>
      <c r="C23" s="325"/>
      <c r="D23" s="328"/>
      <c r="E23" s="330"/>
      <c r="F23" s="330"/>
      <c r="G23" s="330"/>
      <c r="H23" s="330"/>
      <c r="I23" s="330"/>
      <c r="J23" s="330"/>
      <c r="K23" s="330"/>
      <c r="L23" s="331"/>
      <c r="M23" s="8"/>
      <c r="O23" s="22" t="s">
        <v>98</v>
      </c>
      <c r="P23" s="8" t="s">
        <v>99</v>
      </c>
    </row>
    <row r="24" spans="1:16" x14ac:dyDescent="0.25">
      <c r="B24" s="324"/>
      <c r="C24" s="325"/>
      <c r="D24" s="328"/>
      <c r="E24" s="330"/>
      <c r="F24" s="330"/>
      <c r="G24" s="330"/>
      <c r="H24" s="330"/>
      <c r="I24" s="330"/>
      <c r="J24" s="330"/>
      <c r="K24" s="330"/>
      <c r="L24" s="331"/>
      <c r="M24" s="8"/>
    </row>
    <row r="25" spans="1:16" x14ac:dyDescent="0.25">
      <c r="B25" s="324"/>
      <c r="C25" s="325"/>
      <c r="D25" s="328"/>
      <c r="E25" s="330"/>
      <c r="F25" s="330"/>
      <c r="G25" s="330"/>
      <c r="H25" s="330"/>
      <c r="I25" s="330"/>
      <c r="J25" s="330"/>
      <c r="K25" s="330"/>
      <c r="L25" s="331"/>
      <c r="M25" s="8"/>
    </row>
    <row r="26" spans="1:16" x14ac:dyDescent="0.25">
      <c r="B26" s="324"/>
      <c r="C26" s="325"/>
      <c r="D26" s="328"/>
      <c r="E26" s="330"/>
      <c r="F26" s="330"/>
      <c r="G26" s="330"/>
      <c r="H26" s="330"/>
      <c r="I26" s="330"/>
      <c r="J26" s="330"/>
      <c r="K26" s="330"/>
      <c r="L26" s="331"/>
      <c r="M26" s="8"/>
    </row>
    <row r="27" spans="1:16" x14ac:dyDescent="0.25">
      <c r="B27" s="324"/>
      <c r="C27" s="325"/>
      <c r="D27" s="328"/>
      <c r="E27" s="330"/>
      <c r="F27" s="330"/>
      <c r="G27" s="330"/>
      <c r="H27" s="330"/>
      <c r="I27" s="330"/>
      <c r="J27" s="330"/>
      <c r="K27" s="330"/>
      <c r="L27" s="331"/>
      <c r="M27" s="8"/>
      <c r="O27" s="22"/>
    </row>
    <row r="28" spans="1:16" x14ac:dyDescent="0.25">
      <c r="B28" s="324"/>
      <c r="C28" s="325"/>
      <c r="D28" s="328"/>
      <c r="E28" s="330"/>
      <c r="F28" s="330"/>
      <c r="G28" s="330"/>
      <c r="H28" s="330"/>
      <c r="I28" s="330"/>
      <c r="J28" s="330"/>
      <c r="K28" s="330"/>
      <c r="L28" s="331"/>
      <c r="M28" s="8"/>
      <c r="O28" s="22"/>
    </row>
    <row r="29" spans="1:16" s="34" customFormat="1" x14ac:dyDescent="0.25">
      <c r="A29" s="85"/>
      <c r="B29" s="324"/>
      <c r="C29" s="325"/>
      <c r="D29" s="328"/>
      <c r="E29" s="330"/>
      <c r="F29" s="330"/>
      <c r="G29" s="330"/>
      <c r="H29" s="330"/>
      <c r="I29" s="330"/>
      <c r="J29" s="330"/>
      <c r="K29" s="330"/>
      <c r="L29" s="331"/>
      <c r="N29" s="86"/>
    </row>
    <row r="30" spans="1:16" x14ac:dyDescent="0.25">
      <c r="B30" s="324"/>
      <c r="C30" s="325"/>
      <c r="D30" s="328"/>
      <c r="E30" s="330"/>
      <c r="F30" s="330"/>
      <c r="G30" s="330"/>
      <c r="H30" s="330"/>
      <c r="I30" s="330"/>
      <c r="J30" s="330"/>
      <c r="K30" s="330"/>
      <c r="L30" s="331"/>
    </row>
    <row r="31" spans="1:16" x14ac:dyDescent="0.25">
      <c r="B31" s="324"/>
      <c r="C31" s="325"/>
      <c r="D31" s="328"/>
      <c r="E31" s="330"/>
      <c r="F31" s="330"/>
      <c r="G31" s="330"/>
      <c r="H31" s="330"/>
      <c r="I31" s="330"/>
      <c r="J31" s="330"/>
      <c r="K31" s="330"/>
      <c r="L31" s="331"/>
    </row>
    <row r="32" spans="1:16" x14ac:dyDescent="0.25">
      <c r="B32" s="324"/>
      <c r="C32" s="325"/>
      <c r="D32" s="328"/>
      <c r="E32" s="330"/>
      <c r="F32" s="330"/>
      <c r="G32" s="330"/>
      <c r="H32" s="330"/>
      <c r="I32" s="330"/>
      <c r="J32" s="330"/>
      <c r="K32" s="330"/>
      <c r="L32" s="331"/>
    </row>
    <row r="33" spans="2:16" x14ac:dyDescent="0.25">
      <c r="B33" s="324" t="str">
        <f>IF(Intro!$G$26="English",O33,P33)</f>
        <v>Comment 3</v>
      </c>
      <c r="C33" s="325"/>
      <c r="D33" s="328"/>
      <c r="E33" s="330"/>
      <c r="F33" s="330"/>
      <c r="G33" s="330"/>
      <c r="H33" s="330"/>
      <c r="I33" s="330"/>
      <c r="J33" s="330"/>
      <c r="K33" s="330"/>
      <c r="L33" s="331"/>
      <c r="O33" s="22" t="s">
        <v>100</v>
      </c>
      <c r="P33" s="8" t="s">
        <v>101</v>
      </c>
    </row>
    <row r="34" spans="2:16" x14ac:dyDescent="0.25">
      <c r="B34" s="324"/>
      <c r="C34" s="325"/>
      <c r="D34" s="328"/>
      <c r="E34" s="330"/>
      <c r="F34" s="330"/>
      <c r="G34" s="330"/>
      <c r="H34" s="330"/>
      <c r="I34" s="330"/>
      <c r="J34" s="330"/>
      <c r="K34" s="330"/>
      <c r="L34" s="331"/>
    </row>
    <row r="35" spans="2:16" x14ac:dyDescent="0.25">
      <c r="B35" s="324"/>
      <c r="C35" s="325"/>
      <c r="D35" s="328"/>
      <c r="E35" s="330"/>
      <c r="F35" s="330"/>
      <c r="G35" s="330"/>
      <c r="H35" s="330"/>
      <c r="I35" s="330"/>
      <c r="J35" s="330"/>
      <c r="K35" s="330"/>
      <c r="L35" s="331"/>
    </row>
    <row r="36" spans="2:16" x14ac:dyDescent="0.25">
      <c r="B36" s="324"/>
      <c r="C36" s="325"/>
      <c r="D36" s="328"/>
      <c r="E36" s="330"/>
      <c r="F36" s="330"/>
      <c r="G36" s="330"/>
      <c r="H36" s="330"/>
      <c r="I36" s="330"/>
      <c r="J36" s="330"/>
      <c r="K36" s="330"/>
      <c r="L36" s="331"/>
    </row>
    <row r="37" spans="2:16" x14ac:dyDescent="0.25">
      <c r="B37" s="324"/>
      <c r="C37" s="325"/>
      <c r="D37" s="328"/>
      <c r="E37" s="330"/>
      <c r="F37" s="330"/>
      <c r="G37" s="330"/>
      <c r="H37" s="330"/>
      <c r="I37" s="330"/>
      <c r="J37" s="330"/>
      <c r="K37" s="330"/>
      <c r="L37" s="331"/>
      <c r="M37" s="8"/>
      <c r="O37" s="22"/>
    </row>
    <row r="38" spans="2:16" x14ac:dyDescent="0.25">
      <c r="B38" s="324"/>
      <c r="C38" s="325"/>
      <c r="D38" s="328"/>
      <c r="E38" s="330"/>
      <c r="F38" s="330"/>
      <c r="G38" s="330"/>
      <c r="H38" s="330"/>
      <c r="I38" s="330"/>
      <c r="J38" s="330"/>
      <c r="K38" s="330"/>
      <c r="L38" s="331"/>
      <c r="M38" s="8"/>
      <c r="O38" s="22"/>
    </row>
    <row r="39" spans="2:16" x14ac:dyDescent="0.25">
      <c r="B39" s="324"/>
      <c r="C39" s="325"/>
      <c r="D39" s="328"/>
      <c r="E39" s="330"/>
      <c r="F39" s="330"/>
      <c r="G39" s="330"/>
      <c r="H39" s="330"/>
      <c r="I39" s="330"/>
      <c r="J39" s="330"/>
      <c r="K39" s="330"/>
      <c r="L39" s="331"/>
    </row>
    <row r="40" spans="2:16" x14ac:dyDescent="0.25">
      <c r="B40" s="324"/>
      <c r="C40" s="325"/>
      <c r="D40" s="328"/>
      <c r="E40" s="330"/>
      <c r="F40" s="330"/>
      <c r="G40" s="330"/>
      <c r="H40" s="330"/>
      <c r="I40" s="330"/>
      <c r="J40" s="330"/>
      <c r="K40" s="330"/>
      <c r="L40" s="331"/>
    </row>
    <row r="41" spans="2:16" x14ac:dyDescent="0.25">
      <c r="B41" s="324"/>
      <c r="C41" s="325"/>
      <c r="D41" s="328"/>
      <c r="E41" s="330"/>
      <c r="F41" s="330"/>
      <c r="G41" s="330"/>
      <c r="H41" s="330"/>
      <c r="I41" s="330"/>
      <c r="J41" s="330"/>
      <c r="K41" s="330"/>
      <c r="L41" s="331"/>
    </row>
    <row r="42" spans="2:16" x14ac:dyDescent="0.25">
      <c r="B42" s="324"/>
      <c r="C42" s="325"/>
      <c r="D42" s="328"/>
      <c r="E42" s="330"/>
      <c r="F42" s="330"/>
      <c r="G42" s="330"/>
      <c r="H42" s="330"/>
      <c r="I42" s="330"/>
      <c r="J42" s="330"/>
      <c r="K42" s="330"/>
      <c r="L42" s="331"/>
    </row>
    <row r="43" spans="2:16" x14ac:dyDescent="0.25">
      <c r="B43" s="324" t="str">
        <f>IF(Intro!$G$26="English",O43,P43)</f>
        <v>Comment 4</v>
      </c>
      <c r="C43" s="325"/>
      <c r="D43" s="328"/>
      <c r="E43" s="330"/>
      <c r="F43" s="330"/>
      <c r="G43" s="330"/>
      <c r="H43" s="330"/>
      <c r="I43" s="330"/>
      <c r="J43" s="330"/>
      <c r="K43" s="330"/>
      <c r="L43" s="331"/>
      <c r="O43" s="22" t="s">
        <v>102</v>
      </c>
      <c r="P43" s="8" t="s">
        <v>103</v>
      </c>
    </row>
    <row r="44" spans="2:16" x14ac:dyDescent="0.25">
      <c r="B44" s="324"/>
      <c r="C44" s="325"/>
      <c r="D44" s="328"/>
      <c r="E44" s="330"/>
      <c r="F44" s="330"/>
      <c r="G44" s="330"/>
      <c r="H44" s="330"/>
      <c r="I44" s="330"/>
      <c r="J44" s="330"/>
      <c r="K44" s="330"/>
      <c r="L44" s="331"/>
    </row>
    <row r="45" spans="2:16" x14ac:dyDescent="0.25">
      <c r="B45" s="324"/>
      <c r="C45" s="325"/>
      <c r="D45" s="328"/>
      <c r="E45" s="330"/>
      <c r="F45" s="330"/>
      <c r="G45" s="330"/>
      <c r="H45" s="330"/>
      <c r="I45" s="330"/>
      <c r="J45" s="330"/>
      <c r="K45" s="330"/>
      <c r="L45" s="331"/>
    </row>
    <row r="46" spans="2:16" x14ac:dyDescent="0.25">
      <c r="B46" s="324"/>
      <c r="C46" s="325"/>
      <c r="D46" s="328"/>
      <c r="E46" s="330"/>
      <c r="F46" s="330"/>
      <c r="G46" s="330"/>
      <c r="H46" s="330"/>
      <c r="I46" s="330"/>
      <c r="J46" s="330"/>
      <c r="K46" s="330"/>
      <c r="L46" s="331"/>
    </row>
    <row r="47" spans="2:16" x14ac:dyDescent="0.25">
      <c r="B47" s="324"/>
      <c r="C47" s="325"/>
      <c r="D47" s="328"/>
      <c r="E47" s="330"/>
      <c r="F47" s="330"/>
      <c r="G47" s="330"/>
      <c r="H47" s="330"/>
      <c r="I47" s="330"/>
      <c r="J47" s="330"/>
      <c r="K47" s="330"/>
      <c r="L47" s="331"/>
      <c r="M47" s="8"/>
      <c r="O47" s="22"/>
    </row>
    <row r="48" spans="2:16" x14ac:dyDescent="0.25">
      <c r="B48" s="324"/>
      <c r="C48" s="325"/>
      <c r="D48" s="328"/>
      <c r="E48" s="330"/>
      <c r="F48" s="330"/>
      <c r="G48" s="330"/>
      <c r="H48" s="330"/>
      <c r="I48" s="330"/>
      <c r="J48" s="330"/>
      <c r="K48" s="330"/>
      <c r="L48" s="331"/>
      <c r="M48" s="8"/>
      <c r="O48" s="22"/>
    </row>
    <row r="49" spans="2:16" x14ac:dyDescent="0.25">
      <c r="B49" s="324"/>
      <c r="C49" s="325"/>
      <c r="D49" s="328"/>
      <c r="E49" s="330"/>
      <c r="F49" s="330"/>
      <c r="G49" s="330"/>
      <c r="H49" s="330"/>
      <c r="I49" s="330"/>
      <c r="J49" s="330"/>
      <c r="K49" s="330"/>
      <c r="L49" s="331"/>
    </row>
    <row r="50" spans="2:16" x14ac:dyDescent="0.25">
      <c r="B50" s="324"/>
      <c r="C50" s="325"/>
      <c r="D50" s="328"/>
      <c r="E50" s="330"/>
      <c r="F50" s="330"/>
      <c r="G50" s="330"/>
      <c r="H50" s="330"/>
      <c r="I50" s="330"/>
      <c r="J50" s="330"/>
      <c r="K50" s="330"/>
      <c r="L50" s="331"/>
    </row>
    <row r="51" spans="2:16" x14ac:dyDescent="0.25">
      <c r="B51" s="324"/>
      <c r="C51" s="325"/>
      <c r="D51" s="328"/>
      <c r="E51" s="330"/>
      <c r="F51" s="330"/>
      <c r="G51" s="330"/>
      <c r="H51" s="330"/>
      <c r="I51" s="330"/>
      <c r="J51" s="330"/>
      <c r="K51" s="330"/>
      <c r="L51" s="331"/>
    </row>
    <row r="52" spans="2:16" x14ac:dyDescent="0.25">
      <c r="B52" s="324"/>
      <c r="C52" s="325"/>
      <c r="D52" s="328"/>
      <c r="E52" s="330"/>
      <c r="F52" s="330"/>
      <c r="G52" s="330"/>
      <c r="H52" s="330"/>
      <c r="I52" s="330"/>
      <c r="J52" s="330"/>
      <c r="K52" s="330"/>
      <c r="L52" s="331"/>
    </row>
    <row r="53" spans="2:16" x14ac:dyDescent="0.25">
      <c r="B53" s="324" t="str">
        <f>IF(Intro!$G$26="English",O53,P53)</f>
        <v>Comment 5</v>
      </c>
      <c r="C53" s="325"/>
      <c r="D53" s="328"/>
      <c r="E53" s="330"/>
      <c r="F53" s="330"/>
      <c r="G53" s="330"/>
      <c r="H53" s="330"/>
      <c r="I53" s="330"/>
      <c r="J53" s="330"/>
      <c r="K53" s="330"/>
      <c r="L53" s="331"/>
      <c r="O53" s="22" t="s">
        <v>104</v>
      </c>
      <c r="P53" s="8" t="s">
        <v>105</v>
      </c>
    </row>
    <row r="54" spans="2:16" x14ac:dyDescent="0.25">
      <c r="B54" s="324"/>
      <c r="C54" s="325"/>
      <c r="D54" s="328"/>
      <c r="E54" s="330"/>
      <c r="F54" s="330"/>
      <c r="G54" s="330"/>
      <c r="H54" s="330"/>
      <c r="I54" s="330"/>
      <c r="J54" s="330"/>
      <c r="K54" s="330"/>
      <c r="L54" s="331"/>
    </row>
    <row r="55" spans="2:16" x14ac:dyDescent="0.25">
      <c r="B55" s="324"/>
      <c r="C55" s="325"/>
      <c r="D55" s="328"/>
      <c r="E55" s="330"/>
      <c r="F55" s="330"/>
      <c r="G55" s="330"/>
      <c r="H55" s="330"/>
      <c r="I55" s="330"/>
      <c r="J55" s="330"/>
      <c r="K55" s="330"/>
      <c r="L55" s="331"/>
    </row>
    <row r="56" spans="2:16" x14ac:dyDescent="0.25">
      <c r="B56" s="324"/>
      <c r="C56" s="325"/>
      <c r="D56" s="328"/>
      <c r="E56" s="330"/>
      <c r="F56" s="330"/>
      <c r="G56" s="330"/>
      <c r="H56" s="330"/>
      <c r="I56" s="330"/>
      <c r="J56" s="330"/>
      <c r="K56" s="330"/>
      <c r="L56" s="331"/>
      <c r="M56" s="8"/>
      <c r="O56" s="22"/>
    </row>
    <row r="57" spans="2:16" x14ac:dyDescent="0.25">
      <c r="B57" s="324"/>
      <c r="C57" s="325"/>
      <c r="D57" s="328"/>
      <c r="E57" s="330"/>
      <c r="F57" s="330"/>
      <c r="G57" s="330"/>
      <c r="H57" s="330"/>
      <c r="I57" s="330"/>
      <c r="J57" s="330"/>
      <c r="K57" s="330"/>
      <c r="L57" s="331"/>
      <c r="M57" s="8"/>
      <c r="O57" s="22"/>
    </row>
    <row r="58" spans="2:16" x14ac:dyDescent="0.25">
      <c r="B58" s="324"/>
      <c r="C58" s="325"/>
      <c r="D58" s="328"/>
      <c r="E58" s="330"/>
      <c r="F58" s="330"/>
      <c r="G58" s="330"/>
      <c r="H58" s="330"/>
      <c r="I58" s="330"/>
      <c r="J58" s="330"/>
      <c r="K58" s="330"/>
      <c r="L58" s="331"/>
    </row>
    <row r="59" spans="2:16" x14ac:dyDescent="0.25">
      <c r="B59" s="324"/>
      <c r="C59" s="325"/>
      <c r="D59" s="328"/>
      <c r="E59" s="330"/>
      <c r="F59" s="330"/>
      <c r="G59" s="330"/>
      <c r="H59" s="330"/>
      <c r="I59" s="330"/>
      <c r="J59" s="330"/>
      <c r="K59" s="330"/>
      <c r="L59" s="331"/>
    </row>
    <row r="60" spans="2:16" x14ac:dyDescent="0.25">
      <c r="B60" s="324"/>
      <c r="C60" s="325"/>
      <c r="D60" s="328"/>
      <c r="E60" s="330"/>
      <c r="F60" s="330"/>
      <c r="G60" s="330"/>
      <c r="H60" s="330"/>
      <c r="I60" s="330"/>
      <c r="J60" s="330"/>
      <c r="K60" s="330"/>
      <c r="L60" s="331"/>
    </row>
    <row r="61" spans="2:16" x14ac:dyDescent="0.25">
      <c r="B61" s="324"/>
      <c r="C61" s="325"/>
      <c r="D61" s="328"/>
      <c r="E61" s="330"/>
      <c r="F61" s="330"/>
      <c r="G61" s="330"/>
      <c r="H61" s="330"/>
      <c r="I61" s="330"/>
      <c r="J61" s="330"/>
      <c r="K61" s="330"/>
      <c r="L61" s="331"/>
    </row>
    <row r="62" spans="2:16" x14ac:dyDescent="0.25">
      <c r="B62" s="326"/>
      <c r="C62" s="327"/>
      <c r="D62" s="329"/>
      <c r="E62" s="332"/>
      <c r="F62" s="332"/>
      <c r="G62" s="332"/>
      <c r="H62" s="332"/>
      <c r="I62" s="332"/>
      <c r="J62" s="332"/>
      <c r="K62" s="332"/>
      <c r="L62" s="333"/>
    </row>
  </sheetData>
  <sheetProtection algorithmName="SHA-512" hashValue="VnGiYbYRXlabadtc/zKLcdEhn9C+rb+UpzLcxhqWKg/tnqH02KentUcu46XmrEv7pBBa4kcAZKzorzoHDup6jg==" saltValue="ABaPol2Ja8F7MEwKRGXn3w==" spinCount="100000" sheet="1" objects="1" scenarios="1" selectLockedCells="1"/>
  <mergeCells count="20">
    <mergeCell ref="B4:L4"/>
    <mergeCell ref="B5:L5"/>
    <mergeCell ref="B6:L6"/>
    <mergeCell ref="B23:C32"/>
    <mergeCell ref="D23:D32"/>
    <mergeCell ref="E23:L32"/>
    <mergeCell ref="B10:L10"/>
    <mergeCell ref="E12:L12"/>
    <mergeCell ref="B13:C22"/>
    <mergeCell ref="D13:D22"/>
    <mergeCell ref="E13:L2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 allowBlank="1" showInputMessage="1" showErrorMessage="1" sqref="D13:D62" xr:uid="{34C36520-132A-44D5-AE48-BD8C8FEC8A7A}"/>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05"/>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6.140625" style="7" customWidth="1"/>
    <col min="14" max="14" width="9.140625" style="8" customWidth="1"/>
    <col min="15" max="16" width="30.85546875" style="8" hidden="1" customWidth="1"/>
    <col min="17" max="17" width="9.140625" style="8" customWidth="1"/>
    <col min="18" max="16384" width="9.140625" style="8"/>
  </cols>
  <sheetData>
    <row r="1" spans="1:16" x14ac:dyDescent="0.25">
      <c r="O1" s="8" t="s">
        <v>260</v>
      </c>
      <c r="P1" s="8" t="s">
        <v>260</v>
      </c>
    </row>
    <row r="2" spans="1:16" x14ac:dyDescent="0.25">
      <c r="B2" s="10" t="str">
        <f>IF(Intro!$G$26="English",O3,P3)</f>
        <v>PROTECTED</v>
      </c>
      <c r="C2" s="10"/>
      <c r="D2" s="10"/>
      <c r="O2" s="9" t="s">
        <v>67</v>
      </c>
      <c r="P2" s="9" t="s">
        <v>77</v>
      </c>
    </row>
    <row r="3" spans="1:16" x14ac:dyDescent="0.25">
      <c r="B3" s="12"/>
      <c r="C3" s="12"/>
      <c r="D3" s="12"/>
      <c r="O3" s="1" t="s">
        <v>237</v>
      </c>
      <c r="P3" s="1" t="s">
        <v>238</v>
      </c>
    </row>
    <row r="4" spans="1:16" s="1" customFormat="1" x14ac:dyDescent="0.25">
      <c r="A4" s="5"/>
      <c r="B4" s="216" t="str">
        <f>Info!B4</f>
        <v>UNIONS' QUESTIONNAIRE</v>
      </c>
      <c r="C4" s="216"/>
      <c r="D4" s="216"/>
      <c r="E4" s="216"/>
      <c r="F4" s="216"/>
      <c r="G4" s="216"/>
      <c r="H4" s="216"/>
      <c r="I4" s="216"/>
      <c r="J4" s="216"/>
      <c r="K4" s="216"/>
      <c r="L4" s="216"/>
      <c r="M4" s="26"/>
      <c r="N4" s="26"/>
      <c r="O4" s="24"/>
      <c r="P4" s="24"/>
    </row>
    <row r="5" spans="1:16" s="1" customFormat="1" x14ac:dyDescent="0.25">
      <c r="A5" s="5"/>
      <c r="B5" s="216" t="str">
        <f>Info!B5</f>
        <v>RR-2025-004</v>
      </c>
      <c r="C5" s="216"/>
      <c r="D5" s="216"/>
      <c r="E5" s="216"/>
      <c r="F5" s="216"/>
      <c r="G5" s="216"/>
      <c r="H5" s="216"/>
      <c r="I5" s="216"/>
      <c r="J5" s="216"/>
      <c r="K5" s="216"/>
      <c r="L5" s="216"/>
      <c r="M5" s="26"/>
      <c r="N5" s="26"/>
      <c r="O5" s="24"/>
      <c r="P5" s="24"/>
    </row>
    <row r="6" spans="1:16" s="6" customFormat="1" x14ac:dyDescent="0.25">
      <c r="A6" s="5"/>
      <c r="B6" s="216" t="str">
        <f>Info!B6</f>
        <v>CORROSION-RESISTANT STEEL SHEET II</v>
      </c>
      <c r="C6" s="216"/>
      <c r="D6" s="216"/>
      <c r="E6" s="216"/>
      <c r="F6" s="216"/>
      <c r="G6" s="216"/>
      <c r="H6" s="216"/>
      <c r="I6" s="216"/>
      <c r="J6" s="216"/>
      <c r="K6" s="216"/>
      <c r="L6" s="216"/>
      <c r="M6" s="24"/>
      <c r="N6" s="24"/>
      <c r="O6" s="16"/>
      <c r="P6" s="16"/>
    </row>
    <row r="7" spans="1:16" s="6" customFormat="1" x14ac:dyDescent="0.25">
      <c r="A7" s="5"/>
      <c r="B7" s="23"/>
      <c r="C7" s="23"/>
      <c r="D7" s="23"/>
      <c r="E7" s="23"/>
      <c r="F7" s="23"/>
      <c r="G7" s="23"/>
      <c r="H7" s="23"/>
      <c r="I7" s="23"/>
      <c r="J7" s="23"/>
      <c r="K7" s="23"/>
      <c r="L7" s="23"/>
      <c r="M7" s="24"/>
      <c r="N7" s="24"/>
      <c r="O7" s="25"/>
    </row>
    <row r="8" spans="1:16" s="6" customFormat="1" x14ac:dyDescent="0.2">
      <c r="A8" s="5"/>
      <c r="B8" s="289" t="str">
        <f>Public!B8</f>
        <v>The goods in the following questions refer to corrosion-resistant steel sheet as defined in the product description on the Intro tab.</v>
      </c>
      <c r="C8" s="289"/>
      <c r="D8" s="289"/>
      <c r="E8" s="289"/>
      <c r="F8" s="289"/>
      <c r="G8" s="289"/>
      <c r="H8" s="289"/>
      <c r="I8" s="289"/>
      <c r="J8" s="289"/>
      <c r="K8" s="289"/>
      <c r="L8" s="289"/>
      <c r="M8" s="149"/>
      <c r="N8" s="150"/>
      <c r="O8" s="16"/>
      <c r="P8" s="16"/>
    </row>
    <row r="9" spans="1:16" s="6" customFormat="1" x14ac:dyDescent="0.25">
      <c r="A9" s="5"/>
      <c r="B9" s="289" t="str">
        <f>Public!B9</f>
        <v xml:space="preserve">Product information and a glossary of terms can be found in the Info tab.
</v>
      </c>
      <c r="C9" s="289"/>
      <c r="D9" s="289"/>
      <c r="E9" s="289"/>
      <c r="F9" s="289"/>
      <c r="G9" s="289"/>
      <c r="H9" s="289"/>
      <c r="I9" s="289"/>
      <c r="J9" s="289"/>
      <c r="K9" s="289"/>
      <c r="L9" s="289"/>
      <c r="M9" s="151"/>
      <c r="N9" s="150"/>
      <c r="O9" s="16"/>
    </row>
    <row r="10" spans="1:16" s="6" customFormat="1" x14ac:dyDescent="0.25">
      <c r="A10" s="5"/>
      <c r="B10" s="289" t="str">
        <f>IF(Intro!$G$26="English",O10,P10)</f>
        <v xml:space="preserve">Use the AddPro tab if more space is needed.
</v>
      </c>
      <c r="C10" s="289"/>
      <c r="D10" s="289"/>
      <c r="E10" s="289"/>
      <c r="F10" s="289"/>
      <c r="G10" s="289"/>
      <c r="H10" s="289"/>
      <c r="I10" s="289"/>
      <c r="J10" s="289"/>
      <c r="K10" s="289"/>
      <c r="L10" s="289"/>
      <c r="M10" s="24"/>
      <c r="N10" s="24"/>
      <c r="O10" s="16" t="s">
        <v>108</v>
      </c>
      <c r="P10" s="16" t="str">
        <f>"Utilisez l'onglet AddPro si vous avez besoin de plus d'espace."&amp;CHAR(10)</f>
        <v xml:space="preserve">Utilisez l'onglet AddPro si vous avez besoin de plus d'espace.
</v>
      </c>
    </row>
    <row r="11" spans="1:16" s="6" customFormat="1" x14ac:dyDescent="0.25">
      <c r="A11" s="5"/>
      <c r="B11" s="15"/>
      <c r="C11" s="15"/>
      <c r="D11" s="15"/>
      <c r="E11" s="3"/>
      <c r="F11" s="3"/>
      <c r="G11" s="3"/>
      <c r="H11" s="3"/>
      <c r="I11" s="3"/>
      <c r="J11" s="3"/>
      <c r="K11" s="3"/>
      <c r="L11" s="3"/>
      <c r="O11" s="16"/>
      <c r="P11" s="16"/>
    </row>
    <row r="12" spans="1:16" x14ac:dyDescent="0.25">
      <c r="A12" s="28"/>
      <c r="B12" s="297" t="str">
        <f>IF(Intro!$G$26="English",O12,P12)</f>
        <v>EMPLOYMENT</v>
      </c>
      <c r="C12" s="298"/>
      <c r="D12" s="298"/>
      <c r="E12" s="298"/>
      <c r="F12" s="298"/>
      <c r="G12" s="298"/>
      <c r="H12" s="298"/>
      <c r="I12" s="298"/>
      <c r="J12" s="298"/>
      <c r="K12" s="298"/>
      <c r="L12" s="299"/>
      <c r="M12" s="8"/>
      <c r="O12" s="8" t="s">
        <v>203</v>
      </c>
      <c r="P12" s="8" t="s">
        <v>204</v>
      </c>
    </row>
    <row r="13" spans="1:16" x14ac:dyDescent="0.25">
      <c r="A13" s="28"/>
      <c r="B13" s="294" t="s">
        <v>21</v>
      </c>
      <c r="C13" s="295"/>
      <c r="D13" s="295"/>
      <c r="E13" s="295"/>
      <c r="F13" s="295"/>
      <c r="G13" s="295"/>
      <c r="H13" s="295"/>
      <c r="I13" s="295"/>
      <c r="J13" s="295"/>
      <c r="K13" s="295"/>
      <c r="L13" s="296"/>
      <c r="M13" s="8"/>
    </row>
    <row r="14" spans="1:16" x14ac:dyDescent="0.25">
      <c r="A14" s="28"/>
      <c r="B14" s="17"/>
      <c r="C14" s="29"/>
      <c r="D14" s="29"/>
      <c r="E14" s="30"/>
      <c r="F14" s="30"/>
      <c r="G14" s="30"/>
      <c r="H14" s="30"/>
      <c r="I14" s="30"/>
      <c r="J14" s="30"/>
      <c r="K14" s="30"/>
      <c r="L14" s="18"/>
      <c r="M14" s="8"/>
    </row>
    <row r="15" spans="1:16" x14ac:dyDescent="0.25">
      <c r="A15" s="28"/>
      <c r="B15" s="162" t="str">
        <f>IF(Intro!$G$26="English",O15,P15)</f>
        <v>Please provide the following employment-related information concerning the production of the goods. Include employment used in the production for domestic sales, for export sales, and for internal use or further processing.</v>
      </c>
      <c r="C15" s="163"/>
      <c r="D15" s="163"/>
      <c r="E15" s="163"/>
      <c r="F15" s="163"/>
      <c r="G15" s="163"/>
      <c r="H15" s="163"/>
      <c r="I15" s="163"/>
      <c r="J15" s="163"/>
      <c r="K15" s="163"/>
      <c r="L15" s="164"/>
      <c r="M15" s="8"/>
      <c r="O15" s="22" t="s">
        <v>250</v>
      </c>
      <c r="P15" s="8" t="s">
        <v>256</v>
      </c>
    </row>
    <row r="16" spans="1:16" x14ac:dyDescent="0.25">
      <c r="A16" s="28"/>
      <c r="B16" s="162"/>
      <c r="C16" s="163"/>
      <c r="D16" s="163"/>
      <c r="E16" s="163"/>
      <c r="F16" s="163"/>
      <c r="G16" s="163"/>
      <c r="H16" s="163"/>
      <c r="I16" s="163"/>
      <c r="J16" s="163"/>
      <c r="K16" s="163"/>
      <c r="L16" s="164"/>
      <c r="M16" s="8"/>
      <c r="O16" s="22"/>
    </row>
    <row r="17" spans="1:16" x14ac:dyDescent="0.25">
      <c r="A17" s="28"/>
      <c r="B17" s="62"/>
      <c r="C17" s="63"/>
      <c r="D17" s="29"/>
      <c r="E17" s="30"/>
      <c r="F17" s="30"/>
      <c r="G17" s="30"/>
      <c r="H17" s="30"/>
      <c r="I17" s="30"/>
      <c r="J17" s="30"/>
      <c r="K17" s="30"/>
      <c r="L17" s="18"/>
      <c r="M17" s="8"/>
      <c r="O17" s="22"/>
    </row>
    <row r="18" spans="1:16" x14ac:dyDescent="0.25">
      <c r="A18" s="28"/>
      <c r="B18" s="368" t="str">
        <f>IF(Intro!$G$26="English",O18,P18)</f>
        <v>Number of unionized employees involved in the production process</v>
      </c>
      <c r="C18" s="334"/>
      <c r="D18" s="334"/>
      <c r="E18" s="334"/>
      <c r="F18" s="369">
        <f>Variables!$B$6</f>
        <v>2023</v>
      </c>
      <c r="G18" s="369">
        <f>F18+1</f>
        <v>2024</v>
      </c>
      <c r="H18" s="357">
        <f>G18+1</f>
        <v>2025</v>
      </c>
      <c r="I18" s="359"/>
      <c r="J18" s="360"/>
      <c r="K18" s="56"/>
      <c r="L18" s="77"/>
      <c r="M18" s="8"/>
      <c r="O18" s="22" t="s">
        <v>251</v>
      </c>
      <c r="P18" s="22" t="s">
        <v>257</v>
      </c>
    </row>
    <row r="19" spans="1:16" x14ac:dyDescent="0.25">
      <c r="A19" s="28"/>
      <c r="B19" s="368"/>
      <c r="C19" s="334"/>
      <c r="D19" s="334"/>
      <c r="E19" s="334"/>
      <c r="F19" s="370"/>
      <c r="G19" s="370"/>
      <c r="H19" s="358"/>
      <c r="I19" s="359"/>
      <c r="J19" s="360"/>
      <c r="K19" s="56"/>
      <c r="L19" s="77"/>
      <c r="M19" s="8"/>
      <c r="O19" s="22"/>
      <c r="P19" s="22"/>
    </row>
    <row r="20" spans="1:16" x14ac:dyDescent="0.25">
      <c r="A20" s="28"/>
      <c r="B20" s="362" t="str">
        <f>IF(Intro!$G$26="English",O20,P20)</f>
        <v>Direct employment</v>
      </c>
      <c r="C20" s="363"/>
      <c r="D20" s="363"/>
      <c r="E20" s="52" t="s">
        <v>110</v>
      </c>
      <c r="F20" s="59"/>
      <c r="G20" s="59"/>
      <c r="H20" s="131"/>
      <c r="I20" s="138"/>
      <c r="J20" s="139"/>
      <c r="K20" s="56"/>
      <c r="L20" s="77"/>
      <c r="M20" s="8"/>
      <c r="O20" s="8" t="s">
        <v>161</v>
      </c>
      <c r="P20" s="8" t="s">
        <v>28</v>
      </c>
    </row>
    <row r="21" spans="1:16" x14ac:dyDescent="0.25">
      <c r="A21" s="28"/>
      <c r="B21" s="362" t="str">
        <f>IF(Intro!$G$26="English",O21,P21)</f>
        <v>Indirect employment</v>
      </c>
      <c r="C21" s="363"/>
      <c r="D21" s="363"/>
      <c r="E21" s="52" t="s">
        <v>110</v>
      </c>
      <c r="F21" s="59"/>
      <c r="G21" s="59"/>
      <c r="H21" s="131"/>
      <c r="I21" s="138"/>
      <c r="J21" s="139"/>
      <c r="K21" s="56"/>
      <c r="L21" s="77"/>
      <c r="M21" s="8"/>
      <c r="O21" s="22" t="s">
        <v>183</v>
      </c>
      <c r="P21" s="8" t="s">
        <v>29</v>
      </c>
    </row>
    <row r="22" spans="1:16" s="9" customFormat="1" x14ac:dyDescent="0.25">
      <c r="A22" s="88"/>
      <c r="B22" s="364" t="str">
        <f>IF(Intro!$G$26="English",O22,P22)</f>
        <v>Total</v>
      </c>
      <c r="C22" s="365"/>
      <c r="D22" s="365"/>
      <c r="E22" s="122" t="s">
        <v>110</v>
      </c>
      <c r="F22" s="58">
        <f>F20+F21</f>
        <v>0</v>
      </c>
      <c r="G22" s="58">
        <f>G20+G21</f>
        <v>0</v>
      </c>
      <c r="H22" s="132">
        <f>H20+H21</f>
        <v>0</v>
      </c>
      <c r="I22" s="129"/>
      <c r="J22" s="135"/>
      <c r="K22" s="56"/>
      <c r="L22" s="77"/>
      <c r="O22" s="27" t="s">
        <v>109</v>
      </c>
      <c r="P22" s="27" t="s">
        <v>109</v>
      </c>
    </row>
    <row r="23" spans="1:16" s="9" customFormat="1" ht="14.25" customHeight="1" x14ac:dyDescent="0.25">
      <c r="A23" s="88"/>
      <c r="B23" s="371" t="str">
        <f>IF(Intro!$G$26="English",O23,P23)</f>
        <v>Total - Public tab, Question 3</v>
      </c>
      <c r="C23" s="372"/>
      <c r="D23" s="372"/>
      <c r="E23" s="123" t="s">
        <v>110</v>
      </c>
      <c r="F23" s="58">
        <f>Public!H71</f>
        <v>0</v>
      </c>
      <c r="G23" s="58">
        <f>Public!I71</f>
        <v>0</v>
      </c>
      <c r="H23" s="132">
        <f>Public!J71</f>
        <v>0</v>
      </c>
      <c r="I23" s="129"/>
      <c r="J23" s="135"/>
      <c r="K23" s="56"/>
      <c r="L23" s="77"/>
      <c r="O23" s="38" t="s">
        <v>254</v>
      </c>
      <c r="P23" s="7" t="s">
        <v>255</v>
      </c>
    </row>
    <row r="24" spans="1:16" s="9" customFormat="1" ht="14.25" customHeight="1" x14ac:dyDescent="0.25">
      <c r="A24" s="88"/>
      <c r="B24" s="371" t="str">
        <f>IF(Intro!$G$26="English",O24,P24)</f>
        <v>Difference (correct if there is a difference)</v>
      </c>
      <c r="C24" s="372"/>
      <c r="D24" s="372"/>
      <c r="E24" s="52" t="s">
        <v>110</v>
      </c>
      <c r="F24" s="121">
        <f>F22-F23</f>
        <v>0</v>
      </c>
      <c r="G24" s="121">
        <f t="shared" ref="G24:H24" si="0">G22-G23</f>
        <v>0</v>
      </c>
      <c r="H24" s="133">
        <f t="shared" si="0"/>
        <v>0</v>
      </c>
      <c r="I24" s="136"/>
      <c r="J24" s="137"/>
      <c r="K24" s="56"/>
      <c r="L24" s="77"/>
      <c r="O24" s="38" t="s">
        <v>285</v>
      </c>
      <c r="P24" s="7" t="s">
        <v>286</v>
      </c>
    </row>
    <row r="25" spans="1:16" x14ac:dyDescent="0.25">
      <c r="A25" s="28"/>
      <c r="B25" s="62"/>
      <c r="C25" s="63"/>
      <c r="D25" s="8"/>
      <c r="E25" s="29"/>
      <c r="F25" s="32"/>
      <c r="G25" s="32"/>
      <c r="H25" s="32"/>
      <c r="I25" s="140"/>
      <c r="J25" s="141"/>
      <c r="K25" s="56"/>
      <c r="L25" s="77"/>
      <c r="M25" s="9"/>
      <c r="N25" s="9"/>
      <c r="O25" s="22"/>
    </row>
    <row r="26" spans="1:16" x14ac:dyDescent="0.25">
      <c r="A26" s="28"/>
      <c r="B26" s="368" t="str">
        <f>IF(Intro!$G$26="English",O26,P26)</f>
        <v>Total hours worked by these employees</v>
      </c>
      <c r="C26" s="334"/>
      <c r="D26" s="334"/>
      <c r="E26" s="334"/>
      <c r="F26" s="334">
        <f>Variables!$B$6</f>
        <v>2023</v>
      </c>
      <c r="G26" s="334">
        <f>F26+1</f>
        <v>2024</v>
      </c>
      <c r="H26" s="361">
        <f>G26+1</f>
        <v>2025</v>
      </c>
      <c r="I26" s="359"/>
      <c r="J26" s="360"/>
      <c r="K26" s="56"/>
      <c r="L26" s="77"/>
      <c r="M26" s="9"/>
      <c r="N26" s="9"/>
      <c r="O26" s="22" t="s">
        <v>252</v>
      </c>
      <c r="P26" s="22" t="s">
        <v>258</v>
      </c>
    </row>
    <row r="27" spans="1:16" x14ac:dyDescent="0.25">
      <c r="A27" s="28"/>
      <c r="B27" s="368"/>
      <c r="C27" s="334"/>
      <c r="D27" s="334"/>
      <c r="E27" s="334"/>
      <c r="F27" s="334"/>
      <c r="G27" s="334"/>
      <c r="H27" s="361"/>
      <c r="I27" s="359"/>
      <c r="J27" s="360"/>
      <c r="K27" s="56"/>
      <c r="L27" s="77"/>
      <c r="M27" s="8"/>
      <c r="O27" s="22"/>
      <c r="P27" s="22"/>
    </row>
    <row r="28" spans="1:16" x14ac:dyDescent="0.25">
      <c r="A28" s="28"/>
      <c r="B28" s="362" t="str">
        <f>IF(Intro!$G$26="English",O28,P28)</f>
        <v>Direct employment</v>
      </c>
      <c r="C28" s="363"/>
      <c r="D28" s="363"/>
      <c r="E28" s="52" t="s">
        <v>110</v>
      </c>
      <c r="F28" s="59"/>
      <c r="G28" s="59"/>
      <c r="H28" s="131"/>
      <c r="I28" s="138"/>
      <c r="J28" s="139"/>
      <c r="K28" s="56"/>
      <c r="L28" s="77"/>
      <c r="M28" s="8"/>
      <c r="O28" s="8" t="s">
        <v>161</v>
      </c>
      <c r="P28" s="8" t="s">
        <v>28</v>
      </c>
    </row>
    <row r="29" spans="1:16" x14ac:dyDescent="0.25">
      <c r="A29" s="28"/>
      <c r="B29" s="362" t="str">
        <f>IF(Intro!$G$26="English",O29,P29)</f>
        <v>Indirect employment</v>
      </c>
      <c r="C29" s="363"/>
      <c r="D29" s="363"/>
      <c r="E29" s="52" t="s">
        <v>110</v>
      </c>
      <c r="F29" s="59"/>
      <c r="G29" s="59"/>
      <c r="H29" s="131"/>
      <c r="I29" s="138"/>
      <c r="J29" s="139"/>
      <c r="K29" s="56"/>
      <c r="L29" s="77"/>
      <c r="M29" s="8"/>
      <c r="O29" s="22" t="s">
        <v>183</v>
      </c>
      <c r="P29" s="8" t="s">
        <v>29</v>
      </c>
    </row>
    <row r="30" spans="1:16" s="9" customFormat="1" x14ac:dyDescent="0.25">
      <c r="A30" s="88"/>
      <c r="B30" s="366" t="str">
        <f>IF(Intro!$G$26="English",O30,P30)</f>
        <v>Total</v>
      </c>
      <c r="C30" s="367"/>
      <c r="D30" s="367"/>
      <c r="E30" s="54" t="s">
        <v>110</v>
      </c>
      <c r="F30" s="58">
        <f>F28+F29</f>
        <v>0</v>
      </c>
      <c r="G30" s="58">
        <f>G28+G29</f>
        <v>0</v>
      </c>
      <c r="H30" s="132">
        <f>H28+H29</f>
        <v>0</v>
      </c>
      <c r="I30" s="129"/>
      <c r="J30" s="135"/>
      <c r="K30" s="56"/>
      <c r="L30" s="77"/>
      <c r="O30" s="27" t="s">
        <v>109</v>
      </c>
      <c r="P30" s="27" t="s">
        <v>109</v>
      </c>
    </row>
    <row r="31" spans="1:16" x14ac:dyDescent="0.25">
      <c r="A31" s="28"/>
      <c r="B31" s="62"/>
      <c r="C31" s="63"/>
      <c r="D31" s="8"/>
      <c r="E31" s="29"/>
      <c r="F31" s="32"/>
      <c r="G31" s="32"/>
      <c r="H31" s="32"/>
      <c r="I31" s="140"/>
      <c r="J31" s="141"/>
      <c r="K31" s="56"/>
      <c r="L31" s="77"/>
      <c r="M31" s="8"/>
      <c r="O31" s="22"/>
    </row>
    <row r="32" spans="1:16" x14ac:dyDescent="0.25">
      <c r="A32" s="28"/>
      <c r="B32" s="368" t="str">
        <f>IF(Intro!$G$26="English",O32,P32)</f>
        <v>Total wages paid to these employees</v>
      </c>
      <c r="C32" s="334"/>
      <c r="D32" s="334"/>
      <c r="E32" s="334"/>
      <c r="F32" s="334">
        <f>Variables!$B$6</f>
        <v>2023</v>
      </c>
      <c r="G32" s="334">
        <f>F32+1</f>
        <v>2024</v>
      </c>
      <c r="H32" s="361">
        <f>G32+1</f>
        <v>2025</v>
      </c>
      <c r="I32" s="359"/>
      <c r="J32" s="360"/>
      <c r="K32" s="56"/>
      <c r="L32" s="77"/>
      <c r="M32" s="8"/>
      <c r="O32" s="22" t="s">
        <v>253</v>
      </c>
      <c r="P32" s="22" t="s">
        <v>259</v>
      </c>
    </row>
    <row r="33" spans="1:16" x14ac:dyDescent="0.25">
      <c r="A33" s="28"/>
      <c r="B33" s="368"/>
      <c r="C33" s="334"/>
      <c r="D33" s="334"/>
      <c r="E33" s="334"/>
      <c r="F33" s="334"/>
      <c r="G33" s="334"/>
      <c r="H33" s="361"/>
      <c r="I33" s="359"/>
      <c r="J33" s="360"/>
      <c r="K33" s="56"/>
      <c r="L33" s="77"/>
      <c r="M33" s="8"/>
      <c r="O33" s="22"/>
      <c r="P33" s="22"/>
    </row>
    <row r="34" spans="1:16" ht="27.75" customHeight="1" x14ac:dyDescent="0.25">
      <c r="A34" s="28"/>
      <c r="B34" s="373" t="str">
        <f>IF(Intro!$G$26="English",O34,P34)</f>
        <v>Direct employment</v>
      </c>
      <c r="C34" s="374"/>
      <c r="D34" s="375"/>
      <c r="E34" s="120" t="s">
        <v>182</v>
      </c>
      <c r="F34" s="119"/>
      <c r="G34" s="119"/>
      <c r="H34" s="134"/>
      <c r="I34" s="142"/>
      <c r="J34" s="143"/>
      <c r="K34" s="56"/>
      <c r="L34" s="77"/>
      <c r="M34" s="8"/>
      <c r="O34" s="8" t="s">
        <v>161</v>
      </c>
      <c r="P34" s="8" t="s">
        <v>111</v>
      </c>
    </row>
    <row r="35" spans="1:16" x14ac:dyDescent="0.25">
      <c r="A35" s="28"/>
      <c r="B35" s="362" t="str">
        <f>IF(Intro!$G$26="English",O35,P35)</f>
        <v>Indirect employment</v>
      </c>
      <c r="C35" s="363"/>
      <c r="D35" s="363"/>
      <c r="E35" s="52" t="s">
        <v>182</v>
      </c>
      <c r="F35" s="59"/>
      <c r="G35" s="59"/>
      <c r="H35" s="131"/>
      <c r="I35" s="138"/>
      <c r="J35" s="139"/>
      <c r="K35" s="56"/>
      <c r="L35" s="77"/>
      <c r="M35" s="8"/>
      <c r="O35" s="22" t="s">
        <v>183</v>
      </c>
      <c r="P35" s="8" t="s">
        <v>29</v>
      </c>
    </row>
    <row r="36" spans="1:16" s="9" customFormat="1" x14ac:dyDescent="0.25">
      <c r="A36" s="88"/>
      <c r="B36" s="366" t="str">
        <f>IF(Intro!$G$26="English",O36,P36)</f>
        <v>Total</v>
      </c>
      <c r="C36" s="367"/>
      <c r="D36" s="367"/>
      <c r="E36" s="52" t="s">
        <v>182</v>
      </c>
      <c r="F36" s="58">
        <f>F34+F35</f>
        <v>0</v>
      </c>
      <c r="G36" s="58">
        <f t="shared" ref="G36:H36" si="1">G34+G35</f>
        <v>0</v>
      </c>
      <c r="H36" s="132">
        <f t="shared" si="1"/>
        <v>0</v>
      </c>
      <c r="I36" s="129"/>
      <c r="J36" s="135"/>
      <c r="K36" s="56"/>
      <c r="L36" s="77"/>
      <c r="O36" s="27" t="s">
        <v>109</v>
      </c>
      <c r="P36" s="27" t="s">
        <v>109</v>
      </c>
    </row>
    <row r="37" spans="1:16" x14ac:dyDescent="0.25">
      <c r="A37" s="28"/>
      <c r="B37" s="62"/>
      <c r="C37" s="63"/>
      <c r="D37" s="29"/>
      <c r="E37" s="30"/>
      <c r="F37" s="30"/>
      <c r="G37" s="30"/>
      <c r="H37" s="30"/>
      <c r="I37" s="30"/>
      <c r="J37" s="30"/>
      <c r="K37" s="30"/>
      <c r="L37" s="18"/>
      <c r="M37" s="8"/>
      <c r="O37" s="22"/>
    </row>
    <row r="38" spans="1:16" s="9" customFormat="1" x14ac:dyDescent="0.25">
      <c r="A38" s="28"/>
      <c r="B38" s="294" t="s">
        <v>22</v>
      </c>
      <c r="C38" s="295"/>
      <c r="D38" s="295"/>
      <c r="E38" s="295"/>
      <c r="F38" s="295"/>
      <c r="G38" s="295"/>
      <c r="H38" s="295"/>
      <c r="I38" s="295"/>
      <c r="J38" s="295"/>
      <c r="K38" s="295"/>
      <c r="L38" s="296"/>
      <c r="M38" s="89"/>
      <c r="O38"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P38"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39" spans="1:16" x14ac:dyDescent="0.25">
      <c r="A39" s="28"/>
      <c r="B39" s="78"/>
      <c r="C39" s="79"/>
      <c r="D39" s="79"/>
      <c r="E39" s="79"/>
      <c r="F39" s="79"/>
      <c r="G39" s="79"/>
      <c r="H39" s="79"/>
      <c r="I39" s="79"/>
      <c r="J39" s="79"/>
      <c r="K39" s="79"/>
      <c r="L39" s="80"/>
      <c r="M39" s="8"/>
      <c r="O39" s="8" t="s">
        <v>58</v>
      </c>
      <c r="P39" s="8" t="s">
        <v>60</v>
      </c>
    </row>
    <row r="40" spans="1:16" ht="15" customHeight="1" x14ac:dyDescent="0.25">
      <c r="A40" s="28"/>
      <c r="B40" s="162" t="str">
        <f>IF(Intro!$G$26="English",O38,P38)</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C40" s="163"/>
      <c r="D40" s="163"/>
      <c r="E40" s="163"/>
      <c r="F40" s="163"/>
      <c r="G40" s="163"/>
      <c r="H40" s="163"/>
      <c r="I40" s="163"/>
      <c r="J40" s="163"/>
      <c r="K40" s="163"/>
      <c r="L40" s="164"/>
      <c r="M40" s="8"/>
      <c r="O40" s="8" t="s">
        <v>112</v>
      </c>
      <c r="P40" s="8" t="s">
        <v>113</v>
      </c>
    </row>
    <row r="41" spans="1:16" x14ac:dyDescent="0.25">
      <c r="A41" s="28"/>
      <c r="B41" s="162"/>
      <c r="C41" s="163"/>
      <c r="D41" s="163"/>
      <c r="E41" s="163"/>
      <c r="F41" s="163"/>
      <c r="G41" s="163"/>
      <c r="H41" s="163"/>
      <c r="I41" s="163"/>
      <c r="J41" s="163"/>
      <c r="K41" s="163"/>
      <c r="L41" s="164"/>
      <c r="M41" s="8"/>
    </row>
    <row r="42" spans="1:16" x14ac:dyDescent="0.25">
      <c r="A42" s="28"/>
      <c r="B42" s="162"/>
      <c r="C42" s="163"/>
      <c r="D42" s="163"/>
      <c r="E42" s="163"/>
      <c r="F42" s="163"/>
      <c r="G42" s="163"/>
      <c r="H42" s="163"/>
      <c r="I42" s="163"/>
      <c r="J42" s="163"/>
      <c r="K42" s="163"/>
      <c r="L42" s="164"/>
      <c r="M42" s="8"/>
    </row>
    <row r="43" spans="1:16" x14ac:dyDescent="0.25">
      <c r="A43" s="28"/>
      <c r="B43" s="78"/>
      <c r="C43" s="79"/>
      <c r="D43" s="79"/>
      <c r="E43" s="79"/>
      <c r="F43" s="79"/>
      <c r="G43" s="79"/>
      <c r="H43" s="79"/>
      <c r="I43" s="79"/>
      <c r="J43" s="79"/>
      <c r="K43" s="79"/>
      <c r="L43" s="80"/>
      <c r="M43" s="8"/>
      <c r="O43" s="8" t="s">
        <v>134</v>
      </c>
      <c r="P43" s="8" t="s">
        <v>59</v>
      </c>
    </row>
    <row r="44" spans="1:16" x14ac:dyDescent="0.25">
      <c r="A44" s="90"/>
      <c r="B44" s="39"/>
      <c r="C44" s="69" t="str">
        <f>IF(Intro!$G$26="English",O39,P39)</f>
        <v>Year</v>
      </c>
      <c r="D44" s="69" t="str">
        <f>IF(Intro!$G$26="English",O40,P40)</f>
        <v>Duration</v>
      </c>
      <c r="E44" s="334" t="str">
        <f>IF(Intro!$G$26="English",O43,P43)</f>
        <v>Number of Members Affected</v>
      </c>
      <c r="F44" s="334"/>
      <c r="G44" s="334" t="str">
        <f>IF(Intro!$G$26="English",O44,P44)</f>
        <v>Cause</v>
      </c>
      <c r="H44" s="334"/>
      <c r="I44" s="334"/>
      <c r="J44" s="334"/>
      <c r="K44" s="334"/>
      <c r="L44" s="335"/>
      <c r="M44" s="8"/>
      <c r="O44" s="22" t="s">
        <v>65</v>
      </c>
      <c r="P44" s="22" t="s">
        <v>61</v>
      </c>
    </row>
    <row r="45" spans="1:16" ht="14.25" customHeight="1" x14ac:dyDescent="0.25">
      <c r="A45" s="28"/>
      <c r="B45" s="336" t="str">
        <f>IF(Intro!$G$26="English",O45,P45)</f>
        <v>Event 1</v>
      </c>
      <c r="C45" s="339"/>
      <c r="D45" s="339"/>
      <c r="E45" s="342"/>
      <c r="F45" s="343"/>
      <c r="G45" s="348"/>
      <c r="H45" s="349"/>
      <c r="I45" s="349"/>
      <c r="J45" s="349"/>
      <c r="K45" s="349"/>
      <c r="L45" s="350"/>
      <c r="M45" s="8"/>
      <c r="O45" s="22" t="s">
        <v>114</v>
      </c>
      <c r="P45" s="22" t="s">
        <v>115</v>
      </c>
    </row>
    <row r="46" spans="1:16" x14ac:dyDescent="0.25">
      <c r="A46" s="28"/>
      <c r="B46" s="337"/>
      <c r="C46" s="340"/>
      <c r="D46" s="340"/>
      <c r="E46" s="344"/>
      <c r="F46" s="345"/>
      <c r="G46" s="351"/>
      <c r="H46" s="352"/>
      <c r="I46" s="352"/>
      <c r="J46" s="352"/>
      <c r="K46" s="352"/>
      <c r="L46" s="353"/>
      <c r="M46" s="8"/>
      <c r="O46" s="22"/>
      <c r="P46" s="22"/>
    </row>
    <row r="47" spans="1:16" x14ac:dyDescent="0.25">
      <c r="A47" s="28"/>
      <c r="B47" s="337"/>
      <c r="C47" s="340"/>
      <c r="D47" s="340"/>
      <c r="E47" s="344"/>
      <c r="F47" s="345"/>
      <c r="G47" s="351"/>
      <c r="H47" s="352"/>
      <c r="I47" s="352"/>
      <c r="J47" s="352"/>
      <c r="K47" s="352"/>
      <c r="L47" s="353"/>
      <c r="M47" s="8"/>
      <c r="O47" s="22"/>
      <c r="P47" s="22"/>
    </row>
    <row r="48" spans="1:16" x14ac:dyDescent="0.25">
      <c r="A48" s="28"/>
      <c r="B48" s="337"/>
      <c r="C48" s="340"/>
      <c r="D48" s="340"/>
      <c r="E48" s="344"/>
      <c r="F48" s="345"/>
      <c r="G48" s="351"/>
      <c r="H48" s="352"/>
      <c r="I48" s="352"/>
      <c r="J48" s="352"/>
      <c r="K48" s="352"/>
      <c r="L48" s="353"/>
      <c r="M48" s="8"/>
      <c r="O48" s="22"/>
      <c r="P48" s="22"/>
    </row>
    <row r="49" spans="1:16" x14ac:dyDescent="0.25">
      <c r="A49" s="28"/>
      <c r="B49" s="337"/>
      <c r="C49" s="340"/>
      <c r="D49" s="340"/>
      <c r="E49" s="344"/>
      <c r="F49" s="345"/>
      <c r="G49" s="351"/>
      <c r="H49" s="352"/>
      <c r="I49" s="352"/>
      <c r="J49" s="352"/>
      <c r="K49" s="352"/>
      <c r="L49" s="353"/>
      <c r="M49" s="8"/>
      <c r="O49" s="22"/>
      <c r="P49" s="22"/>
    </row>
    <row r="50" spans="1:16" x14ac:dyDescent="0.25">
      <c r="A50" s="28"/>
      <c r="B50" s="337"/>
      <c r="C50" s="340"/>
      <c r="D50" s="340"/>
      <c r="E50" s="344"/>
      <c r="F50" s="345"/>
      <c r="G50" s="351"/>
      <c r="H50" s="352"/>
      <c r="I50" s="352"/>
      <c r="J50" s="352"/>
      <c r="K50" s="352"/>
      <c r="L50" s="353"/>
      <c r="M50" s="8"/>
      <c r="O50" s="22"/>
      <c r="P50" s="22"/>
    </row>
    <row r="51" spans="1:16" x14ac:dyDescent="0.25">
      <c r="A51" s="28"/>
      <c r="B51" s="337"/>
      <c r="C51" s="340"/>
      <c r="D51" s="340"/>
      <c r="E51" s="344"/>
      <c r="F51" s="345"/>
      <c r="G51" s="351"/>
      <c r="H51" s="352"/>
      <c r="I51" s="352"/>
      <c r="J51" s="352"/>
      <c r="K51" s="352"/>
      <c r="L51" s="353"/>
      <c r="M51" s="8"/>
      <c r="O51" s="22"/>
      <c r="P51" s="22"/>
    </row>
    <row r="52" spans="1:16" x14ac:dyDescent="0.25">
      <c r="A52" s="28"/>
      <c r="B52" s="337"/>
      <c r="C52" s="340"/>
      <c r="D52" s="340"/>
      <c r="E52" s="344"/>
      <c r="F52" s="345"/>
      <c r="G52" s="351"/>
      <c r="H52" s="352"/>
      <c r="I52" s="352"/>
      <c r="J52" s="352"/>
      <c r="K52" s="352"/>
      <c r="L52" s="353"/>
      <c r="M52" s="8"/>
      <c r="O52" s="22"/>
      <c r="P52" s="22"/>
    </row>
    <row r="53" spans="1:16" x14ac:dyDescent="0.25">
      <c r="A53" s="28"/>
      <c r="B53" s="337"/>
      <c r="C53" s="340"/>
      <c r="D53" s="340"/>
      <c r="E53" s="344"/>
      <c r="F53" s="345"/>
      <c r="G53" s="351"/>
      <c r="H53" s="352"/>
      <c r="I53" s="352"/>
      <c r="J53" s="352"/>
      <c r="K53" s="352"/>
      <c r="L53" s="353"/>
      <c r="M53" s="8"/>
      <c r="O53" s="22"/>
      <c r="P53" s="22"/>
    </row>
    <row r="54" spans="1:16" x14ac:dyDescent="0.25">
      <c r="A54" s="28"/>
      <c r="B54" s="337"/>
      <c r="C54" s="340"/>
      <c r="D54" s="340"/>
      <c r="E54" s="344"/>
      <c r="F54" s="345"/>
      <c r="G54" s="351"/>
      <c r="H54" s="352"/>
      <c r="I54" s="352"/>
      <c r="J54" s="352"/>
      <c r="K54" s="352"/>
      <c r="L54" s="353"/>
      <c r="M54" s="8"/>
      <c r="O54" s="22"/>
      <c r="P54" s="22"/>
    </row>
    <row r="55" spans="1:16" x14ac:dyDescent="0.25">
      <c r="A55" s="28"/>
      <c r="B55" s="337"/>
      <c r="C55" s="340"/>
      <c r="D55" s="340"/>
      <c r="E55" s="344"/>
      <c r="F55" s="345"/>
      <c r="G55" s="351"/>
      <c r="H55" s="352"/>
      <c r="I55" s="352"/>
      <c r="J55" s="352"/>
      <c r="K55" s="352"/>
      <c r="L55" s="353"/>
      <c r="M55" s="8"/>
      <c r="O55" s="22"/>
      <c r="P55" s="22"/>
    </row>
    <row r="56" spans="1:16" x14ac:dyDescent="0.25">
      <c r="A56" s="28"/>
      <c r="B56" s="338"/>
      <c r="C56" s="341"/>
      <c r="D56" s="341"/>
      <c r="E56" s="346"/>
      <c r="F56" s="347"/>
      <c r="G56" s="354"/>
      <c r="H56" s="355"/>
      <c r="I56" s="355"/>
      <c r="J56" s="355"/>
      <c r="K56" s="355"/>
      <c r="L56" s="356"/>
      <c r="M56" s="8"/>
      <c r="O56" s="22"/>
      <c r="P56" s="22"/>
    </row>
    <row r="57" spans="1:16" x14ac:dyDescent="0.25">
      <c r="A57" s="28"/>
      <c r="B57" s="336" t="str">
        <f>IF(Intro!$G$26="English",O57,P57)</f>
        <v>Event 2</v>
      </c>
      <c r="C57" s="339"/>
      <c r="D57" s="339"/>
      <c r="E57" s="342"/>
      <c r="F57" s="343"/>
      <c r="G57" s="348"/>
      <c r="H57" s="349"/>
      <c r="I57" s="349"/>
      <c r="J57" s="349"/>
      <c r="K57" s="349"/>
      <c r="L57" s="350"/>
      <c r="M57" s="8"/>
      <c r="O57" s="22" t="s">
        <v>116</v>
      </c>
      <c r="P57" s="22" t="s">
        <v>117</v>
      </c>
    </row>
    <row r="58" spans="1:16" x14ac:dyDescent="0.25">
      <c r="A58" s="28"/>
      <c r="B58" s="337"/>
      <c r="C58" s="340"/>
      <c r="D58" s="340"/>
      <c r="E58" s="344"/>
      <c r="F58" s="345"/>
      <c r="G58" s="351"/>
      <c r="H58" s="352"/>
      <c r="I58" s="352"/>
      <c r="J58" s="352"/>
      <c r="K58" s="352"/>
      <c r="L58" s="353"/>
      <c r="M58" s="8"/>
    </row>
    <row r="59" spans="1:16" x14ac:dyDescent="0.25">
      <c r="A59" s="28"/>
      <c r="B59" s="337"/>
      <c r="C59" s="340"/>
      <c r="D59" s="340"/>
      <c r="E59" s="344"/>
      <c r="F59" s="345"/>
      <c r="G59" s="351"/>
      <c r="H59" s="352"/>
      <c r="I59" s="352"/>
      <c r="J59" s="352"/>
      <c r="K59" s="352"/>
      <c r="L59" s="353"/>
      <c r="M59" s="8"/>
      <c r="O59" s="22"/>
      <c r="P59" s="22"/>
    </row>
    <row r="60" spans="1:16" x14ac:dyDescent="0.25">
      <c r="A60" s="28"/>
      <c r="B60" s="337"/>
      <c r="C60" s="340"/>
      <c r="D60" s="340"/>
      <c r="E60" s="344"/>
      <c r="F60" s="345"/>
      <c r="G60" s="351"/>
      <c r="H60" s="352"/>
      <c r="I60" s="352"/>
      <c r="J60" s="352"/>
      <c r="K60" s="352"/>
      <c r="L60" s="353"/>
      <c r="M60" s="8"/>
      <c r="O60" s="22"/>
      <c r="P60" s="22"/>
    </row>
    <row r="61" spans="1:16" x14ac:dyDescent="0.25">
      <c r="A61" s="28"/>
      <c r="B61" s="337"/>
      <c r="C61" s="340"/>
      <c r="D61" s="340"/>
      <c r="E61" s="344"/>
      <c r="F61" s="345"/>
      <c r="G61" s="351"/>
      <c r="H61" s="352"/>
      <c r="I61" s="352"/>
      <c r="J61" s="352"/>
      <c r="K61" s="352"/>
      <c r="L61" s="353"/>
      <c r="M61" s="8"/>
      <c r="O61" s="22"/>
      <c r="P61" s="22"/>
    </row>
    <row r="62" spans="1:16" x14ac:dyDescent="0.25">
      <c r="A62" s="28"/>
      <c r="B62" s="337"/>
      <c r="C62" s="340"/>
      <c r="D62" s="340"/>
      <c r="E62" s="344"/>
      <c r="F62" s="345"/>
      <c r="G62" s="351"/>
      <c r="H62" s="352"/>
      <c r="I62" s="352"/>
      <c r="J62" s="352"/>
      <c r="K62" s="352"/>
      <c r="L62" s="353"/>
      <c r="M62" s="8"/>
      <c r="O62" s="22"/>
      <c r="P62" s="22"/>
    </row>
    <row r="63" spans="1:16" x14ac:dyDescent="0.25">
      <c r="A63" s="28"/>
      <c r="B63" s="337"/>
      <c r="C63" s="340"/>
      <c r="D63" s="340"/>
      <c r="E63" s="344"/>
      <c r="F63" s="345"/>
      <c r="G63" s="351"/>
      <c r="H63" s="352"/>
      <c r="I63" s="352"/>
      <c r="J63" s="352"/>
      <c r="K63" s="352"/>
      <c r="L63" s="353"/>
      <c r="M63" s="8"/>
    </row>
    <row r="64" spans="1:16" x14ac:dyDescent="0.25">
      <c r="A64" s="28"/>
      <c r="B64" s="337"/>
      <c r="C64" s="340"/>
      <c r="D64" s="340"/>
      <c r="E64" s="344"/>
      <c r="F64" s="345"/>
      <c r="G64" s="351"/>
      <c r="H64" s="352"/>
      <c r="I64" s="352"/>
      <c r="J64" s="352"/>
      <c r="K64" s="352"/>
      <c r="L64" s="353"/>
      <c r="M64" s="8"/>
    </row>
    <row r="65" spans="1:16" x14ac:dyDescent="0.25">
      <c r="A65" s="28"/>
      <c r="B65" s="337"/>
      <c r="C65" s="340"/>
      <c r="D65" s="340"/>
      <c r="E65" s="344"/>
      <c r="F65" s="345"/>
      <c r="G65" s="351"/>
      <c r="H65" s="352"/>
      <c r="I65" s="352"/>
      <c r="J65" s="352"/>
      <c r="K65" s="352"/>
      <c r="L65" s="353"/>
      <c r="M65" s="8"/>
      <c r="O65" s="22"/>
    </row>
    <row r="66" spans="1:16" x14ac:dyDescent="0.25">
      <c r="B66" s="337"/>
      <c r="C66" s="340"/>
      <c r="D66" s="340"/>
      <c r="E66" s="344"/>
      <c r="F66" s="345"/>
      <c r="G66" s="351"/>
      <c r="H66" s="352"/>
      <c r="I66" s="352"/>
      <c r="J66" s="352"/>
      <c r="K66" s="352"/>
      <c r="L66" s="353"/>
    </row>
    <row r="67" spans="1:16" x14ac:dyDescent="0.25">
      <c r="B67" s="337"/>
      <c r="C67" s="340"/>
      <c r="D67" s="340"/>
      <c r="E67" s="344"/>
      <c r="F67" s="345"/>
      <c r="G67" s="351"/>
      <c r="H67" s="352"/>
      <c r="I67" s="352"/>
      <c r="J67" s="352"/>
      <c r="K67" s="352"/>
      <c r="L67" s="353"/>
    </row>
    <row r="68" spans="1:16" x14ac:dyDescent="0.25">
      <c r="B68" s="338"/>
      <c r="C68" s="341"/>
      <c r="D68" s="341"/>
      <c r="E68" s="346"/>
      <c r="F68" s="347"/>
      <c r="G68" s="354"/>
      <c r="H68" s="355"/>
      <c r="I68" s="355"/>
      <c r="J68" s="355"/>
      <c r="K68" s="355"/>
      <c r="L68" s="356"/>
    </row>
    <row r="69" spans="1:16" x14ac:dyDescent="0.25">
      <c r="B69" s="336" t="str">
        <f>IF(Intro!$G$26="English",O69,P69)</f>
        <v>Event 3</v>
      </c>
      <c r="C69" s="339"/>
      <c r="D69" s="339"/>
      <c r="E69" s="342"/>
      <c r="F69" s="343"/>
      <c r="G69" s="348"/>
      <c r="H69" s="349"/>
      <c r="I69" s="349"/>
      <c r="J69" s="349"/>
      <c r="K69" s="349"/>
      <c r="L69" s="350"/>
      <c r="O69" s="22" t="s">
        <v>118</v>
      </c>
      <c r="P69" s="22" t="s">
        <v>119</v>
      </c>
    </row>
    <row r="70" spans="1:16" x14ac:dyDescent="0.25">
      <c r="B70" s="337"/>
      <c r="C70" s="340"/>
      <c r="D70" s="340"/>
      <c r="E70" s="344"/>
      <c r="F70" s="345"/>
      <c r="G70" s="351"/>
      <c r="H70" s="352"/>
      <c r="I70" s="352"/>
      <c r="J70" s="352"/>
      <c r="K70" s="352"/>
      <c r="L70" s="353"/>
    </row>
    <row r="71" spans="1:16" x14ac:dyDescent="0.25">
      <c r="A71" s="28"/>
      <c r="B71" s="337"/>
      <c r="C71" s="340"/>
      <c r="D71" s="340"/>
      <c r="E71" s="344"/>
      <c r="F71" s="345"/>
      <c r="G71" s="351"/>
      <c r="H71" s="352"/>
      <c r="I71" s="352"/>
      <c r="J71" s="352"/>
      <c r="K71" s="352"/>
      <c r="L71" s="353"/>
      <c r="M71" s="8"/>
      <c r="O71" s="22"/>
      <c r="P71" s="22"/>
    </row>
    <row r="72" spans="1:16" x14ac:dyDescent="0.25">
      <c r="A72" s="28"/>
      <c r="B72" s="337"/>
      <c r="C72" s="340"/>
      <c r="D72" s="340"/>
      <c r="E72" s="344"/>
      <c r="F72" s="345"/>
      <c r="G72" s="351"/>
      <c r="H72" s="352"/>
      <c r="I72" s="352"/>
      <c r="J72" s="352"/>
      <c r="K72" s="352"/>
      <c r="L72" s="353"/>
      <c r="M72" s="8"/>
      <c r="O72" s="22"/>
      <c r="P72" s="22"/>
    </row>
    <row r="73" spans="1:16" x14ac:dyDescent="0.25">
      <c r="A73" s="28"/>
      <c r="B73" s="337"/>
      <c r="C73" s="340"/>
      <c r="D73" s="340"/>
      <c r="E73" s="344"/>
      <c r="F73" s="345"/>
      <c r="G73" s="351"/>
      <c r="H73" s="352"/>
      <c r="I73" s="352"/>
      <c r="J73" s="352"/>
      <c r="K73" s="352"/>
      <c r="L73" s="353"/>
      <c r="M73" s="8"/>
      <c r="O73" s="22"/>
      <c r="P73" s="22"/>
    </row>
    <row r="74" spans="1:16" x14ac:dyDescent="0.25">
      <c r="A74" s="28"/>
      <c r="B74" s="337"/>
      <c r="C74" s="340"/>
      <c r="D74" s="340"/>
      <c r="E74" s="344"/>
      <c r="F74" s="345"/>
      <c r="G74" s="351"/>
      <c r="H74" s="352"/>
      <c r="I74" s="352"/>
      <c r="J74" s="352"/>
      <c r="K74" s="352"/>
      <c r="L74" s="353"/>
      <c r="M74" s="8"/>
      <c r="O74" s="22"/>
      <c r="P74" s="22"/>
    </row>
    <row r="75" spans="1:16" x14ac:dyDescent="0.25">
      <c r="B75" s="337"/>
      <c r="C75" s="340"/>
      <c r="D75" s="340"/>
      <c r="E75" s="344"/>
      <c r="F75" s="345"/>
      <c r="G75" s="351"/>
      <c r="H75" s="352"/>
      <c r="I75" s="352"/>
      <c r="J75" s="352"/>
      <c r="K75" s="352"/>
      <c r="L75" s="353"/>
    </row>
    <row r="76" spans="1:16" x14ac:dyDescent="0.25">
      <c r="B76" s="337"/>
      <c r="C76" s="340"/>
      <c r="D76" s="340"/>
      <c r="E76" s="344"/>
      <c r="F76" s="345"/>
      <c r="G76" s="351"/>
      <c r="H76" s="352"/>
      <c r="I76" s="352"/>
      <c r="J76" s="352"/>
      <c r="K76" s="352"/>
      <c r="L76" s="353"/>
    </row>
    <row r="77" spans="1:16" x14ac:dyDescent="0.25">
      <c r="B77" s="337"/>
      <c r="C77" s="340"/>
      <c r="D77" s="340"/>
      <c r="E77" s="344"/>
      <c r="F77" s="345"/>
      <c r="G77" s="351"/>
      <c r="H77" s="352"/>
      <c r="I77" s="352"/>
      <c r="J77" s="352"/>
      <c r="K77" s="352"/>
      <c r="L77" s="353"/>
    </row>
    <row r="78" spans="1:16" x14ac:dyDescent="0.25">
      <c r="B78" s="337"/>
      <c r="C78" s="340"/>
      <c r="D78" s="340"/>
      <c r="E78" s="344"/>
      <c r="F78" s="345"/>
      <c r="G78" s="351"/>
      <c r="H78" s="352"/>
      <c r="I78" s="352"/>
      <c r="J78" s="352"/>
      <c r="K78" s="352"/>
      <c r="L78" s="353"/>
    </row>
    <row r="79" spans="1:16" x14ac:dyDescent="0.25">
      <c r="B79" s="337"/>
      <c r="C79" s="340"/>
      <c r="D79" s="340"/>
      <c r="E79" s="344"/>
      <c r="F79" s="345"/>
      <c r="G79" s="351"/>
      <c r="H79" s="352"/>
      <c r="I79" s="352"/>
      <c r="J79" s="352"/>
      <c r="K79" s="352"/>
      <c r="L79" s="353"/>
    </row>
    <row r="80" spans="1:16" x14ac:dyDescent="0.25">
      <c r="B80" s="338"/>
      <c r="C80" s="341"/>
      <c r="D80" s="341"/>
      <c r="E80" s="346"/>
      <c r="F80" s="347"/>
      <c r="G80" s="354"/>
      <c r="H80" s="355"/>
      <c r="I80" s="355"/>
      <c r="J80" s="355"/>
      <c r="K80" s="355"/>
      <c r="L80" s="356"/>
    </row>
    <row r="81" spans="1:16" x14ac:dyDescent="0.25">
      <c r="B81" s="336" t="str">
        <f>IF(Intro!$G$26="English",O81,P81)</f>
        <v>Event 4</v>
      </c>
      <c r="C81" s="339"/>
      <c r="D81" s="339"/>
      <c r="E81" s="342"/>
      <c r="F81" s="343"/>
      <c r="G81" s="348"/>
      <c r="H81" s="349"/>
      <c r="I81" s="349"/>
      <c r="J81" s="349"/>
      <c r="K81" s="349"/>
      <c r="L81" s="350"/>
      <c r="O81" s="22" t="s">
        <v>120</v>
      </c>
      <c r="P81" s="22" t="s">
        <v>121</v>
      </c>
    </row>
    <row r="82" spans="1:16" x14ac:dyDescent="0.25">
      <c r="B82" s="337"/>
      <c r="C82" s="340"/>
      <c r="D82" s="340"/>
      <c r="E82" s="344"/>
      <c r="F82" s="345"/>
      <c r="G82" s="351"/>
      <c r="H82" s="352"/>
      <c r="I82" s="352"/>
      <c r="J82" s="352"/>
      <c r="K82" s="352"/>
      <c r="L82" s="353"/>
    </row>
    <row r="83" spans="1:16" x14ac:dyDescent="0.25">
      <c r="A83" s="28"/>
      <c r="B83" s="337"/>
      <c r="C83" s="340"/>
      <c r="D83" s="340"/>
      <c r="E83" s="344"/>
      <c r="F83" s="345"/>
      <c r="G83" s="351"/>
      <c r="H83" s="352"/>
      <c r="I83" s="352"/>
      <c r="J83" s="352"/>
      <c r="K83" s="352"/>
      <c r="L83" s="353"/>
      <c r="M83" s="8"/>
      <c r="O83" s="22"/>
      <c r="P83" s="22"/>
    </row>
    <row r="84" spans="1:16" x14ac:dyDescent="0.25">
      <c r="A84" s="28"/>
      <c r="B84" s="337"/>
      <c r="C84" s="340"/>
      <c r="D84" s="340"/>
      <c r="E84" s="344"/>
      <c r="F84" s="345"/>
      <c r="G84" s="351"/>
      <c r="H84" s="352"/>
      <c r="I84" s="352"/>
      <c r="J84" s="352"/>
      <c r="K84" s="352"/>
      <c r="L84" s="353"/>
      <c r="M84" s="8"/>
      <c r="O84" s="22"/>
      <c r="P84" s="22"/>
    </row>
    <row r="85" spans="1:16" x14ac:dyDescent="0.25">
      <c r="A85" s="28"/>
      <c r="B85" s="337"/>
      <c r="C85" s="340"/>
      <c r="D85" s="340"/>
      <c r="E85" s="344"/>
      <c r="F85" s="345"/>
      <c r="G85" s="351"/>
      <c r="H85" s="352"/>
      <c r="I85" s="352"/>
      <c r="J85" s="352"/>
      <c r="K85" s="352"/>
      <c r="L85" s="353"/>
      <c r="M85" s="8"/>
      <c r="O85" s="22"/>
      <c r="P85" s="22"/>
    </row>
    <row r="86" spans="1:16" x14ac:dyDescent="0.25">
      <c r="A86" s="28"/>
      <c r="B86" s="337"/>
      <c r="C86" s="340"/>
      <c r="D86" s="340"/>
      <c r="E86" s="344"/>
      <c r="F86" s="345"/>
      <c r="G86" s="351"/>
      <c r="H86" s="352"/>
      <c r="I86" s="352"/>
      <c r="J86" s="352"/>
      <c r="K86" s="352"/>
      <c r="L86" s="353"/>
      <c r="M86" s="8"/>
      <c r="O86" s="22"/>
      <c r="P86" s="22"/>
    </row>
    <row r="87" spans="1:16" x14ac:dyDescent="0.25">
      <c r="B87" s="337"/>
      <c r="C87" s="340"/>
      <c r="D87" s="340"/>
      <c r="E87" s="344"/>
      <c r="F87" s="345"/>
      <c r="G87" s="351"/>
      <c r="H87" s="352"/>
      <c r="I87" s="352"/>
      <c r="J87" s="352"/>
      <c r="K87" s="352"/>
      <c r="L87" s="353"/>
    </row>
    <row r="88" spans="1:16" x14ac:dyDescent="0.25">
      <c r="B88" s="337"/>
      <c r="C88" s="340"/>
      <c r="D88" s="340"/>
      <c r="E88" s="344"/>
      <c r="F88" s="345"/>
      <c r="G88" s="351"/>
      <c r="H88" s="352"/>
      <c r="I88" s="352"/>
      <c r="J88" s="352"/>
      <c r="K88" s="352"/>
      <c r="L88" s="353"/>
    </row>
    <row r="89" spans="1:16" x14ac:dyDescent="0.25">
      <c r="B89" s="337"/>
      <c r="C89" s="340"/>
      <c r="D89" s="340"/>
      <c r="E89" s="344"/>
      <c r="F89" s="345"/>
      <c r="G89" s="351"/>
      <c r="H89" s="352"/>
      <c r="I89" s="352"/>
      <c r="J89" s="352"/>
      <c r="K89" s="352"/>
      <c r="L89" s="353"/>
    </row>
    <row r="90" spans="1:16" x14ac:dyDescent="0.25">
      <c r="B90" s="337"/>
      <c r="C90" s="340"/>
      <c r="D90" s="340"/>
      <c r="E90" s="344"/>
      <c r="F90" s="345"/>
      <c r="G90" s="351"/>
      <c r="H90" s="352"/>
      <c r="I90" s="352"/>
      <c r="J90" s="352"/>
      <c r="K90" s="352"/>
      <c r="L90" s="353"/>
    </row>
    <row r="91" spans="1:16" x14ac:dyDescent="0.25">
      <c r="B91" s="337"/>
      <c r="C91" s="340"/>
      <c r="D91" s="340"/>
      <c r="E91" s="344"/>
      <c r="F91" s="345"/>
      <c r="G91" s="351"/>
      <c r="H91" s="352"/>
      <c r="I91" s="352"/>
      <c r="J91" s="352"/>
      <c r="K91" s="352"/>
      <c r="L91" s="353"/>
    </row>
    <row r="92" spans="1:16" x14ac:dyDescent="0.25">
      <c r="B92" s="338"/>
      <c r="C92" s="341"/>
      <c r="D92" s="341"/>
      <c r="E92" s="346"/>
      <c r="F92" s="347"/>
      <c r="G92" s="354"/>
      <c r="H92" s="355"/>
      <c r="I92" s="355"/>
      <c r="J92" s="355"/>
      <c r="K92" s="355"/>
      <c r="L92" s="356"/>
    </row>
    <row r="93" spans="1:16" x14ac:dyDescent="0.25">
      <c r="B93" s="336" t="str">
        <f>IF(Intro!$G$26="English",O93,P93)</f>
        <v>Event 5</v>
      </c>
      <c r="C93" s="339"/>
      <c r="D93" s="339"/>
      <c r="E93" s="342"/>
      <c r="F93" s="343"/>
      <c r="G93" s="348"/>
      <c r="H93" s="349"/>
      <c r="I93" s="349"/>
      <c r="J93" s="349"/>
      <c r="K93" s="349"/>
      <c r="L93" s="350"/>
      <c r="O93" s="22" t="s">
        <v>122</v>
      </c>
      <c r="P93" s="22" t="s">
        <v>123</v>
      </c>
    </row>
    <row r="94" spans="1:16" x14ac:dyDescent="0.25">
      <c r="B94" s="337"/>
      <c r="C94" s="340"/>
      <c r="D94" s="340"/>
      <c r="E94" s="344"/>
      <c r="F94" s="345"/>
      <c r="G94" s="351"/>
      <c r="H94" s="352"/>
      <c r="I94" s="352"/>
      <c r="J94" s="352"/>
      <c r="K94" s="352"/>
      <c r="L94" s="353"/>
    </row>
    <row r="95" spans="1:16" x14ac:dyDescent="0.25">
      <c r="A95" s="28"/>
      <c r="B95" s="337"/>
      <c r="C95" s="340"/>
      <c r="D95" s="340"/>
      <c r="E95" s="344"/>
      <c r="F95" s="345"/>
      <c r="G95" s="351"/>
      <c r="H95" s="352"/>
      <c r="I95" s="352"/>
      <c r="J95" s="352"/>
      <c r="K95" s="352"/>
      <c r="L95" s="353"/>
      <c r="M95" s="8"/>
      <c r="O95" s="22"/>
      <c r="P95" s="22"/>
    </row>
    <row r="96" spans="1:16" x14ac:dyDescent="0.25">
      <c r="A96" s="28"/>
      <c r="B96" s="337"/>
      <c r="C96" s="340"/>
      <c r="D96" s="340"/>
      <c r="E96" s="344"/>
      <c r="F96" s="345"/>
      <c r="G96" s="351"/>
      <c r="H96" s="352"/>
      <c r="I96" s="352"/>
      <c r="J96" s="352"/>
      <c r="K96" s="352"/>
      <c r="L96" s="353"/>
      <c r="M96" s="8"/>
      <c r="O96" s="22"/>
      <c r="P96" s="22"/>
    </row>
    <row r="97" spans="1:16" x14ac:dyDescent="0.25">
      <c r="A97" s="28"/>
      <c r="B97" s="337"/>
      <c r="C97" s="340"/>
      <c r="D97" s="340"/>
      <c r="E97" s="344"/>
      <c r="F97" s="345"/>
      <c r="G97" s="351"/>
      <c r="H97" s="352"/>
      <c r="I97" s="352"/>
      <c r="J97" s="352"/>
      <c r="K97" s="352"/>
      <c r="L97" s="353"/>
      <c r="M97" s="8"/>
      <c r="O97" s="22"/>
      <c r="P97" s="22"/>
    </row>
    <row r="98" spans="1:16" x14ac:dyDescent="0.25">
      <c r="A98" s="28"/>
      <c r="B98" s="337"/>
      <c r="C98" s="340"/>
      <c r="D98" s="340"/>
      <c r="E98" s="344"/>
      <c r="F98" s="345"/>
      <c r="G98" s="351"/>
      <c r="H98" s="352"/>
      <c r="I98" s="352"/>
      <c r="J98" s="352"/>
      <c r="K98" s="352"/>
      <c r="L98" s="353"/>
      <c r="M98" s="8"/>
      <c r="O98" s="22"/>
      <c r="P98" s="22"/>
    </row>
    <row r="99" spans="1:16" x14ac:dyDescent="0.25">
      <c r="B99" s="337"/>
      <c r="C99" s="340"/>
      <c r="D99" s="340"/>
      <c r="E99" s="344"/>
      <c r="F99" s="345"/>
      <c r="G99" s="351"/>
      <c r="H99" s="352"/>
      <c r="I99" s="352"/>
      <c r="J99" s="352"/>
      <c r="K99" s="352"/>
      <c r="L99" s="353"/>
    </row>
    <row r="100" spans="1:16" x14ac:dyDescent="0.25">
      <c r="B100" s="337"/>
      <c r="C100" s="340"/>
      <c r="D100" s="340"/>
      <c r="E100" s="344"/>
      <c r="F100" s="345"/>
      <c r="G100" s="351"/>
      <c r="H100" s="352"/>
      <c r="I100" s="352"/>
      <c r="J100" s="352"/>
      <c r="K100" s="352"/>
      <c r="L100" s="353"/>
    </row>
    <row r="101" spans="1:16" s="34" customFormat="1" x14ac:dyDescent="0.25">
      <c r="A101" s="91"/>
      <c r="B101" s="337"/>
      <c r="C101" s="340"/>
      <c r="D101" s="340"/>
      <c r="E101" s="344"/>
      <c r="F101" s="345"/>
      <c r="G101" s="351"/>
      <c r="H101" s="352"/>
      <c r="I101" s="352"/>
      <c r="J101" s="352"/>
      <c r="K101" s="352"/>
      <c r="L101" s="353"/>
      <c r="N101" s="86"/>
    </row>
    <row r="102" spans="1:16" s="34" customFormat="1" x14ac:dyDescent="0.25">
      <c r="A102" s="91"/>
      <c r="B102" s="337"/>
      <c r="C102" s="340"/>
      <c r="D102" s="340"/>
      <c r="E102" s="344"/>
      <c r="F102" s="345"/>
      <c r="G102" s="351"/>
      <c r="H102" s="352"/>
      <c r="I102" s="352"/>
      <c r="J102" s="352"/>
      <c r="K102" s="352"/>
      <c r="L102" s="353"/>
      <c r="N102" s="86"/>
    </row>
    <row r="103" spans="1:16" s="34" customFormat="1" x14ac:dyDescent="0.25">
      <c r="A103" s="91"/>
      <c r="B103" s="337"/>
      <c r="C103" s="340"/>
      <c r="D103" s="340"/>
      <c r="E103" s="344"/>
      <c r="F103" s="345"/>
      <c r="G103" s="351"/>
      <c r="H103" s="352"/>
      <c r="I103" s="352"/>
      <c r="J103" s="352"/>
      <c r="K103" s="352"/>
      <c r="L103" s="353"/>
      <c r="N103" s="86"/>
    </row>
    <row r="104" spans="1:16" s="34" customFormat="1" x14ac:dyDescent="0.25">
      <c r="A104" s="91"/>
      <c r="B104" s="338"/>
      <c r="C104" s="341"/>
      <c r="D104" s="341"/>
      <c r="E104" s="346"/>
      <c r="F104" s="347"/>
      <c r="G104" s="354"/>
      <c r="H104" s="355"/>
      <c r="I104" s="355"/>
      <c r="J104" s="355"/>
      <c r="K104" s="355"/>
      <c r="L104" s="356"/>
      <c r="N104" s="86"/>
    </row>
    <row r="105" spans="1:16" x14ac:dyDescent="0.25">
      <c r="A105" s="28"/>
    </row>
  </sheetData>
  <sheetProtection algorithmName="SHA-512" hashValue="Zbd2/l9LA/C5dskp4NzkZdlWVx3IKldY+WhX8bf0D2ahdV2i9ksQWtsTJbjbDopBdc/YpTtyeoxqPnc2cJyoSQ==" saltValue="EtxF7i5fv2LKb9q57BxiwQ==" spinCount="100000" sheet="1" objects="1" scenarios="1" selectLockedCells="1"/>
  <mergeCells count="67">
    <mergeCell ref="B23:D23"/>
    <mergeCell ref="B24:D24"/>
    <mergeCell ref="B35:D35"/>
    <mergeCell ref="G26:G27"/>
    <mergeCell ref="B30:D30"/>
    <mergeCell ref="B29:D29"/>
    <mergeCell ref="B28:D28"/>
    <mergeCell ref="B34:D34"/>
    <mergeCell ref="B26:E27"/>
    <mergeCell ref="B32:E33"/>
    <mergeCell ref="F32:F33"/>
    <mergeCell ref="G32:G33"/>
    <mergeCell ref="F26:F27"/>
    <mergeCell ref="B10:L10"/>
    <mergeCell ref="B15:L16"/>
    <mergeCell ref="B12:L12"/>
    <mergeCell ref="B13:L13"/>
    <mergeCell ref="B18:E19"/>
    <mergeCell ref="F18:F19"/>
    <mergeCell ref="G18:G19"/>
    <mergeCell ref="B4:L4"/>
    <mergeCell ref="B5:L5"/>
    <mergeCell ref="B6:L6"/>
    <mergeCell ref="B8:L8"/>
    <mergeCell ref="B9:L9"/>
    <mergeCell ref="D57:D68"/>
    <mergeCell ref="E57:F68"/>
    <mergeCell ref="G57:L68"/>
    <mergeCell ref="H18:H19"/>
    <mergeCell ref="I18:I19"/>
    <mergeCell ref="J18:J19"/>
    <mergeCell ref="J26:J27"/>
    <mergeCell ref="J32:J33"/>
    <mergeCell ref="I26:I27"/>
    <mergeCell ref="H32:H33"/>
    <mergeCell ref="I32:I33"/>
    <mergeCell ref="H26:H27"/>
    <mergeCell ref="B20:D20"/>
    <mergeCell ref="B21:D21"/>
    <mergeCell ref="B22:D22"/>
    <mergeCell ref="B36:D36"/>
    <mergeCell ref="B93:B104"/>
    <mergeCell ref="C93:C104"/>
    <mergeCell ref="D93:D104"/>
    <mergeCell ref="E93:F104"/>
    <mergeCell ref="G93:L104"/>
    <mergeCell ref="B81:B92"/>
    <mergeCell ref="C81:C92"/>
    <mergeCell ref="D81:D92"/>
    <mergeCell ref="E81:F92"/>
    <mergeCell ref="G81:L92"/>
    <mergeCell ref="B69:B80"/>
    <mergeCell ref="C69:C80"/>
    <mergeCell ref="D69:D80"/>
    <mergeCell ref="E69:F80"/>
    <mergeCell ref="B38:L38"/>
    <mergeCell ref="G44:L44"/>
    <mergeCell ref="E44:F44"/>
    <mergeCell ref="B40:L42"/>
    <mergeCell ref="G45:L56"/>
    <mergeCell ref="B45:B56"/>
    <mergeCell ref="C45:C56"/>
    <mergeCell ref="D45:D56"/>
    <mergeCell ref="E45:F56"/>
    <mergeCell ref="G69:L80"/>
    <mergeCell ref="B57:B68"/>
    <mergeCell ref="C57:C68"/>
  </mergeCells>
  <phoneticPr fontId="19" type="noConversion"/>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7 G45 E69 E81 G57 G69 E93 G93 G81 E4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4:J36 F28:J30 F20:J24" xr:uid="{102DFA18-B4AE-4543-8974-ABA606ED0B79}">
      <formula1>1000</formula1>
    </dataValidation>
    <dataValidation allowBlank="1" showInputMessage="1" showErrorMessage="1" sqref="C45:D104" xr:uid="{04A3B5FD-CA2F-4C31-A2FF-096E1E9B6AA2}"/>
  </dataValidations>
  <printOptions horizontalCentered="1"/>
  <pageMargins left="0.25" right="0.25" top="0.75" bottom="0.75" header="0.3" footer="0.3"/>
  <pageSetup scale="63" fitToHeight="0" orientation="portrait" r:id="rId1"/>
  <headerFooter>
    <oddFooter>&amp;L&amp;A</oddFooter>
  </headerFooter>
  <rowBreaks count="1" manualBreakCount="1">
    <brk id="3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140625" defaultRowHeight="14.25" x14ac:dyDescent="0.25"/>
  <cols>
    <col min="1" max="1" width="1.85546875" style="4" customWidth="1"/>
    <col min="2" max="2" width="12.140625" style="2" customWidth="1"/>
    <col min="3" max="3" width="5.85546875" style="2" customWidth="1"/>
    <col min="4" max="4" width="18.5703125" style="2" customWidth="1"/>
    <col min="5" max="12" width="15.42578125" style="2" customWidth="1"/>
    <col min="13" max="13" width="6.140625" style="7" customWidth="1"/>
    <col min="14" max="14" width="9.140625" style="8" customWidth="1"/>
    <col min="15" max="15" width="10.85546875" style="8" hidden="1" customWidth="1"/>
    <col min="16" max="16" width="8.85546875" style="8" hidden="1" customWidth="1"/>
    <col min="17" max="17" width="9.140625" style="8" customWidth="1"/>
    <col min="18" max="16384" width="9.140625" style="8"/>
  </cols>
  <sheetData>
    <row r="1" spans="1:16" x14ac:dyDescent="0.25">
      <c r="O1" s="8" t="s">
        <v>260</v>
      </c>
      <c r="P1" s="8" t="s">
        <v>260</v>
      </c>
    </row>
    <row r="2" spans="1:16" x14ac:dyDescent="0.25">
      <c r="B2" s="10" t="str">
        <f>UPPER(IF(Intro!$G$26="English",O3,P3))</f>
        <v>PROTECTED</v>
      </c>
      <c r="C2" s="10"/>
      <c r="O2" s="9" t="s">
        <v>67</v>
      </c>
      <c r="P2" s="9" t="s">
        <v>77</v>
      </c>
    </row>
    <row r="3" spans="1:16" ht="15" customHeight="1" x14ac:dyDescent="0.25">
      <c r="B3" s="12"/>
      <c r="C3" s="12"/>
      <c r="O3" s="1" t="s">
        <v>106</v>
      </c>
      <c r="P3" s="1" t="s">
        <v>107</v>
      </c>
    </row>
    <row r="4" spans="1:16" s="1" customFormat="1" x14ac:dyDescent="0.25">
      <c r="A4" s="5"/>
      <c r="B4" s="216" t="str">
        <f>Info!B4</f>
        <v>UNIONS' QUESTIONNAIRE</v>
      </c>
      <c r="C4" s="216"/>
      <c r="D4" s="216"/>
      <c r="E4" s="216"/>
      <c r="F4" s="216"/>
      <c r="G4" s="216"/>
      <c r="H4" s="216"/>
      <c r="I4" s="216"/>
      <c r="J4" s="216"/>
      <c r="K4" s="216"/>
      <c r="L4" s="216"/>
      <c r="M4" s="26"/>
      <c r="N4" s="26"/>
      <c r="O4" s="24"/>
      <c r="P4" s="24"/>
    </row>
    <row r="5" spans="1:16" s="1" customFormat="1" x14ac:dyDescent="0.25">
      <c r="A5" s="5"/>
      <c r="B5" s="216" t="str">
        <f>Info!B5</f>
        <v>RR-2025-004</v>
      </c>
      <c r="C5" s="216"/>
      <c r="D5" s="216"/>
      <c r="E5" s="216"/>
      <c r="F5" s="216"/>
      <c r="G5" s="216"/>
      <c r="H5" s="216"/>
      <c r="I5" s="216"/>
      <c r="J5" s="216"/>
      <c r="K5" s="216"/>
      <c r="L5" s="216"/>
      <c r="M5" s="26"/>
      <c r="N5" s="26"/>
      <c r="O5" s="24"/>
      <c r="P5" s="24"/>
    </row>
    <row r="6" spans="1:16" s="6" customFormat="1" x14ac:dyDescent="0.25">
      <c r="A6" s="5"/>
      <c r="B6" s="216" t="str">
        <f>Info!B6</f>
        <v>CORROSION-RESISTANT STEEL SHEET II</v>
      </c>
      <c r="C6" s="216"/>
      <c r="D6" s="216"/>
      <c r="E6" s="216"/>
      <c r="F6" s="216"/>
      <c r="G6" s="216"/>
      <c r="H6" s="216"/>
      <c r="I6" s="216"/>
      <c r="J6" s="216"/>
      <c r="K6" s="216"/>
      <c r="L6" s="216"/>
      <c r="M6" s="24"/>
      <c r="N6" s="24"/>
      <c r="O6" s="16"/>
      <c r="P6" s="16"/>
    </row>
    <row r="7" spans="1:16" s="6" customFormat="1" x14ac:dyDescent="0.25">
      <c r="A7" s="5"/>
      <c r="B7" s="15"/>
      <c r="C7" s="15"/>
      <c r="D7" s="3"/>
      <c r="E7" s="3"/>
      <c r="F7" s="3"/>
      <c r="G7" s="3"/>
      <c r="H7" s="3"/>
      <c r="I7" s="3"/>
      <c r="J7" s="3"/>
      <c r="K7" s="3"/>
      <c r="L7" s="3"/>
      <c r="O7" s="16"/>
      <c r="P7" s="16"/>
    </row>
    <row r="8" spans="1:16" x14ac:dyDescent="0.25">
      <c r="B8" s="174" t="str">
        <f>UPPER(IF(Intro!$G$26="English",O8,P8))</f>
        <v>PROTECTED COMMENTS</v>
      </c>
      <c r="C8" s="175"/>
      <c r="D8" s="175"/>
      <c r="E8" s="175"/>
      <c r="F8" s="175"/>
      <c r="G8" s="175"/>
      <c r="H8" s="175"/>
      <c r="I8" s="175"/>
      <c r="J8" s="175"/>
      <c r="K8" s="175"/>
      <c r="L8" s="176"/>
      <c r="M8" s="8"/>
      <c r="O8" s="8" t="s">
        <v>62</v>
      </c>
      <c r="P8" s="8" t="s">
        <v>175</v>
      </c>
    </row>
    <row r="9" spans="1:16" x14ac:dyDescent="0.25">
      <c r="B9" s="17"/>
      <c r="C9" s="29"/>
      <c r="D9" s="30"/>
      <c r="E9" s="30"/>
      <c r="F9" s="30"/>
      <c r="G9" s="30"/>
      <c r="H9" s="30"/>
      <c r="I9" s="30"/>
      <c r="J9" s="30"/>
      <c r="K9" s="30"/>
      <c r="L9" s="18"/>
      <c r="M9" s="8"/>
    </row>
    <row r="10" spans="1:16" x14ac:dyDescent="0.25">
      <c r="B10" s="171" t="str">
        <f>IF(Intro!$G$26="English",O10,P10)</f>
        <v>Should your firm wish to add any comments related to its responses, submit them here. Be sure to indicate the question number being commented on.</v>
      </c>
      <c r="C10" s="172"/>
      <c r="D10" s="172"/>
      <c r="E10" s="172"/>
      <c r="F10" s="172"/>
      <c r="G10" s="172"/>
      <c r="H10" s="172"/>
      <c r="I10" s="172"/>
      <c r="J10" s="172"/>
      <c r="K10" s="172"/>
      <c r="L10" s="173"/>
      <c r="M10" s="8"/>
      <c r="O10" s="22" t="s">
        <v>57</v>
      </c>
      <c r="P10" s="8" t="s">
        <v>173</v>
      </c>
    </row>
    <row r="11" spans="1:16" x14ac:dyDescent="0.25">
      <c r="B11" s="62"/>
      <c r="C11" s="29"/>
      <c r="D11" s="30"/>
      <c r="E11" s="30"/>
      <c r="F11" s="30"/>
      <c r="G11" s="30"/>
      <c r="H11" s="30"/>
      <c r="I11" s="30"/>
      <c r="J11" s="30"/>
      <c r="K11" s="30"/>
      <c r="L11" s="18"/>
      <c r="M11" s="8"/>
      <c r="O11" s="38" t="s">
        <v>244</v>
      </c>
      <c r="P11" s="38" t="s">
        <v>245</v>
      </c>
    </row>
    <row r="12" spans="1:16" x14ac:dyDescent="0.25">
      <c r="B12" s="62"/>
      <c r="C12" s="29"/>
      <c r="D12" s="103" t="str">
        <f>IF(Intro!$G$26="English",O11,P11)</f>
        <v>Tab and Question</v>
      </c>
      <c r="E12" s="334" t="str">
        <f>IF(Intro!$G$26="English",O12,P12)</f>
        <v>Comments</v>
      </c>
      <c r="F12" s="334"/>
      <c r="G12" s="334"/>
      <c r="H12" s="334"/>
      <c r="I12" s="334"/>
      <c r="J12" s="334"/>
      <c r="K12" s="334"/>
      <c r="L12" s="335"/>
      <c r="M12" s="8"/>
      <c r="O12" s="22" t="s">
        <v>94</v>
      </c>
      <c r="P12" s="8" t="s">
        <v>95</v>
      </c>
    </row>
    <row r="13" spans="1:16" ht="15" customHeight="1" x14ac:dyDescent="0.25">
      <c r="B13" s="324" t="str">
        <f>IF(Intro!$G$26="English",O13,P13)</f>
        <v>Comment 1</v>
      </c>
      <c r="C13" s="325"/>
      <c r="D13" s="328"/>
      <c r="E13" s="330"/>
      <c r="F13" s="330"/>
      <c r="G13" s="330"/>
      <c r="H13" s="330"/>
      <c r="I13" s="330"/>
      <c r="J13" s="330"/>
      <c r="K13" s="330"/>
      <c r="L13" s="331"/>
      <c r="M13" s="8"/>
      <c r="O13" s="22" t="s">
        <v>96</v>
      </c>
      <c r="P13" s="8" t="s">
        <v>97</v>
      </c>
    </row>
    <row r="14" spans="1:16" x14ac:dyDescent="0.25">
      <c r="B14" s="324"/>
      <c r="C14" s="325"/>
      <c r="D14" s="328"/>
      <c r="E14" s="330"/>
      <c r="F14" s="330"/>
      <c r="G14" s="330"/>
      <c r="H14" s="330"/>
      <c r="I14" s="330"/>
      <c r="J14" s="330"/>
      <c r="K14" s="330"/>
      <c r="L14" s="331"/>
      <c r="M14" s="8"/>
      <c r="O14" s="22"/>
    </row>
    <row r="15" spans="1:16" x14ac:dyDescent="0.25">
      <c r="B15" s="324"/>
      <c r="C15" s="325"/>
      <c r="D15" s="328"/>
      <c r="E15" s="330"/>
      <c r="F15" s="330"/>
      <c r="G15" s="330"/>
      <c r="H15" s="330"/>
      <c r="I15" s="330"/>
      <c r="J15" s="330"/>
      <c r="K15" s="330"/>
      <c r="L15" s="331"/>
      <c r="M15" s="8"/>
      <c r="O15" s="22"/>
    </row>
    <row r="16" spans="1:16" x14ac:dyDescent="0.25">
      <c r="B16" s="324"/>
      <c r="C16" s="325"/>
      <c r="D16" s="328"/>
      <c r="E16" s="330"/>
      <c r="F16" s="330"/>
      <c r="G16" s="330"/>
      <c r="H16" s="330"/>
      <c r="I16" s="330"/>
      <c r="J16" s="330"/>
      <c r="K16" s="330"/>
      <c r="L16" s="331"/>
      <c r="M16" s="8"/>
      <c r="O16" s="22"/>
    </row>
    <row r="17" spans="1:16" x14ac:dyDescent="0.25">
      <c r="B17" s="324"/>
      <c r="C17" s="325"/>
      <c r="D17" s="328"/>
      <c r="E17" s="330"/>
      <c r="F17" s="330"/>
      <c r="G17" s="330"/>
      <c r="H17" s="330"/>
      <c r="I17" s="330"/>
      <c r="J17" s="330"/>
      <c r="K17" s="330"/>
      <c r="L17" s="331"/>
      <c r="M17" s="8"/>
      <c r="O17" s="22"/>
    </row>
    <row r="18" spans="1:16" x14ac:dyDescent="0.25">
      <c r="B18" s="324"/>
      <c r="C18" s="325"/>
      <c r="D18" s="328"/>
      <c r="E18" s="330"/>
      <c r="F18" s="330"/>
      <c r="G18" s="330"/>
      <c r="H18" s="330"/>
      <c r="I18" s="330"/>
      <c r="J18" s="330"/>
      <c r="K18" s="330"/>
      <c r="L18" s="331"/>
      <c r="M18" s="8"/>
      <c r="O18" s="22"/>
    </row>
    <row r="19" spans="1:16" x14ac:dyDescent="0.25">
      <c r="B19" s="324"/>
      <c r="C19" s="325"/>
      <c r="D19" s="328"/>
      <c r="E19" s="330"/>
      <c r="F19" s="330"/>
      <c r="G19" s="330"/>
      <c r="H19" s="330"/>
      <c r="I19" s="330"/>
      <c r="J19" s="330"/>
      <c r="K19" s="330"/>
      <c r="L19" s="331"/>
      <c r="M19" s="8"/>
      <c r="O19" s="22"/>
    </row>
    <row r="20" spans="1:16" x14ac:dyDescent="0.25">
      <c r="B20" s="324"/>
      <c r="C20" s="325"/>
      <c r="D20" s="328"/>
      <c r="E20" s="330"/>
      <c r="F20" s="330"/>
      <c r="G20" s="330"/>
      <c r="H20" s="330"/>
      <c r="I20" s="330"/>
      <c r="J20" s="330"/>
      <c r="K20" s="330"/>
      <c r="L20" s="331"/>
      <c r="M20" s="8"/>
      <c r="O20" s="22"/>
    </row>
    <row r="21" spans="1:16" x14ac:dyDescent="0.25">
      <c r="B21" s="324"/>
      <c r="C21" s="325"/>
      <c r="D21" s="328"/>
      <c r="E21" s="330"/>
      <c r="F21" s="330"/>
      <c r="G21" s="330"/>
      <c r="H21" s="330"/>
      <c r="I21" s="330"/>
      <c r="J21" s="330"/>
      <c r="K21" s="330"/>
      <c r="L21" s="331"/>
      <c r="M21" s="8"/>
      <c r="O21" s="22"/>
    </row>
    <row r="22" spans="1:16" x14ac:dyDescent="0.25">
      <c r="B22" s="324"/>
      <c r="C22" s="325"/>
      <c r="D22" s="328"/>
      <c r="E22" s="330"/>
      <c r="F22" s="330"/>
      <c r="G22" s="330"/>
      <c r="H22" s="330"/>
      <c r="I22" s="330"/>
      <c r="J22" s="330"/>
      <c r="K22" s="330"/>
      <c r="L22" s="331"/>
      <c r="M22" s="8"/>
      <c r="O22" s="22"/>
    </row>
    <row r="23" spans="1:16" x14ac:dyDescent="0.25">
      <c r="B23" s="324" t="str">
        <f>IF(Intro!$G$26="English",O23,P23)</f>
        <v>Comment 2</v>
      </c>
      <c r="C23" s="325"/>
      <c r="D23" s="328"/>
      <c r="E23" s="330"/>
      <c r="F23" s="330"/>
      <c r="G23" s="330"/>
      <c r="H23" s="330"/>
      <c r="I23" s="330"/>
      <c r="J23" s="330"/>
      <c r="K23" s="330"/>
      <c r="L23" s="331"/>
      <c r="M23" s="8"/>
      <c r="O23" s="22" t="s">
        <v>98</v>
      </c>
      <c r="P23" s="8" t="s">
        <v>99</v>
      </c>
    </row>
    <row r="24" spans="1:16" x14ac:dyDescent="0.25">
      <c r="B24" s="324"/>
      <c r="C24" s="325"/>
      <c r="D24" s="328"/>
      <c r="E24" s="330"/>
      <c r="F24" s="330"/>
      <c r="G24" s="330"/>
      <c r="H24" s="330"/>
      <c r="I24" s="330"/>
      <c r="J24" s="330"/>
      <c r="K24" s="330"/>
      <c r="L24" s="331"/>
      <c r="M24" s="8"/>
    </row>
    <row r="25" spans="1:16" x14ac:dyDescent="0.25">
      <c r="B25" s="324"/>
      <c r="C25" s="325"/>
      <c r="D25" s="328"/>
      <c r="E25" s="330"/>
      <c r="F25" s="330"/>
      <c r="G25" s="330"/>
      <c r="H25" s="330"/>
      <c r="I25" s="330"/>
      <c r="J25" s="330"/>
      <c r="K25" s="330"/>
      <c r="L25" s="331"/>
      <c r="M25" s="8"/>
    </row>
    <row r="26" spans="1:16" x14ac:dyDescent="0.25">
      <c r="B26" s="324"/>
      <c r="C26" s="325"/>
      <c r="D26" s="328"/>
      <c r="E26" s="330"/>
      <c r="F26" s="330"/>
      <c r="G26" s="330"/>
      <c r="H26" s="330"/>
      <c r="I26" s="330"/>
      <c r="J26" s="330"/>
      <c r="K26" s="330"/>
      <c r="L26" s="331"/>
      <c r="M26" s="8"/>
      <c r="O26" s="22"/>
    </row>
    <row r="27" spans="1:16" x14ac:dyDescent="0.25">
      <c r="B27" s="324"/>
      <c r="C27" s="325"/>
      <c r="D27" s="328"/>
      <c r="E27" s="330"/>
      <c r="F27" s="330"/>
      <c r="G27" s="330"/>
      <c r="H27" s="330"/>
      <c r="I27" s="330"/>
      <c r="J27" s="330"/>
      <c r="K27" s="330"/>
      <c r="L27" s="331"/>
      <c r="M27" s="8"/>
      <c r="O27" s="22"/>
    </row>
    <row r="28" spans="1:16" x14ac:dyDescent="0.25">
      <c r="B28" s="324"/>
      <c r="C28" s="325"/>
      <c r="D28" s="328"/>
      <c r="E28" s="330"/>
      <c r="F28" s="330"/>
      <c r="G28" s="330"/>
      <c r="H28" s="330"/>
      <c r="I28" s="330"/>
      <c r="J28" s="330"/>
      <c r="K28" s="330"/>
      <c r="L28" s="331"/>
      <c r="M28" s="8"/>
    </row>
    <row r="29" spans="1:16" s="34" customFormat="1" x14ac:dyDescent="0.25">
      <c r="A29" s="85"/>
      <c r="B29" s="324"/>
      <c r="C29" s="325"/>
      <c r="D29" s="328"/>
      <c r="E29" s="330"/>
      <c r="F29" s="330"/>
      <c r="G29" s="330"/>
      <c r="H29" s="330"/>
      <c r="I29" s="330"/>
      <c r="J29" s="330"/>
      <c r="K29" s="330"/>
      <c r="L29" s="331"/>
      <c r="N29" s="86"/>
    </row>
    <row r="30" spans="1:16" x14ac:dyDescent="0.25">
      <c r="B30" s="324"/>
      <c r="C30" s="325"/>
      <c r="D30" s="328"/>
      <c r="E30" s="330"/>
      <c r="F30" s="330"/>
      <c r="G30" s="330"/>
      <c r="H30" s="330"/>
      <c r="I30" s="330"/>
      <c r="J30" s="330"/>
      <c r="K30" s="330"/>
      <c r="L30" s="331"/>
    </row>
    <row r="31" spans="1:16" x14ac:dyDescent="0.25">
      <c r="B31" s="324"/>
      <c r="C31" s="325"/>
      <c r="D31" s="328"/>
      <c r="E31" s="330"/>
      <c r="F31" s="330"/>
      <c r="G31" s="330"/>
      <c r="H31" s="330"/>
      <c r="I31" s="330"/>
      <c r="J31" s="330"/>
      <c r="K31" s="330"/>
      <c r="L31" s="331"/>
    </row>
    <row r="32" spans="1:16" x14ac:dyDescent="0.25">
      <c r="B32" s="324"/>
      <c r="C32" s="325"/>
      <c r="D32" s="328"/>
      <c r="E32" s="330"/>
      <c r="F32" s="330"/>
      <c r="G32" s="330"/>
      <c r="H32" s="330"/>
      <c r="I32" s="330"/>
      <c r="J32" s="330"/>
      <c r="K32" s="330"/>
      <c r="L32" s="331"/>
    </row>
    <row r="33" spans="2:16" x14ac:dyDescent="0.25">
      <c r="B33" s="324" t="str">
        <f>IF(Intro!$G$26="English",O33,P33)</f>
        <v>Comment 3</v>
      </c>
      <c r="C33" s="325"/>
      <c r="D33" s="328"/>
      <c r="E33" s="330"/>
      <c r="F33" s="330"/>
      <c r="G33" s="330"/>
      <c r="H33" s="330"/>
      <c r="I33" s="330"/>
      <c r="J33" s="330"/>
      <c r="K33" s="330"/>
      <c r="L33" s="331"/>
      <c r="O33" s="22" t="s">
        <v>100</v>
      </c>
      <c r="P33" s="8" t="s">
        <v>101</v>
      </c>
    </row>
    <row r="34" spans="2:16" x14ac:dyDescent="0.25">
      <c r="B34" s="324"/>
      <c r="C34" s="325"/>
      <c r="D34" s="328"/>
      <c r="E34" s="330"/>
      <c r="F34" s="330"/>
      <c r="G34" s="330"/>
      <c r="H34" s="330"/>
      <c r="I34" s="330"/>
      <c r="J34" s="330"/>
      <c r="K34" s="330"/>
      <c r="L34" s="331"/>
    </row>
    <row r="35" spans="2:16" x14ac:dyDescent="0.25">
      <c r="B35" s="324"/>
      <c r="C35" s="325"/>
      <c r="D35" s="328"/>
      <c r="E35" s="330"/>
      <c r="F35" s="330"/>
      <c r="G35" s="330"/>
      <c r="H35" s="330"/>
      <c r="I35" s="330"/>
      <c r="J35" s="330"/>
      <c r="K35" s="330"/>
      <c r="L35" s="331"/>
    </row>
    <row r="36" spans="2:16" x14ac:dyDescent="0.25">
      <c r="B36" s="324"/>
      <c r="C36" s="325"/>
      <c r="D36" s="328"/>
      <c r="E36" s="330"/>
      <c r="F36" s="330"/>
      <c r="G36" s="330"/>
      <c r="H36" s="330"/>
      <c r="I36" s="330"/>
      <c r="J36" s="330"/>
      <c r="K36" s="330"/>
      <c r="L36" s="331"/>
    </row>
    <row r="37" spans="2:16" x14ac:dyDescent="0.25">
      <c r="B37" s="324"/>
      <c r="C37" s="325"/>
      <c r="D37" s="328"/>
      <c r="E37" s="330"/>
      <c r="F37" s="330"/>
      <c r="G37" s="330"/>
      <c r="H37" s="330"/>
      <c r="I37" s="330"/>
      <c r="J37" s="330"/>
      <c r="K37" s="330"/>
      <c r="L37" s="331"/>
      <c r="M37" s="8"/>
      <c r="O37" s="22"/>
    </row>
    <row r="38" spans="2:16" x14ac:dyDescent="0.25">
      <c r="B38" s="324"/>
      <c r="C38" s="325"/>
      <c r="D38" s="328"/>
      <c r="E38" s="330"/>
      <c r="F38" s="330"/>
      <c r="G38" s="330"/>
      <c r="H38" s="330"/>
      <c r="I38" s="330"/>
      <c r="J38" s="330"/>
      <c r="K38" s="330"/>
      <c r="L38" s="331"/>
      <c r="M38" s="8"/>
      <c r="O38" s="22"/>
    </row>
    <row r="39" spans="2:16" x14ac:dyDescent="0.25">
      <c r="B39" s="324"/>
      <c r="C39" s="325"/>
      <c r="D39" s="328"/>
      <c r="E39" s="330"/>
      <c r="F39" s="330"/>
      <c r="G39" s="330"/>
      <c r="H39" s="330"/>
      <c r="I39" s="330"/>
      <c r="J39" s="330"/>
      <c r="K39" s="330"/>
      <c r="L39" s="331"/>
    </row>
    <row r="40" spans="2:16" x14ac:dyDescent="0.25">
      <c r="B40" s="324"/>
      <c r="C40" s="325"/>
      <c r="D40" s="328"/>
      <c r="E40" s="330"/>
      <c r="F40" s="330"/>
      <c r="G40" s="330"/>
      <c r="H40" s="330"/>
      <c r="I40" s="330"/>
      <c r="J40" s="330"/>
      <c r="K40" s="330"/>
      <c r="L40" s="331"/>
    </row>
    <row r="41" spans="2:16" x14ac:dyDescent="0.25">
      <c r="B41" s="324"/>
      <c r="C41" s="325"/>
      <c r="D41" s="328"/>
      <c r="E41" s="330"/>
      <c r="F41" s="330"/>
      <c r="G41" s="330"/>
      <c r="H41" s="330"/>
      <c r="I41" s="330"/>
      <c r="J41" s="330"/>
      <c r="K41" s="330"/>
      <c r="L41" s="331"/>
    </row>
    <row r="42" spans="2:16" x14ac:dyDescent="0.25">
      <c r="B42" s="324"/>
      <c r="C42" s="325"/>
      <c r="D42" s="328"/>
      <c r="E42" s="330"/>
      <c r="F42" s="330"/>
      <c r="G42" s="330"/>
      <c r="H42" s="330"/>
      <c r="I42" s="330"/>
      <c r="J42" s="330"/>
      <c r="K42" s="330"/>
      <c r="L42" s="331"/>
    </row>
    <row r="43" spans="2:16" x14ac:dyDescent="0.25">
      <c r="B43" s="324" t="str">
        <f>IF(Intro!$G$26="English",O43,P43)</f>
        <v>Comment 4</v>
      </c>
      <c r="C43" s="325"/>
      <c r="D43" s="328"/>
      <c r="E43" s="330"/>
      <c r="F43" s="330"/>
      <c r="G43" s="330"/>
      <c r="H43" s="330"/>
      <c r="I43" s="330"/>
      <c r="J43" s="330"/>
      <c r="K43" s="330"/>
      <c r="L43" s="331"/>
      <c r="O43" s="22" t="s">
        <v>102</v>
      </c>
      <c r="P43" s="8" t="s">
        <v>103</v>
      </c>
    </row>
    <row r="44" spans="2:16" x14ac:dyDescent="0.25">
      <c r="B44" s="324"/>
      <c r="C44" s="325"/>
      <c r="D44" s="328"/>
      <c r="E44" s="330"/>
      <c r="F44" s="330"/>
      <c r="G44" s="330"/>
      <c r="H44" s="330"/>
      <c r="I44" s="330"/>
      <c r="J44" s="330"/>
      <c r="K44" s="330"/>
      <c r="L44" s="331"/>
    </row>
    <row r="45" spans="2:16" x14ac:dyDescent="0.25">
      <c r="B45" s="324"/>
      <c r="C45" s="325"/>
      <c r="D45" s="328"/>
      <c r="E45" s="330"/>
      <c r="F45" s="330"/>
      <c r="G45" s="330"/>
      <c r="H45" s="330"/>
      <c r="I45" s="330"/>
      <c r="J45" s="330"/>
      <c r="K45" s="330"/>
      <c r="L45" s="331"/>
    </row>
    <row r="46" spans="2:16" x14ac:dyDescent="0.25">
      <c r="B46" s="324"/>
      <c r="C46" s="325"/>
      <c r="D46" s="328"/>
      <c r="E46" s="330"/>
      <c r="F46" s="330"/>
      <c r="G46" s="330"/>
      <c r="H46" s="330"/>
      <c r="I46" s="330"/>
      <c r="J46" s="330"/>
      <c r="K46" s="330"/>
      <c r="L46" s="331"/>
    </row>
    <row r="47" spans="2:16" x14ac:dyDescent="0.25">
      <c r="B47" s="324"/>
      <c r="C47" s="325"/>
      <c r="D47" s="328"/>
      <c r="E47" s="330"/>
      <c r="F47" s="330"/>
      <c r="G47" s="330"/>
      <c r="H47" s="330"/>
      <c r="I47" s="330"/>
      <c r="J47" s="330"/>
      <c r="K47" s="330"/>
      <c r="L47" s="331"/>
      <c r="M47" s="8"/>
      <c r="O47" s="22"/>
    </row>
    <row r="48" spans="2:16" x14ac:dyDescent="0.25">
      <c r="B48" s="324"/>
      <c r="C48" s="325"/>
      <c r="D48" s="328"/>
      <c r="E48" s="330"/>
      <c r="F48" s="330"/>
      <c r="G48" s="330"/>
      <c r="H48" s="330"/>
      <c r="I48" s="330"/>
      <c r="J48" s="330"/>
      <c r="K48" s="330"/>
      <c r="L48" s="331"/>
      <c r="M48" s="8"/>
      <c r="O48" s="22"/>
    </row>
    <row r="49" spans="1:16" x14ac:dyDescent="0.25">
      <c r="B49" s="324"/>
      <c r="C49" s="325"/>
      <c r="D49" s="328"/>
      <c r="E49" s="330"/>
      <c r="F49" s="330"/>
      <c r="G49" s="330"/>
      <c r="H49" s="330"/>
      <c r="I49" s="330"/>
      <c r="J49" s="330"/>
      <c r="K49" s="330"/>
      <c r="L49" s="331"/>
    </row>
    <row r="50" spans="1:16" x14ac:dyDescent="0.25">
      <c r="B50" s="324"/>
      <c r="C50" s="325"/>
      <c r="D50" s="328"/>
      <c r="E50" s="330"/>
      <c r="F50" s="330"/>
      <c r="G50" s="330"/>
      <c r="H50" s="330"/>
      <c r="I50" s="330"/>
      <c r="J50" s="330"/>
      <c r="K50" s="330"/>
      <c r="L50" s="331"/>
    </row>
    <row r="51" spans="1:16" x14ac:dyDescent="0.25">
      <c r="B51" s="324"/>
      <c r="C51" s="325"/>
      <c r="D51" s="328"/>
      <c r="E51" s="330"/>
      <c r="F51" s="330"/>
      <c r="G51" s="330"/>
      <c r="H51" s="330"/>
      <c r="I51" s="330"/>
      <c r="J51" s="330"/>
      <c r="K51" s="330"/>
      <c r="L51" s="331"/>
    </row>
    <row r="52" spans="1:16" x14ac:dyDescent="0.25">
      <c r="B52" s="324"/>
      <c r="C52" s="325"/>
      <c r="D52" s="328"/>
      <c r="E52" s="330"/>
      <c r="F52" s="330"/>
      <c r="G52" s="330"/>
      <c r="H52" s="330"/>
      <c r="I52" s="330"/>
      <c r="J52" s="330"/>
      <c r="K52" s="330"/>
      <c r="L52" s="331"/>
    </row>
    <row r="53" spans="1:16" x14ac:dyDescent="0.25">
      <c r="B53" s="324" t="str">
        <f>IF(Intro!$G$26="English",O53,P53)</f>
        <v>Comment 5</v>
      </c>
      <c r="C53" s="325"/>
      <c r="D53" s="328"/>
      <c r="E53" s="330"/>
      <c r="F53" s="330"/>
      <c r="G53" s="330"/>
      <c r="H53" s="330"/>
      <c r="I53" s="330"/>
      <c r="J53" s="330"/>
      <c r="K53" s="330"/>
      <c r="L53" s="331"/>
      <c r="O53" s="22" t="s">
        <v>104</v>
      </c>
      <c r="P53" s="8" t="s">
        <v>105</v>
      </c>
    </row>
    <row r="54" spans="1:16" x14ac:dyDescent="0.25">
      <c r="B54" s="324"/>
      <c r="C54" s="325"/>
      <c r="D54" s="328"/>
      <c r="E54" s="330"/>
      <c r="F54" s="330"/>
      <c r="G54" s="330"/>
      <c r="H54" s="330"/>
      <c r="I54" s="330"/>
      <c r="J54" s="330"/>
      <c r="K54" s="330"/>
      <c r="L54" s="331"/>
    </row>
    <row r="55" spans="1:16" x14ac:dyDescent="0.25">
      <c r="B55" s="324"/>
      <c r="C55" s="325"/>
      <c r="D55" s="328"/>
      <c r="E55" s="330"/>
      <c r="F55" s="330"/>
      <c r="G55" s="330"/>
      <c r="H55" s="330"/>
      <c r="I55" s="330"/>
      <c r="J55" s="330"/>
      <c r="K55" s="330"/>
      <c r="L55" s="331"/>
    </row>
    <row r="56" spans="1:16" x14ac:dyDescent="0.25">
      <c r="B56" s="324"/>
      <c r="C56" s="325"/>
      <c r="D56" s="328"/>
      <c r="E56" s="330"/>
      <c r="F56" s="330"/>
      <c r="G56" s="330"/>
      <c r="H56" s="330"/>
      <c r="I56" s="330"/>
      <c r="J56" s="330"/>
      <c r="K56" s="330"/>
      <c r="L56" s="331"/>
      <c r="M56" s="8"/>
      <c r="O56" s="22"/>
    </row>
    <row r="57" spans="1:16" x14ac:dyDescent="0.25">
      <c r="B57" s="324"/>
      <c r="C57" s="325"/>
      <c r="D57" s="328"/>
      <c r="E57" s="330"/>
      <c r="F57" s="330"/>
      <c r="G57" s="330"/>
      <c r="H57" s="330"/>
      <c r="I57" s="330"/>
      <c r="J57" s="330"/>
      <c r="K57" s="330"/>
      <c r="L57" s="331"/>
      <c r="M57" s="8"/>
      <c r="O57" s="22"/>
    </row>
    <row r="58" spans="1:16" x14ac:dyDescent="0.25">
      <c r="B58" s="324"/>
      <c r="C58" s="325"/>
      <c r="D58" s="328"/>
      <c r="E58" s="330"/>
      <c r="F58" s="330"/>
      <c r="G58" s="330"/>
      <c r="H58" s="330"/>
      <c r="I58" s="330"/>
      <c r="J58" s="330"/>
      <c r="K58" s="330"/>
      <c r="L58" s="331"/>
    </row>
    <row r="59" spans="1:16" x14ac:dyDescent="0.25">
      <c r="B59" s="324"/>
      <c r="C59" s="325"/>
      <c r="D59" s="328"/>
      <c r="E59" s="330"/>
      <c r="F59" s="330"/>
      <c r="G59" s="330"/>
      <c r="H59" s="330"/>
      <c r="I59" s="330"/>
      <c r="J59" s="330"/>
      <c r="K59" s="330"/>
      <c r="L59" s="331"/>
    </row>
    <row r="60" spans="1:16" x14ac:dyDescent="0.25">
      <c r="B60" s="324"/>
      <c r="C60" s="325"/>
      <c r="D60" s="328"/>
      <c r="E60" s="330"/>
      <c r="F60" s="330"/>
      <c r="G60" s="330"/>
      <c r="H60" s="330"/>
      <c r="I60" s="330"/>
      <c r="J60" s="330"/>
      <c r="K60" s="330"/>
      <c r="L60" s="331"/>
    </row>
    <row r="61" spans="1:16" x14ac:dyDescent="0.25">
      <c r="B61" s="324"/>
      <c r="C61" s="325"/>
      <c r="D61" s="328"/>
      <c r="E61" s="330"/>
      <c r="F61" s="330"/>
      <c r="G61" s="330"/>
      <c r="H61" s="330"/>
      <c r="I61" s="330"/>
      <c r="J61" s="330"/>
      <c r="K61" s="330"/>
      <c r="L61" s="331"/>
    </row>
    <row r="62" spans="1:16" x14ac:dyDescent="0.25">
      <c r="B62" s="326"/>
      <c r="C62" s="327"/>
      <c r="D62" s="329"/>
      <c r="E62" s="332"/>
      <c r="F62" s="332"/>
      <c r="G62" s="332"/>
      <c r="H62" s="332"/>
      <c r="I62" s="332"/>
      <c r="J62" s="332"/>
      <c r="K62" s="332"/>
      <c r="L62" s="333"/>
    </row>
    <row r="63" spans="1:16" s="34" customFormat="1" x14ac:dyDescent="0.25">
      <c r="A63" s="85"/>
      <c r="B63" s="5"/>
      <c r="C63" s="87"/>
      <c r="D63" s="87"/>
      <c r="E63" s="87"/>
      <c r="F63" s="87"/>
      <c r="G63" s="87"/>
      <c r="H63" s="87"/>
      <c r="I63" s="87"/>
      <c r="J63" s="87"/>
      <c r="K63" s="87"/>
      <c r="L63" s="87"/>
      <c r="N63" s="86"/>
    </row>
  </sheetData>
  <sheetProtection algorithmName="SHA-512" hashValue="i3RFtP/sC92Z5cl5xPvZxR1Pa6PNHUDdWOhDdwFlIjKALWcAsT14lLVldbCEm8/caIkB66PYKCvHrrFJdXyfwg==" saltValue="r0TFxinJg/u7BkatnwPMaw==" spinCount="100000" sheet="1" objects="1" scenarios="1" selectLockedCells="1"/>
  <mergeCells count="21">
    <mergeCell ref="B4:L4"/>
    <mergeCell ref="B5:L5"/>
    <mergeCell ref="B6:L6"/>
    <mergeCell ref="B8:L8"/>
    <mergeCell ref="B23:C32"/>
    <mergeCell ref="D23:D32"/>
    <mergeCell ref="E23:L32"/>
    <mergeCell ref="B33:C42"/>
    <mergeCell ref="D33:D42"/>
    <mergeCell ref="E33:L42"/>
    <mergeCell ref="B10:L10"/>
    <mergeCell ref="E12:L12"/>
    <mergeCell ref="B13:C22"/>
    <mergeCell ref="D13:D22"/>
    <mergeCell ref="E13:L22"/>
    <mergeCell ref="B43:C52"/>
    <mergeCell ref="D43:D52"/>
    <mergeCell ref="E43:L52"/>
    <mergeCell ref="B53:C62"/>
    <mergeCell ref="D53:D62"/>
    <mergeCell ref="E53:L6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 allowBlank="1" showInputMessage="1" showErrorMessage="1" sqref="D13:D62" xr:uid="{1EC01BCD-185D-4C5C-81F2-C14E8D24B1D2}"/>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Q27"/>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6.140625" style="7" customWidth="1"/>
    <col min="14" max="14" width="9.140625" style="8" customWidth="1"/>
    <col min="15" max="15" width="85.5703125" style="8" hidden="1" customWidth="1"/>
    <col min="16" max="16" width="116.85546875" style="8" hidden="1" customWidth="1"/>
    <col min="17" max="17" width="9.140625" style="8" customWidth="1"/>
    <col min="18" max="16384" width="9.140625" style="8"/>
  </cols>
  <sheetData>
    <row r="1" spans="1:17" x14ac:dyDescent="0.25">
      <c r="O1" s="8" t="s">
        <v>260</v>
      </c>
      <c r="P1" s="8" t="s">
        <v>260</v>
      </c>
    </row>
    <row r="2" spans="1:17" x14ac:dyDescent="0.25">
      <c r="B2" s="10" t="s">
        <v>0</v>
      </c>
      <c r="C2" s="10"/>
      <c r="D2" s="10"/>
      <c r="O2" s="9" t="s">
        <v>67</v>
      </c>
      <c r="P2" s="9" t="s">
        <v>77</v>
      </c>
    </row>
    <row r="3" spans="1:17" x14ac:dyDescent="0.25">
      <c r="B3" s="12"/>
      <c r="C3" s="12"/>
      <c r="D3" s="12"/>
      <c r="O3" s="1"/>
      <c r="P3" s="1"/>
    </row>
    <row r="4" spans="1:17" s="1" customFormat="1" x14ac:dyDescent="0.25">
      <c r="A4" s="5"/>
      <c r="B4" s="216" t="str">
        <f>Info!B4</f>
        <v>UNIONS' QUESTIONNAIRE</v>
      </c>
      <c r="C4" s="216"/>
      <c r="D4" s="216"/>
      <c r="E4" s="216"/>
      <c r="F4" s="216"/>
      <c r="G4" s="216"/>
      <c r="H4" s="216"/>
      <c r="I4" s="216"/>
      <c r="J4" s="216"/>
      <c r="K4" s="216"/>
      <c r="L4" s="216"/>
      <c r="M4" s="26"/>
      <c r="N4" s="26"/>
      <c r="O4" s="24"/>
      <c r="P4" s="24"/>
    </row>
    <row r="5" spans="1:17" s="1" customFormat="1" x14ac:dyDescent="0.25">
      <c r="A5" s="5"/>
      <c r="B5" s="216" t="str">
        <f>Info!B5</f>
        <v>RR-2025-004</v>
      </c>
      <c r="C5" s="216"/>
      <c r="D5" s="216"/>
      <c r="E5" s="216"/>
      <c r="F5" s="216"/>
      <c r="G5" s="216"/>
      <c r="H5" s="216"/>
      <c r="I5" s="216"/>
      <c r="J5" s="216"/>
      <c r="K5" s="216"/>
      <c r="L5" s="216"/>
      <c r="M5" s="26"/>
      <c r="N5" s="26"/>
      <c r="O5" s="24"/>
      <c r="P5" s="24"/>
    </row>
    <row r="6" spans="1:17" s="6" customFormat="1" x14ac:dyDescent="0.25">
      <c r="A6" s="5"/>
      <c r="B6" s="216" t="str">
        <f>Info!B6</f>
        <v>CORROSION-RESISTANT STEEL SHEET II</v>
      </c>
      <c r="C6" s="216"/>
      <c r="D6" s="216"/>
      <c r="E6" s="216"/>
      <c r="F6" s="216"/>
      <c r="G6" s="216"/>
      <c r="H6" s="216"/>
      <c r="I6" s="216"/>
      <c r="J6" s="216"/>
      <c r="K6" s="216"/>
      <c r="L6" s="216"/>
      <c r="M6" s="24"/>
      <c r="N6" s="24"/>
      <c r="O6" s="16"/>
      <c r="P6" s="16"/>
    </row>
    <row r="7" spans="1:17" s="6" customFormat="1" x14ac:dyDescent="0.25">
      <c r="A7" s="5"/>
      <c r="B7" s="15"/>
      <c r="C7" s="15"/>
      <c r="D7" s="15"/>
      <c r="E7" s="3"/>
      <c r="F7" s="3"/>
      <c r="G7" s="3"/>
      <c r="H7" s="3"/>
      <c r="I7" s="3"/>
      <c r="J7" s="3"/>
      <c r="K7" s="3"/>
      <c r="L7" s="3"/>
      <c r="O7" s="16"/>
      <c r="P7" s="16"/>
    </row>
    <row r="8" spans="1:17" x14ac:dyDescent="0.25">
      <c r="B8" s="297" t="str">
        <f>UPPER(IF(Intro!$G$26="English",O8,P8))</f>
        <v>CONFIRMATION OF REPORTED DATA</v>
      </c>
      <c r="C8" s="298"/>
      <c r="D8" s="298"/>
      <c r="E8" s="298"/>
      <c r="F8" s="298"/>
      <c r="G8" s="298"/>
      <c r="H8" s="298"/>
      <c r="I8" s="298"/>
      <c r="J8" s="298"/>
      <c r="K8" s="298"/>
      <c r="L8" s="299"/>
      <c r="M8" s="8"/>
      <c r="O8" s="8" t="s">
        <v>32</v>
      </c>
      <c r="P8" s="8" t="s">
        <v>19</v>
      </c>
    </row>
    <row r="9" spans="1:17" x14ac:dyDescent="0.25">
      <c r="B9" s="78"/>
      <c r="C9" s="79"/>
      <c r="D9" s="79"/>
      <c r="E9" s="79"/>
      <c r="F9" s="79"/>
      <c r="G9" s="79"/>
      <c r="H9" s="79"/>
      <c r="I9" s="79"/>
      <c r="J9" s="79"/>
      <c r="K9" s="79"/>
      <c r="L9" s="80"/>
      <c r="M9" s="8"/>
    </row>
    <row r="10" spans="1:17" s="35" customFormat="1" ht="14.45" customHeight="1" x14ac:dyDescent="0.25">
      <c r="A10" s="81"/>
      <c r="B10" s="382" t="str">
        <f>IF(Intro!$G$26="English",O10,P10)</f>
        <v>Confirm that all data reported in this questionnaire pertain to the goods as defined in the "Intro" tab, and as described in the "additional product information" of the "Info" tab.</v>
      </c>
      <c r="C10" s="383"/>
      <c r="D10" s="383"/>
      <c r="E10" s="383"/>
      <c r="F10" s="383"/>
      <c r="G10" s="383"/>
      <c r="H10" s="383"/>
      <c r="I10" s="384"/>
      <c r="J10" s="388"/>
      <c r="K10" s="75"/>
      <c r="L10" s="76"/>
      <c r="O10" s="35" t="s">
        <v>316</v>
      </c>
      <c r="P10" s="35" t="s">
        <v>317</v>
      </c>
    </row>
    <row r="11" spans="1:17" s="35" customFormat="1" x14ac:dyDescent="0.25">
      <c r="A11" s="81"/>
      <c r="B11" s="385"/>
      <c r="C11" s="386"/>
      <c r="D11" s="386"/>
      <c r="E11" s="386"/>
      <c r="F11" s="386"/>
      <c r="G11" s="386"/>
      <c r="H11" s="386"/>
      <c r="I11" s="387"/>
      <c r="J11" s="389"/>
      <c r="K11" s="158"/>
      <c r="L11" s="159"/>
    </row>
    <row r="12" spans="1:17" s="35" customFormat="1" x14ac:dyDescent="0.25">
      <c r="A12" s="81"/>
      <c r="B12" s="177" t="str">
        <f>IF(Intro!$G$26="English",O12,P12)</f>
        <v>Confirm that all data provided only pertains to your union's members employed in the production of the goods in Canada.</v>
      </c>
      <c r="C12" s="178"/>
      <c r="D12" s="178"/>
      <c r="E12" s="178"/>
      <c r="F12" s="178"/>
      <c r="G12" s="178"/>
      <c r="H12" s="178"/>
      <c r="I12" s="178"/>
      <c r="J12" s="328"/>
      <c r="K12" s="75"/>
      <c r="L12" s="76"/>
      <c r="N12" s="56"/>
      <c r="O12" s="61" t="str">
        <f>"Confirm that all data provided only pertains to your union's members employed in the production of the goods in Canada."</f>
        <v>Confirm that all data provided only pertains to your union's members employed in the production of the goods in Canada.</v>
      </c>
      <c r="P12" s="48"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2" s="160"/>
    </row>
    <row r="13" spans="1:17" s="35" customFormat="1" x14ac:dyDescent="0.25">
      <c r="A13" s="81"/>
      <c r="B13" s="177"/>
      <c r="C13" s="178"/>
      <c r="D13" s="178"/>
      <c r="E13" s="178"/>
      <c r="F13" s="178"/>
      <c r="G13" s="178"/>
      <c r="H13" s="178"/>
      <c r="I13" s="178"/>
      <c r="J13" s="328"/>
      <c r="K13" s="75"/>
      <c r="L13" s="76"/>
      <c r="N13" s="56"/>
      <c r="O13" s="61"/>
      <c r="P13" s="118"/>
      <c r="Q13" s="60"/>
    </row>
    <row r="14" spans="1:17" s="35" customFormat="1" x14ac:dyDescent="0.25">
      <c r="A14" s="81"/>
      <c r="B14" s="362" t="str">
        <f>IF(Intro!$G$26="English",O14,P14)</f>
        <v>Confirm that all values reported are in Canadian dollars.</v>
      </c>
      <c r="C14" s="363"/>
      <c r="D14" s="363"/>
      <c r="E14" s="363" t="e">
        <f>IF(SUM(#REF!)&lt;&gt;0,"X","-")</f>
        <v>#REF!</v>
      </c>
      <c r="F14" s="363" t="e">
        <f>IF(SUM(#REF!)&lt;&gt;0,"X","-")</f>
        <v>#REF!</v>
      </c>
      <c r="G14" s="363" t="e">
        <f>IF(SUM(#REF!)&lt;&gt;0,"X","-")</f>
        <v>#REF!</v>
      </c>
      <c r="H14" s="363" t="e">
        <f>IF(SUM(#REF!)&lt;&gt;0,"X","-")</f>
        <v>#REF!</v>
      </c>
      <c r="I14" s="363" t="e">
        <f>IF(SUM(#REF!)&lt;&gt;0,"X","-")</f>
        <v>#REF!</v>
      </c>
      <c r="J14" s="105"/>
      <c r="K14" s="56"/>
      <c r="L14" s="77"/>
      <c r="O14" s="35" t="s">
        <v>188</v>
      </c>
      <c r="P14" s="35" t="s">
        <v>189</v>
      </c>
    </row>
    <row r="15" spans="1:17" s="35" customFormat="1" x14ac:dyDescent="0.25">
      <c r="A15" s="81"/>
      <c r="B15" s="362" t="str">
        <f>IF(Intro!$G$26="English",O15,P15)</f>
        <v>Confirm that all information is reported on a calendar-year basis.</v>
      </c>
      <c r="C15" s="363"/>
      <c r="D15" s="363"/>
      <c r="E15" s="363" t="e">
        <f>IF(SUM(#REF!)&lt;&gt;0,"X","-")</f>
        <v>#REF!</v>
      </c>
      <c r="F15" s="363" t="e">
        <f>IF(SUM(#REF!)&lt;&gt;0,"X","-")</f>
        <v>#REF!</v>
      </c>
      <c r="G15" s="363" t="e">
        <f>IF(SUM(#REF!)&lt;&gt;0,"X","-")</f>
        <v>#REF!</v>
      </c>
      <c r="H15" s="363" t="e">
        <f>IF(SUM(#REF!)&lt;&gt;0,"X","-")</f>
        <v>#REF!</v>
      </c>
      <c r="I15" s="363" t="e">
        <f>IF(SUM(#REF!)&lt;&gt;0,"X","-")</f>
        <v>#REF!</v>
      </c>
      <c r="J15" s="105"/>
      <c r="K15" s="75"/>
      <c r="L15" s="76"/>
      <c r="O15" s="35" t="s">
        <v>63</v>
      </c>
      <c r="P15" s="35" t="s">
        <v>64</v>
      </c>
    </row>
    <row r="16" spans="1:17" x14ac:dyDescent="0.25">
      <c r="B16" s="78"/>
      <c r="C16" s="79"/>
      <c r="D16" s="79"/>
      <c r="E16" s="79"/>
      <c r="F16" s="79"/>
      <c r="G16" s="79"/>
      <c r="H16" s="79"/>
      <c r="I16" s="79"/>
      <c r="J16" s="79"/>
      <c r="K16" s="79"/>
      <c r="L16" s="80"/>
      <c r="M16" s="8"/>
    </row>
    <row r="17" spans="1:16" s="35" customFormat="1" x14ac:dyDescent="0.25">
      <c r="A17" s="81"/>
      <c r="B17" s="171" t="str">
        <f>IF(Intro!$G$26="English",O17,P17)</f>
        <v>If no, explain.</v>
      </c>
      <c r="C17" s="172"/>
      <c r="D17" s="172"/>
      <c r="E17" s="172"/>
      <c r="F17" s="172"/>
      <c r="G17" s="172"/>
      <c r="H17" s="172"/>
      <c r="I17" s="172"/>
      <c r="J17" s="172"/>
      <c r="K17" s="106"/>
      <c r="L17" s="104"/>
      <c r="O17" s="115" t="s">
        <v>239</v>
      </c>
      <c r="P17" s="6" t="s">
        <v>240</v>
      </c>
    </row>
    <row r="18" spans="1:16" s="35" customFormat="1" x14ac:dyDescent="0.25">
      <c r="A18" s="81"/>
      <c r="B18" s="111"/>
      <c r="C18" s="112"/>
      <c r="D18" s="112"/>
      <c r="E18" s="112"/>
      <c r="F18" s="112"/>
      <c r="G18" s="112"/>
      <c r="H18" s="112"/>
      <c r="I18" s="112"/>
      <c r="J18" s="112"/>
      <c r="K18" s="114"/>
      <c r="L18" s="113"/>
      <c r="O18" s="115"/>
      <c r="P18" s="6"/>
    </row>
    <row r="19" spans="1:16" s="35" customFormat="1" x14ac:dyDescent="0.25">
      <c r="A19" s="81"/>
      <c r="B19" s="376"/>
      <c r="C19" s="377"/>
      <c r="D19" s="377"/>
      <c r="E19" s="377"/>
      <c r="F19" s="377"/>
      <c r="G19" s="377"/>
      <c r="H19" s="377"/>
      <c r="I19" s="377"/>
      <c r="J19" s="377"/>
      <c r="K19" s="377"/>
      <c r="L19" s="378"/>
    </row>
    <row r="20" spans="1:16" s="35" customFormat="1" x14ac:dyDescent="0.25">
      <c r="A20" s="81"/>
      <c r="B20" s="376"/>
      <c r="C20" s="377"/>
      <c r="D20" s="377"/>
      <c r="E20" s="377"/>
      <c r="F20" s="377"/>
      <c r="G20" s="377"/>
      <c r="H20" s="377"/>
      <c r="I20" s="377"/>
      <c r="J20" s="377"/>
      <c r="K20" s="377"/>
      <c r="L20" s="378"/>
    </row>
    <row r="21" spans="1:16" s="35" customFormat="1" x14ac:dyDescent="0.25">
      <c r="A21" s="81"/>
      <c r="B21" s="376"/>
      <c r="C21" s="377"/>
      <c r="D21" s="377"/>
      <c r="E21" s="377"/>
      <c r="F21" s="377"/>
      <c r="G21" s="377"/>
      <c r="H21" s="377"/>
      <c r="I21" s="377"/>
      <c r="J21" s="377"/>
      <c r="K21" s="377"/>
      <c r="L21" s="378"/>
    </row>
    <row r="22" spans="1:16" s="35" customFormat="1" x14ac:dyDescent="0.25">
      <c r="A22" s="81"/>
      <c r="B22" s="376"/>
      <c r="C22" s="377"/>
      <c r="D22" s="377"/>
      <c r="E22" s="377"/>
      <c r="F22" s="377"/>
      <c r="G22" s="377"/>
      <c r="H22" s="377"/>
      <c r="I22" s="377"/>
      <c r="J22" s="377"/>
      <c r="K22" s="377"/>
      <c r="L22" s="378"/>
    </row>
    <row r="23" spans="1:16" s="35" customFormat="1" x14ac:dyDescent="0.25">
      <c r="A23" s="81"/>
      <c r="B23" s="376"/>
      <c r="C23" s="377"/>
      <c r="D23" s="377"/>
      <c r="E23" s="377"/>
      <c r="F23" s="377"/>
      <c r="G23" s="377"/>
      <c r="H23" s="377"/>
      <c r="I23" s="377"/>
      <c r="J23" s="377"/>
      <c r="K23" s="377"/>
      <c r="L23" s="378"/>
    </row>
    <row r="24" spans="1:16" s="35" customFormat="1" x14ac:dyDescent="0.25">
      <c r="A24" s="81"/>
      <c r="B24" s="376"/>
      <c r="C24" s="377"/>
      <c r="D24" s="377"/>
      <c r="E24" s="377"/>
      <c r="F24" s="377"/>
      <c r="G24" s="377"/>
      <c r="H24" s="377"/>
      <c r="I24" s="377"/>
      <c r="J24" s="377"/>
      <c r="K24" s="377"/>
      <c r="L24" s="378"/>
    </row>
    <row r="25" spans="1:16" s="35" customFormat="1" x14ac:dyDescent="0.25">
      <c r="A25" s="81"/>
      <c r="B25" s="376"/>
      <c r="C25" s="377"/>
      <c r="D25" s="377"/>
      <c r="E25" s="377"/>
      <c r="F25" s="377"/>
      <c r="G25" s="377"/>
      <c r="H25" s="377"/>
      <c r="I25" s="377"/>
      <c r="J25" s="377"/>
      <c r="K25" s="377"/>
      <c r="L25" s="378"/>
    </row>
    <row r="26" spans="1:16" s="35" customFormat="1" x14ac:dyDescent="0.25">
      <c r="A26" s="81"/>
      <c r="B26" s="379"/>
      <c r="C26" s="380"/>
      <c r="D26" s="380"/>
      <c r="E26" s="380"/>
      <c r="F26" s="380"/>
      <c r="G26" s="380"/>
      <c r="H26" s="380"/>
      <c r="I26" s="380"/>
      <c r="J26" s="380"/>
      <c r="K26" s="380"/>
      <c r="L26" s="381"/>
    </row>
    <row r="27" spans="1:16" x14ac:dyDescent="0.25">
      <c r="B27" s="82"/>
      <c r="C27" s="83"/>
      <c r="D27" s="83"/>
      <c r="E27" s="83"/>
      <c r="F27" s="83"/>
      <c r="G27" s="83"/>
      <c r="H27" s="83"/>
      <c r="I27" s="83"/>
      <c r="J27" s="83"/>
      <c r="K27" s="83"/>
      <c r="L27" s="84"/>
      <c r="M27" s="8"/>
    </row>
  </sheetData>
  <sheetProtection algorithmName="SHA-512" hashValue="nOy49XWFgyyqKSXd7+iZnlUVhN1yCBFCviQFX5IRppetkHzl0+DRgjI34mSvgpg72M9Okp8xeD8x8nL6R/oLxQ==" saltValue="TtL0Kx2m6Bz3eBwyEkGHnA==" spinCount="100000" sheet="1" objects="1" scenarios="1" selectLockedCells="1"/>
  <mergeCells count="12">
    <mergeCell ref="B10:I11"/>
    <mergeCell ref="J10:J11"/>
    <mergeCell ref="B4:L4"/>
    <mergeCell ref="B5:L5"/>
    <mergeCell ref="B6:L6"/>
    <mergeCell ref="B8:L8"/>
    <mergeCell ref="B19:L26"/>
    <mergeCell ref="B14:I14"/>
    <mergeCell ref="B15:I15"/>
    <mergeCell ref="B12:I13"/>
    <mergeCell ref="J12:J13"/>
    <mergeCell ref="B17:J1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B24"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J10 J12:J15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BECB-851B-4C16-A644-43CDDA479513}">
  <sheetPr>
    <tabColor rgb="FFFF0000"/>
  </sheetPr>
  <dimension ref="A1:L33"/>
  <sheetViews>
    <sheetView workbookViewId="0">
      <selection activeCell="C6" sqref="C6"/>
    </sheetView>
  </sheetViews>
  <sheetFormatPr defaultRowHeight="12.75" x14ac:dyDescent="0.2"/>
  <cols>
    <col min="1" max="1" width="9.140625" style="390"/>
    <col min="2" max="2" width="2.85546875" style="390" customWidth="1"/>
    <col min="3" max="3" width="34" style="390" customWidth="1"/>
    <col min="4" max="4" width="44.5703125" style="390" hidden="1" customWidth="1"/>
    <col min="5" max="7" width="10" style="390" customWidth="1"/>
    <col min="8" max="9" width="10" style="390" hidden="1" customWidth="1"/>
    <col min="10" max="10" width="2.85546875" style="390" customWidth="1"/>
    <col min="11" max="11" width="41.28515625" style="390" customWidth="1"/>
    <col min="12" max="12" width="2.85546875" style="390" customWidth="1"/>
    <col min="13" max="16384" width="9.140625" style="390"/>
  </cols>
  <sheetData>
    <row r="1" spans="2:12" x14ac:dyDescent="0.2">
      <c r="C1" s="391" t="s">
        <v>318</v>
      </c>
      <c r="D1" s="390" t="s">
        <v>260</v>
      </c>
    </row>
    <row r="2" spans="2:12" ht="13.5" thickBot="1" x14ac:dyDescent="0.25">
      <c r="C2" s="392">
        <v>0</v>
      </c>
    </row>
    <row r="3" spans="2:12" x14ac:dyDescent="0.2">
      <c r="B3" s="393"/>
      <c r="C3" s="394"/>
      <c r="D3" s="394"/>
      <c r="E3" s="394"/>
      <c r="F3" s="394"/>
      <c r="G3" s="394"/>
      <c r="H3" s="394"/>
      <c r="I3" s="394"/>
      <c r="J3" s="394"/>
      <c r="K3" s="394"/>
      <c r="L3" s="395"/>
    </row>
    <row r="4" spans="2:12" x14ac:dyDescent="0.2">
      <c r="B4" s="396"/>
      <c r="C4" s="397"/>
      <c r="D4" s="397"/>
      <c r="E4" s="397"/>
      <c r="F4" s="397"/>
      <c r="G4" s="397"/>
      <c r="H4" s="398" t="s">
        <v>319</v>
      </c>
      <c r="I4" s="398"/>
      <c r="J4" s="397"/>
      <c r="K4" s="397"/>
      <c r="L4" s="399"/>
    </row>
    <row r="5" spans="2:12" x14ac:dyDescent="0.2">
      <c r="B5" s="400"/>
      <c r="C5" s="401">
        <f>Intro!E78</f>
        <v>0</v>
      </c>
      <c r="D5" s="402"/>
      <c r="E5" s="403">
        <v>2023</v>
      </c>
      <c r="F5" s="403">
        <v>2024</v>
      </c>
      <c r="G5" s="403">
        <v>2025</v>
      </c>
      <c r="H5" s="403">
        <v>2025</v>
      </c>
      <c r="I5" s="403">
        <v>2025</v>
      </c>
      <c r="J5" s="404"/>
      <c r="K5" s="404"/>
      <c r="L5" s="405"/>
    </row>
    <row r="6" spans="2:12" x14ac:dyDescent="0.2">
      <c r="B6" s="400"/>
      <c r="C6" s="406"/>
      <c r="D6" s="406"/>
      <c r="E6" s="407"/>
      <c r="F6" s="407"/>
      <c r="G6" s="407"/>
      <c r="H6" s="407"/>
      <c r="I6" s="407"/>
      <c r="J6" s="407"/>
      <c r="K6" s="406"/>
      <c r="L6" s="408"/>
    </row>
    <row r="7" spans="2:12" x14ac:dyDescent="0.2">
      <c r="B7" s="400"/>
      <c r="C7" s="409" t="s">
        <v>320</v>
      </c>
      <c r="D7" s="409" t="s">
        <v>321</v>
      </c>
      <c r="E7" s="410">
        <f>Public!H71</f>
        <v>0</v>
      </c>
      <c r="F7" s="410">
        <f>Public!I71</f>
        <v>0</v>
      </c>
      <c r="G7" s="410">
        <f>Public!J71</f>
        <v>0</v>
      </c>
      <c r="H7" s="411"/>
      <c r="I7" s="411"/>
      <c r="J7" s="412"/>
      <c r="K7" s="409" t="str">
        <f t="shared" ref="K7:K23" si="0">D7</f>
        <v>Nombre de membres</v>
      </c>
      <c r="L7" s="408"/>
    </row>
    <row r="8" spans="2:12" x14ac:dyDescent="0.2">
      <c r="B8" s="400"/>
      <c r="C8" s="409" t="s">
        <v>322</v>
      </c>
      <c r="D8" s="409" t="s">
        <v>323</v>
      </c>
      <c r="E8" s="410">
        <f>Public!H72</f>
        <v>0</v>
      </c>
      <c r="F8" s="410">
        <f>Public!I72</f>
        <v>0</v>
      </c>
      <c r="G8" s="410">
        <f>Public!J72</f>
        <v>0</v>
      </c>
      <c r="H8" s="411"/>
      <c r="I8" s="411"/>
      <c r="J8" s="407"/>
      <c r="K8" s="409" t="str">
        <f t="shared" si="0"/>
        <v>Nombre de lieux de travail syndiqués</v>
      </c>
      <c r="L8" s="408"/>
    </row>
    <row r="9" spans="2:12" x14ac:dyDescent="0.2">
      <c r="B9" s="413"/>
      <c r="C9" s="414"/>
      <c r="D9" s="414"/>
      <c r="E9" s="415"/>
      <c r="F9" s="415"/>
      <c r="G9" s="415"/>
      <c r="H9" s="415"/>
      <c r="I9" s="415"/>
      <c r="J9" s="416"/>
      <c r="K9" s="414"/>
      <c r="L9" s="408"/>
    </row>
    <row r="10" spans="2:12" x14ac:dyDescent="0.2">
      <c r="B10" s="413"/>
      <c r="C10" s="417" t="s">
        <v>324</v>
      </c>
      <c r="D10" s="417" t="s">
        <v>325</v>
      </c>
      <c r="E10" s="411"/>
      <c r="F10" s="411"/>
      <c r="G10" s="411"/>
      <c r="H10" s="411"/>
      <c r="I10" s="411"/>
      <c r="J10" s="412"/>
      <c r="K10" s="417" t="str">
        <f t="shared" si="0"/>
        <v>Nombre d'employés</v>
      </c>
      <c r="L10" s="408"/>
    </row>
    <row r="11" spans="2:12" x14ac:dyDescent="0.2">
      <c r="B11" s="413"/>
      <c r="C11" s="418" t="s">
        <v>161</v>
      </c>
      <c r="D11" s="418" t="s">
        <v>28</v>
      </c>
      <c r="E11" s="419">
        <f>Pro!F20</f>
        <v>0</v>
      </c>
      <c r="F11" s="419">
        <f>Pro!G20</f>
        <v>0</v>
      </c>
      <c r="G11" s="419">
        <f>Pro!H20</f>
        <v>0</v>
      </c>
      <c r="H11" s="420"/>
      <c r="I11" s="420"/>
      <c r="J11" s="412"/>
      <c r="K11" s="418" t="str">
        <f t="shared" si="0"/>
        <v>Emploi direct</v>
      </c>
      <c r="L11" s="408"/>
    </row>
    <row r="12" spans="2:12" x14ac:dyDescent="0.2">
      <c r="B12" s="413"/>
      <c r="C12" s="418" t="s">
        <v>183</v>
      </c>
      <c r="D12" s="418" t="s">
        <v>29</v>
      </c>
      <c r="E12" s="419">
        <f>Pro!F21</f>
        <v>0</v>
      </c>
      <c r="F12" s="419">
        <f>Pro!G21</f>
        <v>0</v>
      </c>
      <c r="G12" s="419">
        <f>Pro!H21</f>
        <v>0</v>
      </c>
      <c r="H12" s="420"/>
      <c r="I12" s="420"/>
      <c r="J12" s="412"/>
      <c r="K12" s="418" t="str">
        <f t="shared" si="0"/>
        <v>Emploi indirect</v>
      </c>
      <c r="L12" s="408"/>
    </row>
    <row r="13" spans="2:12" x14ac:dyDescent="0.2">
      <c r="B13" s="413"/>
      <c r="C13" s="421" t="str">
        <f>"Total - "&amp;C10</f>
        <v>Total - Number of employees</v>
      </c>
      <c r="D13" s="421" t="str">
        <f>"Total - "&amp;D10</f>
        <v>Total - Nombre d'employés</v>
      </c>
      <c r="E13" s="422">
        <f>SUM(E11:E12)</f>
        <v>0</v>
      </c>
      <c r="F13" s="422">
        <f t="shared" ref="F13:I13" si="1">SUM(F11:F12)</f>
        <v>0</v>
      </c>
      <c r="G13" s="422">
        <f t="shared" si="1"/>
        <v>0</v>
      </c>
      <c r="H13" s="422">
        <f t="shared" si="1"/>
        <v>0</v>
      </c>
      <c r="I13" s="422">
        <f t="shared" si="1"/>
        <v>0</v>
      </c>
      <c r="J13" s="412"/>
      <c r="K13" s="421" t="str">
        <f t="shared" si="0"/>
        <v>Total - Nombre d'employés</v>
      </c>
      <c r="L13" s="408"/>
    </row>
    <row r="14" spans="2:12" x14ac:dyDescent="0.2">
      <c r="B14" s="413"/>
      <c r="C14" s="423"/>
      <c r="D14" s="423"/>
      <c r="E14" s="411"/>
      <c r="F14" s="411"/>
      <c r="G14" s="411"/>
      <c r="H14" s="411"/>
      <c r="I14" s="411"/>
      <c r="J14" s="412"/>
      <c r="K14" s="423"/>
      <c r="L14" s="408"/>
    </row>
    <row r="15" spans="2:12" x14ac:dyDescent="0.2">
      <c r="B15" s="413"/>
      <c r="C15" s="417" t="s">
        <v>326</v>
      </c>
      <c r="D15" s="417" t="s">
        <v>327</v>
      </c>
      <c r="E15" s="424"/>
      <c r="F15" s="424"/>
      <c r="G15" s="424"/>
      <c r="H15" s="424"/>
      <c r="I15" s="424"/>
      <c r="J15" s="425"/>
      <c r="K15" s="417" t="str">
        <f t="shared" si="0"/>
        <v>Nombre d'heures travaillées (000)</v>
      </c>
      <c r="L15" s="408"/>
    </row>
    <row r="16" spans="2:12" x14ac:dyDescent="0.2">
      <c r="B16" s="413"/>
      <c r="C16" s="418" t="str">
        <f>C11</f>
        <v>Direct employment</v>
      </c>
      <c r="D16" s="418" t="str">
        <f>D11</f>
        <v>Emploi direct</v>
      </c>
      <c r="E16" s="419">
        <f>Pro!F28/1000</f>
        <v>0</v>
      </c>
      <c r="F16" s="419">
        <f>Pro!G28/1000</f>
        <v>0</v>
      </c>
      <c r="G16" s="419">
        <f>Pro!H28/1000</f>
        <v>0</v>
      </c>
      <c r="H16" s="420"/>
      <c r="I16" s="420"/>
      <c r="J16" s="425"/>
      <c r="K16" s="418" t="str">
        <f t="shared" si="0"/>
        <v>Emploi direct</v>
      </c>
      <c r="L16" s="408"/>
    </row>
    <row r="17" spans="1:12" x14ac:dyDescent="0.2">
      <c r="B17" s="413"/>
      <c r="C17" s="418" t="str">
        <f>C12</f>
        <v>Indirect employment</v>
      </c>
      <c r="D17" s="418" t="str">
        <f>D12</f>
        <v>Emploi indirect</v>
      </c>
      <c r="E17" s="419">
        <f>Pro!F29/1000</f>
        <v>0</v>
      </c>
      <c r="F17" s="419">
        <f>Pro!G29/1000</f>
        <v>0</v>
      </c>
      <c r="G17" s="419">
        <f>Pro!H29/1000</f>
        <v>0</v>
      </c>
      <c r="H17" s="420"/>
      <c r="I17" s="420"/>
      <c r="J17" s="412"/>
      <c r="K17" s="418" t="str">
        <f t="shared" si="0"/>
        <v>Emploi indirect</v>
      </c>
      <c r="L17" s="408"/>
    </row>
    <row r="18" spans="1:12" x14ac:dyDescent="0.2">
      <c r="B18" s="413"/>
      <c r="C18" s="421" t="str">
        <f>"Total - "&amp;C15</f>
        <v>Total - Hours worked (000)</v>
      </c>
      <c r="D18" s="421" t="str">
        <f>"Total - "&amp;D15</f>
        <v>Total - Nombre d'heures travaillées (000)</v>
      </c>
      <c r="E18" s="422">
        <f>SUM(E16:E17)</f>
        <v>0</v>
      </c>
      <c r="F18" s="422">
        <f t="shared" ref="F18:I18" si="2">SUM(F16:F17)</f>
        <v>0</v>
      </c>
      <c r="G18" s="422">
        <f t="shared" si="2"/>
        <v>0</v>
      </c>
      <c r="H18" s="422">
        <f t="shared" si="2"/>
        <v>0</v>
      </c>
      <c r="I18" s="422">
        <f t="shared" si="2"/>
        <v>0</v>
      </c>
      <c r="J18" s="412"/>
      <c r="K18" s="421" t="str">
        <f t="shared" si="0"/>
        <v>Total - Nombre d'heures travaillées (000)</v>
      </c>
      <c r="L18" s="408"/>
    </row>
    <row r="19" spans="1:12" x14ac:dyDescent="0.2">
      <c r="B19" s="413"/>
      <c r="C19" s="426"/>
      <c r="D19" s="426"/>
      <c r="E19" s="411"/>
      <c r="F19" s="411"/>
      <c r="G19" s="411"/>
      <c r="H19" s="411"/>
      <c r="I19" s="411"/>
      <c r="J19" s="412"/>
      <c r="K19" s="426"/>
      <c r="L19" s="408"/>
    </row>
    <row r="20" spans="1:12" x14ac:dyDescent="0.2">
      <c r="B20" s="413"/>
      <c r="C20" s="417" t="s">
        <v>328</v>
      </c>
      <c r="D20" s="417" t="s">
        <v>329</v>
      </c>
      <c r="E20" s="411"/>
      <c r="F20" s="411"/>
      <c r="G20" s="411"/>
      <c r="H20" s="411"/>
      <c r="I20" s="411"/>
      <c r="J20" s="412"/>
      <c r="K20" s="417" t="str">
        <f t="shared" si="0"/>
        <v>Salaires (000 $)</v>
      </c>
      <c r="L20" s="408"/>
    </row>
    <row r="21" spans="1:12" x14ac:dyDescent="0.2">
      <c r="B21" s="413"/>
      <c r="C21" s="427" t="s">
        <v>161</v>
      </c>
      <c r="D21" s="427" t="s">
        <v>28</v>
      </c>
      <c r="E21" s="419">
        <f>Pro!F34/1000</f>
        <v>0</v>
      </c>
      <c r="F21" s="419">
        <f>Pro!G34/1000</f>
        <v>0</v>
      </c>
      <c r="G21" s="419">
        <f>Pro!H34/1000</f>
        <v>0</v>
      </c>
      <c r="H21" s="420"/>
      <c r="I21" s="420"/>
      <c r="J21" s="412"/>
      <c r="K21" s="427" t="str">
        <f t="shared" si="0"/>
        <v>Emploi direct</v>
      </c>
      <c r="L21" s="408"/>
    </row>
    <row r="22" spans="1:12" x14ac:dyDescent="0.2">
      <c r="B22" s="413"/>
      <c r="C22" s="418" t="str">
        <f>C17</f>
        <v>Indirect employment</v>
      </c>
      <c r="D22" s="418" t="str">
        <f>D17</f>
        <v>Emploi indirect</v>
      </c>
      <c r="E22" s="419">
        <f>Pro!F35/1000</f>
        <v>0</v>
      </c>
      <c r="F22" s="419">
        <f>Pro!G35/1000</f>
        <v>0</v>
      </c>
      <c r="G22" s="419">
        <f>Pro!H35/1000</f>
        <v>0</v>
      </c>
      <c r="H22" s="420"/>
      <c r="I22" s="420"/>
      <c r="J22" s="425"/>
      <c r="K22" s="418" t="str">
        <f t="shared" si="0"/>
        <v>Emploi indirect</v>
      </c>
      <c r="L22" s="408"/>
    </row>
    <row r="23" spans="1:12" x14ac:dyDescent="0.2">
      <c r="B23" s="413"/>
      <c r="C23" s="421" t="str">
        <f>"Total - "&amp;C20</f>
        <v>Total - Wages ($000)</v>
      </c>
      <c r="D23" s="421" t="str">
        <f>"Total - "&amp;D20</f>
        <v>Total - Salaires (000 $)</v>
      </c>
      <c r="E23" s="422">
        <f>SUM(E21:E22)</f>
        <v>0</v>
      </c>
      <c r="F23" s="422">
        <f t="shared" ref="F23:G23" si="3">SUM(F21:F22)</f>
        <v>0</v>
      </c>
      <c r="G23" s="422">
        <f t="shared" si="3"/>
        <v>0</v>
      </c>
      <c r="H23" s="422">
        <f>SUM(H21:H22)</f>
        <v>0</v>
      </c>
      <c r="I23" s="422">
        <f>SUM(I21:I22)</f>
        <v>0</v>
      </c>
      <c r="J23" s="412"/>
      <c r="K23" s="421" t="str">
        <f t="shared" si="0"/>
        <v>Total - Salaires (000 $)</v>
      </c>
      <c r="L23" s="408"/>
    </row>
    <row r="24" spans="1:12" hidden="1" x14ac:dyDescent="0.2">
      <c r="A24" s="390" t="s">
        <v>330</v>
      </c>
      <c r="B24" s="413"/>
      <c r="C24" s="421"/>
      <c r="D24" s="421"/>
      <c r="E24" s="411"/>
      <c r="F24" s="411"/>
      <c r="G24" s="411"/>
      <c r="H24" s="411"/>
      <c r="I24" s="411"/>
      <c r="J24" s="412"/>
      <c r="K24" s="421"/>
      <c r="L24" s="408"/>
    </row>
    <row r="25" spans="1:12" hidden="1" x14ac:dyDescent="0.2">
      <c r="A25" s="390" t="s">
        <v>330</v>
      </c>
      <c r="B25" s="413"/>
      <c r="C25" s="417" t="s">
        <v>331</v>
      </c>
      <c r="D25" s="417" t="s">
        <v>332</v>
      </c>
      <c r="E25" s="411"/>
      <c r="F25" s="411"/>
      <c r="G25" s="411"/>
      <c r="H25" s="411"/>
      <c r="I25" s="411"/>
      <c r="J25" s="412"/>
      <c r="K25" s="417" t="str">
        <f t="shared" ref="K25:K28" si="4">D25</f>
        <v>Quarts de travail</v>
      </c>
      <c r="L25" s="408"/>
    </row>
    <row r="26" spans="1:12" hidden="1" x14ac:dyDescent="0.2">
      <c r="A26" s="390" t="s">
        <v>330</v>
      </c>
      <c r="B26" s="413"/>
      <c r="C26" s="418" t="s">
        <v>333</v>
      </c>
      <c r="D26" s="428" t="s">
        <v>334</v>
      </c>
      <c r="E26" s="420"/>
      <c r="F26" s="420"/>
      <c r="G26" s="420"/>
      <c r="H26" s="420"/>
      <c r="I26" s="420"/>
      <c r="J26" s="412"/>
      <c r="K26" s="418" t="str">
        <f t="shared" si="4"/>
        <v>Nombre de quarts de travail</v>
      </c>
      <c r="L26" s="408"/>
    </row>
    <row r="27" spans="1:12" hidden="1" x14ac:dyDescent="0.2">
      <c r="A27" s="390" t="s">
        <v>330</v>
      </c>
      <c r="B27" s="413"/>
      <c r="C27" s="418" t="s">
        <v>335</v>
      </c>
      <c r="D27" s="418" t="s">
        <v>336</v>
      </c>
      <c r="E27" s="420"/>
      <c r="F27" s="420"/>
      <c r="G27" s="420"/>
      <c r="H27" s="420"/>
      <c r="I27" s="420"/>
      <c r="J27" s="412"/>
      <c r="K27" s="418" t="str">
        <f t="shared" si="4"/>
        <v>Nombre  de travailleurs par équipe de travail</v>
      </c>
      <c r="L27" s="408"/>
    </row>
    <row r="28" spans="1:12" hidden="1" x14ac:dyDescent="0.2">
      <c r="A28" s="390" t="s">
        <v>330</v>
      </c>
      <c r="B28" s="413"/>
      <c r="C28" s="421" t="str">
        <f>"Total - "&amp;C25</f>
        <v>Total - Shifts</v>
      </c>
      <c r="D28" s="421" t="str">
        <f>"Total - "&amp;D25</f>
        <v>Total - Quarts de travail</v>
      </c>
      <c r="E28" s="429">
        <f>SUM(E26:E27)</f>
        <v>0</v>
      </c>
      <c r="F28" s="429">
        <f t="shared" ref="F28:I28" si="5">SUM(F26:F27)</f>
        <v>0</v>
      </c>
      <c r="G28" s="429">
        <f t="shared" si="5"/>
        <v>0</v>
      </c>
      <c r="H28" s="429">
        <f t="shared" si="5"/>
        <v>0</v>
      </c>
      <c r="I28" s="429">
        <f t="shared" si="5"/>
        <v>0</v>
      </c>
      <c r="J28" s="412"/>
      <c r="K28" s="421" t="str">
        <f t="shared" si="4"/>
        <v>Total - Quarts de travail</v>
      </c>
      <c r="L28" s="408"/>
    </row>
    <row r="29" spans="1:12" x14ac:dyDescent="0.2">
      <c r="B29" s="400"/>
      <c r="C29" s="430"/>
      <c r="D29" s="431"/>
      <c r="E29" s="407"/>
      <c r="F29" s="407"/>
      <c r="G29" s="407"/>
      <c r="H29" s="407"/>
      <c r="I29" s="407"/>
      <c r="J29" s="407"/>
      <c r="K29" s="407"/>
      <c r="L29" s="408"/>
    </row>
    <row r="30" spans="1:12" hidden="1" x14ac:dyDescent="0.2">
      <c r="A30" s="390" t="s">
        <v>330</v>
      </c>
      <c r="B30" s="400"/>
      <c r="C30" s="432" t="s">
        <v>337</v>
      </c>
      <c r="D30" s="433"/>
      <c r="E30" s="431"/>
      <c r="F30" s="431"/>
      <c r="G30" s="397"/>
      <c r="H30" s="431"/>
      <c r="I30" s="397"/>
      <c r="J30" s="397"/>
      <c r="K30" s="397"/>
      <c r="L30" s="434"/>
    </row>
    <row r="31" spans="1:12" hidden="1" x14ac:dyDescent="0.2">
      <c r="A31" s="390" t="s">
        <v>330</v>
      </c>
      <c r="B31" s="400"/>
      <c r="C31" s="407"/>
      <c r="D31" s="433"/>
      <c r="E31" s="431"/>
      <c r="F31" s="431"/>
      <c r="G31" s="397"/>
      <c r="H31" s="431"/>
      <c r="I31" s="397"/>
      <c r="J31" s="397"/>
      <c r="K31" s="397"/>
      <c r="L31" s="408"/>
    </row>
    <row r="32" spans="1:12" x14ac:dyDescent="0.2">
      <c r="B32" s="400"/>
      <c r="C32" s="435" t="s">
        <v>338</v>
      </c>
      <c r="D32" s="435"/>
      <c r="E32" s="407"/>
      <c r="F32" s="407"/>
      <c r="G32" s="407"/>
      <c r="H32" s="407"/>
      <c r="I32" s="407"/>
      <c r="J32" s="407"/>
      <c r="K32" s="407"/>
      <c r="L32" s="408"/>
    </row>
    <row r="33" spans="2:12" ht="13.5" thickBot="1" x14ac:dyDescent="0.25">
      <c r="B33" s="436"/>
      <c r="C33" s="437"/>
      <c r="D33" s="437"/>
      <c r="E33" s="438"/>
      <c r="F33" s="438"/>
      <c r="G33" s="438"/>
      <c r="H33" s="438"/>
      <c r="I33" s="438"/>
      <c r="J33" s="438"/>
      <c r="K33" s="438"/>
      <c r="L33" s="439"/>
    </row>
  </sheetData>
  <sheetProtection algorithmName="SHA-512" hashValue="wAtzeSwjhoR8ONl700bgEjBCFyLISAKgMU8aDIMbXlL4QL2tvxf5YJdU2lm9+A4iSjHRL8nKK5EN9Mtee/Od7Q==" saltValue="dqIRLrSqq4sUP/hBymuOTQ==" spinCount="100000" sheet="1" objects="1" scenarios="1" selectLockedCells="1"/>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Grenon, Arthur</cp:lastModifiedBy>
  <cp:lastPrinted>2026-02-04T14:19:27Z</cp:lastPrinted>
  <dcterms:created xsi:type="dcterms:W3CDTF">2023-04-17T11:32:06Z</dcterms:created>
  <dcterms:modified xsi:type="dcterms:W3CDTF">2026-02-04T17:46:56Z</dcterms:modified>
</cp:coreProperties>
</file>