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O:\CITT\Cases\SIMA\RR-2025-002\Working Files\Research\Questionnaires\"/>
    </mc:Choice>
  </mc:AlternateContent>
  <xr:revisionPtr revIDLastSave="0" documentId="13_ncr:1_{688377FC-5ACD-48D6-905B-A7E1BDD5CCDC}" xr6:coauthVersionLast="47" xr6:coauthVersionMax="47" xr10:uidLastSave="{00000000-0000-0000-0000-000000000000}"/>
  <workbookProtection workbookAlgorithmName="SHA-512" workbookHashValue="QYvXJr4bgbcecBg2vyRHTTASHAXJ+C/DH1NMGH8ffbhuilWdTkEDoed2olsXFquPjEH+yUdi5OME/6sWByliQw==" workbookSaltValue="IPywHwFGna11l30sbQbXTA==" workbookSpinCount="100000" lockStructure="1"/>
  <bookViews>
    <workbookView xWindow="25490" yWindow="-110" windowWidth="25820" windowHeight="13900" tabRatio="907" firstSheet="1" activeTab="1" xr2:uid="{C5891CD3-0E1B-4A35-B74B-8A6F66005F71}"/>
  </bookViews>
  <sheets>
    <sheet name="Variables" sheetId="80" state="hidden" r:id="rId1"/>
    <sheet name="Intro" sheetId="81" r:id="rId2"/>
    <sheet name="Info" sheetId="82" r:id="rId3"/>
    <sheet name="Public" sheetId="83" r:id="rId4"/>
    <sheet name="Grades•Nuances" sheetId="103" state="hidden" r:id="rId5"/>
    <sheet name="AddPub" sheetId="84" r:id="rId6"/>
    <sheet name="Pro" sheetId="120" r:id="rId7"/>
    <sheet name="Begin" sheetId="93" state="hidden" r:id="rId8"/>
    <sheet name="CHN" sheetId="105" r:id="rId9"/>
    <sheet name="KOR•COR" sheetId="124" r:id="rId10"/>
    <sheet name="TUR" sheetId="125" r:id="rId11"/>
    <sheet name="Measures•Mesures" sheetId="126" r:id="rId12"/>
    <sheet name="US•ÉU" sheetId="121" r:id="rId13"/>
    <sheet name="Other•Autre" sheetId="122" r:id="rId14"/>
    <sheet name="End" sheetId="94" state="hidden" r:id="rId15"/>
    <sheet name="Invent•Stock" sheetId="92" r:id="rId16"/>
    <sheet name="AddPro" sheetId="123" r:id="rId17"/>
    <sheet name="Confirm" sheetId="90" r:id="rId18"/>
    <sheet name="MiniDB1" sheetId="127" state="hidden" r:id="rId19"/>
    <sheet name="QualDB" sheetId="128" state="hidden" r:id="rId20"/>
  </sheets>
  <externalReferences>
    <externalReference r:id="rId21"/>
    <externalReference r:id="rId22"/>
  </externalReference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 localSheetId="18">[1]Variables!#REF!</definedName>
    <definedName name="POR">#REF!</definedName>
    <definedName name="PORa">[2]Variables!#REF!</definedName>
    <definedName name="PORDB">[2]Variables!#REF!</definedName>
    <definedName name="PORL">#REF!</definedName>
    <definedName name="PORT">[2]Variables!#REF!</definedName>
    <definedName name="PORX">#REF!</definedName>
    <definedName name="ppc">#REF!</definedName>
    <definedName name="_xlnm.Print_Area" localSheetId="16">AddPro!$B$1:$L$62</definedName>
    <definedName name="_xlnm.Print_Area" localSheetId="5">AddPub!$B$1:$L$62</definedName>
    <definedName name="_xlnm.Print_Area" localSheetId="8">CHN!$B$1:$L$62</definedName>
    <definedName name="_xlnm.Print_Area" localSheetId="17">Confirm!$B$1:$L$46</definedName>
    <definedName name="_xlnm.Print_Area" localSheetId="4">'Grades•Nuances'!$B$1:$L$34</definedName>
    <definedName name="_xlnm.Print_Area" localSheetId="2">Info!$B$1:$L$50</definedName>
    <definedName name="_xlnm.Print_Area" localSheetId="1">Intro!$B$1:$L$123</definedName>
    <definedName name="_xlnm.Print_Area" localSheetId="15">'Invent•Stock'!$B$1:$L$102</definedName>
    <definedName name="_xlnm.Print_Area" localSheetId="9">'KOR•COR'!$B$1:$L$62</definedName>
    <definedName name="_xlnm.Print_Area" localSheetId="11">'Measures•Mesures'!$B$1:$L$62</definedName>
    <definedName name="_xlnm.Print_Area" localSheetId="13">'Other•Autre'!$B$1:$L$62</definedName>
    <definedName name="_xlnm.Print_Area" localSheetId="6">Pro!$B$1:$L$78</definedName>
    <definedName name="_xlnm.Print_Area" localSheetId="3">Public!$B$1:$L$401</definedName>
    <definedName name="_xlnm.Print_Area" localSheetId="10">TUR!$B$1:$L$62</definedName>
    <definedName name="_xlnm.Print_Area" localSheetId="12">'US•ÉU'!$B$1:$L$62</definedName>
    <definedName name="_xlnm.Print_Titles" localSheetId="16">AddPro!$1:$7</definedName>
    <definedName name="_xlnm.Print_Titles" localSheetId="5">AddPub!$1:$7</definedName>
    <definedName name="_xlnm.Print_Titles" localSheetId="8">CHN!$1:$7</definedName>
    <definedName name="_xlnm.Print_Titles" localSheetId="17">Confirm!$1:$7</definedName>
    <definedName name="_xlnm.Print_Titles" localSheetId="4">'Grades•Nuances'!$1:$7</definedName>
    <definedName name="_xlnm.Print_Titles" localSheetId="2">Info!$1:$7</definedName>
    <definedName name="_xlnm.Print_Titles" localSheetId="1">Intro!$1:$7</definedName>
    <definedName name="_xlnm.Print_Titles" localSheetId="15">'Invent•Stock'!$1:$7</definedName>
    <definedName name="_xlnm.Print_Titles" localSheetId="9">'KOR•COR'!$1:$7</definedName>
    <definedName name="_xlnm.Print_Titles" localSheetId="11">'Measures•Mesures'!$1:$7</definedName>
    <definedName name="_xlnm.Print_Titles" localSheetId="13">'Other•Autre'!$1:$7</definedName>
    <definedName name="_xlnm.Print_Titles" localSheetId="6">Pro!$1:$7</definedName>
    <definedName name="_xlnm.Print_Titles" localSheetId="3">Public!$1:$7</definedName>
    <definedName name="_xlnm.Print_Titles" localSheetId="10">TUR!$1:$7</definedName>
    <definedName name="_xlnm.Print_Titles" localSheetId="12">'US•ÉU'!$1:$7</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5" i="92" l="1"/>
  <c r="H45" i="92"/>
  <c r="I45" i="92"/>
  <c r="J45" i="92"/>
  <c r="H33" i="92"/>
  <c r="I33" i="92"/>
  <c r="J33" i="92"/>
  <c r="K33" i="92"/>
  <c r="G33" i="92"/>
  <c r="H32" i="92"/>
  <c r="I32" i="92"/>
  <c r="J32" i="92"/>
  <c r="K32" i="92"/>
  <c r="G32" i="92"/>
  <c r="F45" i="92"/>
  <c r="T19" i="127"/>
  <c r="J3" i="127"/>
  <c r="E58" i="128"/>
  <c r="D58" i="128"/>
  <c r="E57" i="128"/>
  <c r="D57" i="128"/>
  <c r="E56" i="128"/>
  <c r="D56" i="128"/>
  <c r="E55" i="128"/>
  <c r="D55" i="128"/>
  <c r="E54" i="128"/>
  <c r="D54" i="128"/>
  <c r="E43" i="128"/>
  <c r="E42" i="128"/>
  <c r="E41" i="128"/>
  <c r="E40" i="128"/>
  <c r="E39" i="128"/>
  <c r="D39" i="128"/>
  <c r="E38" i="128"/>
  <c r="D38" i="128"/>
  <c r="E37" i="128"/>
  <c r="D37" i="128"/>
  <c r="E36" i="128"/>
  <c r="D36" i="128"/>
  <c r="E35" i="128"/>
  <c r="D35" i="128"/>
  <c r="N51" i="127"/>
  <c r="M51" i="127"/>
  <c r="L51" i="127"/>
  <c r="K51" i="127"/>
  <c r="J51" i="127"/>
  <c r="I51" i="127"/>
  <c r="H51" i="127"/>
  <c r="G51" i="127"/>
  <c r="F51" i="127"/>
  <c r="E51" i="127"/>
  <c r="N48" i="127"/>
  <c r="M48" i="127"/>
  <c r="L48" i="127"/>
  <c r="K48" i="127"/>
  <c r="J48" i="127"/>
  <c r="I48" i="127"/>
  <c r="H48" i="127"/>
  <c r="G48" i="127"/>
  <c r="F48" i="127"/>
  <c r="E48" i="127"/>
  <c r="E53" i="128"/>
  <c r="E52" i="128"/>
  <c r="E51" i="128"/>
  <c r="E50" i="128"/>
  <c r="N44" i="127"/>
  <c r="M44" i="127"/>
  <c r="L44" i="127"/>
  <c r="K44" i="127"/>
  <c r="J44" i="127"/>
  <c r="I44" i="127"/>
  <c r="H44" i="127"/>
  <c r="G44" i="127"/>
  <c r="F44" i="127"/>
  <c r="E44" i="127"/>
  <c r="E49" i="128"/>
  <c r="N36" i="127"/>
  <c r="S36" i="127" s="1"/>
  <c r="M36" i="127"/>
  <c r="L36" i="127"/>
  <c r="K36" i="127"/>
  <c r="J36" i="127"/>
  <c r="I36" i="127"/>
  <c r="H36" i="127"/>
  <c r="R36" i="127" s="1"/>
  <c r="G36" i="127"/>
  <c r="Q36" i="127" s="1"/>
  <c r="F36" i="127"/>
  <c r="P36" i="127" s="1"/>
  <c r="E36" i="127"/>
  <c r="O36" i="127" s="1"/>
  <c r="N35" i="127"/>
  <c r="M35" i="127"/>
  <c r="L35" i="127"/>
  <c r="K35" i="127"/>
  <c r="J35" i="127"/>
  <c r="I35" i="127"/>
  <c r="H35" i="127"/>
  <c r="G35" i="127"/>
  <c r="F35" i="127"/>
  <c r="P35" i="127" s="1"/>
  <c r="E35" i="127"/>
  <c r="N34" i="127"/>
  <c r="S34" i="127" s="1"/>
  <c r="M34" i="127"/>
  <c r="R34" i="127" s="1"/>
  <c r="L34" i="127"/>
  <c r="Q34" i="127" s="1"/>
  <c r="K34" i="127"/>
  <c r="P34" i="127" s="1"/>
  <c r="J34" i="127"/>
  <c r="T34" i="127" s="1"/>
  <c r="T35" i="127" s="1"/>
  <c r="T36" i="127" s="1"/>
  <c r="I34" i="127"/>
  <c r="H34" i="127"/>
  <c r="G34" i="127"/>
  <c r="F34" i="127"/>
  <c r="E34" i="127"/>
  <c r="E48" i="128"/>
  <c r="N33" i="127"/>
  <c r="M33" i="127"/>
  <c r="L33" i="127"/>
  <c r="Q33" i="127" s="1"/>
  <c r="K33" i="127"/>
  <c r="P33" i="127" s="1"/>
  <c r="J33" i="127"/>
  <c r="O33" i="127" s="1"/>
  <c r="I33" i="127"/>
  <c r="S33" i="127" s="1"/>
  <c r="H33" i="127"/>
  <c r="G33" i="127"/>
  <c r="F33" i="127"/>
  <c r="E33" i="127"/>
  <c r="N32" i="127"/>
  <c r="M32" i="127"/>
  <c r="R32" i="127" s="1"/>
  <c r="L32" i="127"/>
  <c r="Q32" i="127" s="1"/>
  <c r="K32" i="127"/>
  <c r="P32" i="127" s="1"/>
  <c r="J32" i="127"/>
  <c r="O32" i="127" s="1"/>
  <c r="I32" i="127"/>
  <c r="S32" i="127" s="1"/>
  <c r="H32" i="127"/>
  <c r="G32" i="127"/>
  <c r="F32" i="127"/>
  <c r="E32" i="127"/>
  <c r="N31" i="127"/>
  <c r="M31" i="127"/>
  <c r="L31" i="127"/>
  <c r="K31" i="127"/>
  <c r="J31" i="127"/>
  <c r="I31" i="127"/>
  <c r="H31" i="127"/>
  <c r="G31" i="127"/>
  <c r="F31" i="127"/>
  <c r="E31" i="127"/>
  <c r="T31" i="127" s="1"/>
  <c r="T32" i="127" s="1"/>
  <c r="T33" i="127" s="1"/>
  <c r="E47" i="128"/>
  <c r="N30" i="127"/>
  <c r="M30" i="127"/>
  <c r="L30" i="127"/>
  <c r="K30" i="127"/>
  <c r="J30" i="127"/>
  <c r="I30" i="127"/>
  <c r="H30" i="127"/>
  <c r="R30" i="127" s="1"/>
  <c r="G30" i="127"/>
  <c r="Q30" i="127" s="1"/>
  <c r="F30" i="127"/>
  <c r="P30" i="127" s="1"/>
  <c r="E30" i="127"/>
  <c r="O30" i="127" s="1"/>
  <c r="N29" i="127"/>
  <c r="S29" i="127" s="1"/>
  <c r="M29" i="127"/>
  <c r="L29" i="127"/>
  <c r="K29" i="127"/>
  <c r="J29" i="127"/>
  <c r="I29" i="127"/>
  <c r="H29" i="127"/>
  <c r="G29" i="127"/>
  <c r="F29" i="127"/>
  <c r="E29" i="127"/>
  <c r="N28" i="127"/>
  <c r="S28" i="127" s="1"/>
  <c r="M28" i="127"/>
  <c r="R28" i="127" s="1"/>
  <c r="L28" i="127"/>
  <c r="K28" i="127"/>
  <c r="J28" i="127"/>
  <c r="O28" i="127" s="1"/>
  <c r="I28" i="127"/>
  <c r="H28" i="127"/>
  <c r="G28" i="127"/>
  <c r="F28" i="127"/>
  <c r="P28" i="127" s="1"/>
  <c r="E28" i="127"/>
  <c r="T28" i="127" s="1"/>
  <c r="T29" i="127" s="1"/>
  <c r="T30" i="127" s="1"/>
  <c r="E46" i="128"/>
  <c r="N27" i="127"/>
  <c r="S27" i="127" s="1"/>
  <c r="M27" i="127"/>
  <c r="R27" i="127" s="1"/>
  <c r="L27" i="127"/>
  <c r="Q27" i="127" s="1"/>
  <c r="K27" i="127"/>
  <c r="P27" i="127" s="1"/>
  <c r="J27" i="127"/>
  <c r="I27" i="127"/>
  <c r="H27" i="127"/>
  <c r="G27" i="127"/>
  <c r="F27" i="127"/>
  <c r="E27" i="127"/>
  <c r="N26" i="127"/>
  <c r="S26" i="127" s="1"/>
  <c r="M26" i="127"/>
  <c r="R26" i="127" s="1"/>
  <c r="L26" i="127"/>
  <c r="Q26" i="127" s="1"/>
  <c r="K26" i="127"/>
  <c r="P26" i="127" s="1"/>
  <c r="J26" i="127"/>
  <c r="O26" i="127" s="1"/>
  <c r="I26" i="127"/>
  <c r="H26" i="127"/>
  <c r="G26" i="127"/>
  <c r="F26" i="127"/>
  <c r="E26" i="127"/>
  <c r="N25" i="127"/>
  <c r="M25" i="127"/>
  <c r="L25" i="127"/>
  <c r="K25" i="127"/>
  <c r="J25" i="127"/>
  <c r="I25" i="127"/>
  <c r="S25" i="127" s="1"/>
  <c r="H25" i="127"/>
  <c r="R25" i="127" s="1"/>
  <c r="G25" i="127"/>
  <c r="Q25" i="127" s="1"/>
  <c r="F25" i="127"/>
  <c r="E25" i="127"/>
  <c r="E45" i="128"/>
  <c r="N24" i="127"/>
  <c r="M24" i="127"/>
  <c r="R24" i="127" s="1"/>
  <c r="L24" i="127"/>
  <c r="Q24" i="127" s="1"/>
  <c r="K24" i="127"/>
  <c r="P24" i="127" s="1"/>
  <c r="J24" i="127"/>
  <c r="O24" i="127" s="1"/>
  <c r="I24" i="127"/>
  <c r="S24" i="127" s="1"/>
  <c r="H24" i="127"/>
  <c r="G24" i="127"/>
  <c r="F24" i="127"/>
  <c r="E24" i="127"/>
  <c r="N23" i="127"/>
  <c r="M23" i="127"/>
  <c r="L23" i="127"/>
  <c r="K23" i="127"/>
  <c r="J23" i="127"/>
  <c r="I23" i="127"/>
  <c r="H23" i="127"/>
  <c r="G23" i="127"/>
  <c r="F23" i="127"/>
  <c r="E23" i="127"/>
  <c r="N22" i="127"/>
  <c r="S22" i="127" s="1"/>
  <c r="M22" i="127"/>
  <c r="L22" i="127"/>
  <c r="K22" i="127"/>
  <c r="J22" i="127"/>
  <c r="I22" i="127"/>
  <c r="H22" i="127"/>
  <c r="R22" i="127" s="1"/>
  <c r="G22" i="127"/>
  <c r="Q22" i="127" s="1"/>
  <c r="F22" i="127"/>
  <c r="P22" i="127" s="1"/>
  <c r="E22" i="127"/>
  <c r="O22" i="127" s="1"/>
  <c r="E44" i="128"/>
  <c r="N21" i="127"/>
  <c r="S21" i="127" s="1"/>
  <c r="M21" i="127"/>
  <c r="R21" i="127" s="1"/>
  <c r="L21" i="127"/>
  <c r="K21" i="127"/>
  <c r="P21" i="127" s="1"/>
  <c r="J21" i="127"/>
  <c r="I21" i="127"/>
  <c r="H21" i="127"/>
  <c r="G21" i="127"/>
  <c r="F21" i="127"/>
  <c r="E21" i="127"/>
  <c r="O21" i="127" s="1"/>
  <c r="N20" i="127"/>
  <c r="S20" i="127" s="1"/>
  <c r="M20" i="127"/>
  <c r="L20" i="127"/>
  <c r="K20" i="127"/>
  <c r="J20" i="127"/>
  <c r="I20" i="127"/>
  <c r="H20" i="127"/>
  <c r="G20" i="127"/>
  <c r="F20" i="127"/>
  <c r="E20" i="127"/>
  <c r="N19" i="127"/>
  <c r="S19" i="127" s="1"/>
  <c r="M19" i="127"/>
  <c r="R19" i="127" s="1"/>
  <c r="L19" i="127"/>
  <c r="K19" i="127"/>
  <c r="P19" i="127" s="1"/>
  <c r="J19" i="127"/>
  <c r="O19" i="127" s="1"/>
  <c r="I19" i="127"/>
  <c r="H19" i="127"/>
  <c r="G19" i="127"/>
  <c r="F19" i="127"/>
  <c r="E19" i="127"/>
  <c r="A58" i="128"/>
  <c r="A57" i="128"/>
  <c r="A56" i="128"/>
  <c r="A55" i="128"/>
  <c r="A54" i="128"/>
  <c r="A53" i="128"/>
  <c r="A52" i="128"/>
  <c r="A51" i="128"/>
  <c r="A50" i="128"/>
  <c r="A49" i="128"/>
  <c r="A48" i="128"/>
  <c r="A47" i="128"/>
  <c r="A46" i="128"/>
  <c r="A45" i="128"/>
  <c r="A44" i="128"/>
  <c r="A43" i="128"/>
  <c r="A42" i="128"/>
  <c r="A41" i="128"/>
  <c r="A40" i="128"/>
  <c r="A39" i="128"/>
  <c r="A38" i="128"/>
  <c r="A37" i="128"/>
  <c r="A36" i="128"/>
  <c r="A35" i="128"/>
  <c r="A34" i="128"/>
  <c r="A33" i="128"/>
  <c r="A32" i="128"/>
  <c r="A31" i="128"/>
  <c r="A30" i="128"/>
  <c r="A29" i="128"/>
  <c r="A28" i="128"/>
  <c r="A27" i="128"/>
  <c r="A26" i="128"/>
  <c r="A25" i="128"/>
  <c r="A24" i="128"/>
  <c r="A23" i="128"/>
  <c r="A22" i="128"/>
  <c r="A21" i="128"/>
  <c r="A20" i="128"/>
  <c r="A19" i="128"/>
  <c r="A18" i="128"/>
  <c r="A17" i="128"/>
  <c r="A16" i="128"/>
  <c r="A15" i="128"/>
  <c r="A14" i="128"/>
  <c r="A13" i="128"/>
  <c r="A12" i="128"/>
  <c r="A11" i="128"/>
  <c r="A10" i="128"/>
  <c r="A9" i="128"/>
  <c r="A8" i="128"/>
  <c r="A7" i="128"/>
  <c r="A6" i="128"/>
  <c r="A5" i="128"/>
  <c r="A4" i="128"/>
  <c r="A3" i="128"/>
  <c r="A2" i="128"/>
  <c r="A25" i="127"/>
  <c r="A9" i="127"/>
  <c r="E34" i="128"/>
  <c r="E33" i="128"/>
  <c r="E32" i="128"/>
  <c r="E31" i="128"/>
  <c r="E30" i="128"/>
  <c r="E29" i="128"/>
  <c r="E28" i="128"/>
  <c r="E27" i="128"/>
  <c r="E26" i="128"/>
  <c r="E25" i="128"/>
  <c r="E24" i="128"/>
  <c r="E23" i="128"/>
  <c r="E22" i="128"/>
  <c r="E21" i="128"/>
  <c r="E20" i="128"/>
  <c r="E19" i="128"/>
  <c r="E18" i="128"/>
  <c r="E17" i="128"/>
  <c r="E16" i="128"/>
  <c r="E15" i="128"/>
  <c r="E14" i="128"/>
  <c r="E13" i="128"/>
  <c r="E12" i="128"/>
  <c r="E11" i="128"/>
  <c r="E10" i="128"/>
  <c r="E9" i="128"/>
  <c r="E8" i="128"/>
  <c r="E7" i="128"/>
  <c r="E6" i="128"/>
  <c r="E5" i="128"/>
  <c r="E4" i="128"/>
  <c r="E3" i="128"/>
  <c r="E2" i="128"/>
  <c r="A20" i="127"/>
  <c r="A19" i="127"/>
  <c r="A4" i="127"/>
  <c r="A3" i="127"/>
  <c r="N43" i="127"/>
  <c r="M43" i="127"/>
  <c r="L43" i="127"/>
  <c r="K43" i="127"/>
  <c r="J43" i="127"/>
  <c r="I43" i="127"/>
  <c r="H43" i="127"/>
  <c r="G43" i="127"/>
  <c r="F43" i="127"/>
  <c r="E43" i="127"/>
  <c r="O42" i="127"/>
  <c r="N42" i="127"/>
  <c r="S42" i="127" s="1"/>
  <c r="M42" i="127"/>
  <c r="R42" i="127" s="1"/>
  <c r="K42" i="127"/>
  <c r="P42" i="127" s="1"/>
  <c r="I42" i="127"/>
  <c r="H42" i="127"/>
  <c r="G42" i="127"/>
  <c r="F42" i="127"/>
  <c r="E42" i="127"/>
  <c r="O35" i="127"/>
  <c r="S35" i="127"/>
  <c r="R35" i="127"/>
  <c r="Q35" i="127"/>
  <c r="B35" i="127"/>
  <c r="B36" i="127" s="1"/>
  <c r="B34" i="127"/>
  <c r="R33" i="127"/>
  <c r="S31" i="127"/>
  <c r="R31" i="127"/>
  <c r="Q31" i="127"/>
  <c r="P31" i="127"/>
  <c r="B31" i="127"/>
  <c r="B32" i="127" s="1"/>
  <c r="B33" i="127" s="1"/>
  <c r="S30" i="127"/>
  <c r="R29" i="127"/>
  <c r="Q29" i="127"/>
  <c r="P29" i="127"/>
  <c r="O29" i="127"/>
  <c r="C29" i="127"/>
  <c r="C32" i="127" s="1"/>
  <c r="C35" i="127" s="1"/>
  <c r="B28" i="127"/>
  <c r="O27" i="127"/>
  <c r="C26" i="127"/>
  <c r="P25" i="127"/>
  <c r="O25" i="127"/>
  <c r="T25" i="127"/>
  <c r="T26" i="127" s="1"/>
  <c r="T27" i="127" s="1"/>
  <c r="B25" i="127"/>
  <c r="C24" i="127"/>
  <c r="C27" i="127" s="1"/>
  <c r="C30" i="127" s="1"/>
  <c r="C33" i="127" s="1"/>
  <c r="C36" i="127" s="1"/>
  <c r="S23" i="127"/>
  <c r="R23" i="127"/>
  <c r="Q23" i="127"/>
  <c r="P23" i="127"/>
  <c r="O23" i="127"/>
  <c r="C23" i="127"/>
  <c r="C22" i="127"/>
  <c r="B22" i="127"/>
  <c r="Q21" i="127"/>
  <c r="B19" i="127"/>
  <c r="N17" i="127"/>
  <c r="S17" i="127" s="1"/>
  <c r="M17" i="127"/>
  <c r="R17" i="127" s="1"/>
  <c r="L17" i="127"/>
  <c r="L42" i="127" s="1"/>
  <c r="Q42" i="127" s="1"/>
  <c r="K17" i="127"/>
  <c r="P17" i="127" s="1"/>
  <c r="J17" i="127"/>
  <c r="J42" i="127" s="1"/>
  <c r="I2" i="127"/>
  <c r="H2" i="127"/>
  <c r="G2" i="127"/>
  <c r="F2" i="127"/>
  <c r="E2" i="127"/>
  <c r="F40" i="90"/>
  <c r="C13" i="127" s="1"/>
  <c r="O334" i="83"/>
  <c r="O321" i="83"/>
  <c r="B22" i="82"/>
  <c r="H10" i="81"/>
  <c r="B10" i="81"/>
  <c r="O44" i="127" l="1"/>
  <c r="P44" i="127"/>
  <c r="Q44" i="127"/>
  <c r="R44" i="127"/>
  <c r="S44" i="127"/>
  <c r="O34" i="127"/>
  <c r="T44" i="127"/>
  <c r="T22" i="127"/>
  <c r="T23" i="127" s="1"/>
  <c r="T24" i="127" s="1"/>
  <c r="O31" i="127"/>
  <c r="Q19" i="127"/>
  <c r="Q28" i="127"/>
  <c r="O20" i="127"/>
  <c r="O17" i="127"/>
  <c r="Q20" i="127"/>
  <c r="R20" i="127"/>
  <c r="P20" i="127"/>
  <c r="Q17" i="127"/>
  <c r="C25" i="127"/>
  <c r="T20" i="127"/>
  <c r="T21" i="127" s="1"/>
  <c r="D37" i="82"/>
  <c r="B37" i="82"/>
  <c r="C28" i="127" l="1"/>
  <c r="B32" i="92"/>
  <c r="K34" i="92"/>
  <c r="J34" i="92"/>
  <c r="I34" i="92"/>
  <c r="H34" i="92"/>
  <c r="G34" i="92"/>
  <c r="D33" i="92"/>
  <c r="D30" i="82"/>
  <c r="C31" i="127" l="1"/>
  <c r="G37" i="90"/>
  <c r="F6" i="127" s="1"/>
  <c r="H37" i="90"/>
  <c r="G6" i="127" s="1"/>
  <c r="I37" i="90"/>
  <c r="H6" i="127" s="1"/>
  <c r="J37" i="90"/>
  <c r="I6" i="127" s="1"/>
  <c r="F37" i="90"/>
  <c r="E6" i="127" s="1"/>
  <c r="J6" i="127" l="1"/>
  <c r="C34" i="127"/>
  <c r="H47" i="127"/>
  <c r="H49" i="127" s="1"/>
  <c r="N50" i="127"/>
  <c r="N52" i="127" s="1"/>
  <c r="I47" i="127"/>
  <c r="I49" i="127" s="1"/>
  <c r="L50" i="127"/>
  <c r="L52" i="127" s="1"/>
  <c r="G36" i="90"/>
  <c r="F5" i="127" s="1"/>
  <c r="H36" i="90"/>
  <c r="G5" i="127" s="1"/>
  <c r="I36" i="90"/>
  <c r="H5" i="127" s="1"/>
  <c r="J36" i="90"/>
  <c r="I5" i="127" s="1"/>
  <c r="F36" i="90"/>
  <c r="E5" i="127" s="1"/>
  <c r="G35" i="90"/>
  <c r="F4" i="127" s="1"/>
  <c r="H35" i="90"/>
  <c r="G4" i="127" s="1"/>
  <c r="I35" i="90"/>
  <c r="H4" i="127" s="1"/>
  <c r="J35" i="90"/>
  <c r="I4" i="127" s="1"/>
  <c r="F35" i="90"/>
  <c r="E4" i="127" s="1"/>
  <c r="E37" i="90"/>
  <c r="E35" i="90"/>
  <c r="E36" i="90"/>
  <c r="G22" i="126"/>
  <c r="G22" i="125"/>
  <c r="G22" i="124"/>
  <c r="G22" i="105"/>
  <c r="J4" i="127" l="1"/>
  <c r="J5" i="127"/>
  <c r="K50" i="127"/>
  <c r="K52" i="127" s="1"/>
  <c r="E47" i="127"/>
  <c r="E49" i="127" s="1"/>
  <c r="F47" i="127"/>
  <c r="F49" i="127" s="1"/>
  <c r="J47" i="127"/>
  <c r="J49" i="127" s="1"/>
  <c r="N47" i="127"/>
  <c r="N49" i="127" s="1"/>
  <c r="E50" i="127"/>
  <c r="E52" i="127" s="1"/>
  <c r="I50" i="127"/>
  <c r="I52" i="127" s="1"/>
  <c r="J50" i="127"/>
  <c r="J52" i="127" s="1"/>
  <c r="L47" i="127"/>
  <c r="L49" i="127" s="1"/>
  <c r="G50" i="127"/>
  <c r="G52" i="127" s="1"/>
  <c r="H50" i="127"/>
  <c r="H52" i="127" s="1"/>
  <c r="M47" i="127"/>
  <c r="M49" i="127" s="1"/>
  <c r="M50" i="127"/>
  <c r="M52" i="127" s="1"/>
  <c r="G47" i="127"/>
  <c r="G49" i="127" s="1"/>
  <c r="K47" i="127"/>
  <c r="K49" i="127" s="1"/>
  <c r="F50" i="127"/>
  <c r="F52" i="127" s="1"/>
  <c r="H48" i="126"/>
  <c r="G48" i="126"/>
  <c r="D48" i="126"/>
  <c r="E48" i="126" s="1"/>
  <c r="F48" i="126" s="1"/>
  <c r="K40" i="126"/>
  <c r="J40" i="126"/>
  <c r="I40" i="126"/>
  <c r="H40" i="126"/>
  <c r="G40" i="126"/>
  <c r="K39" i="126"/>
  <c r="K41" i="126" s="1"/>
  <c r="J39" i="126"/>
  <c r="J41" i="126" s="1"/>
  <c r="I39" i="126"/>
  <c r="I41" i="126" s="1"/>
  <c r="H39" i="126"/>
  <c r="H41" i="126" s="1"/>
  <c r="G39" i="126"/>
  <c r="G41" i="126" s="1"/>
  <c r="K38" i="126"/>
  <c r="J38" i="126"/>
  <c r="I38" i="126"/>
  <c r="H38" i="126"/>
  <c r="G38" i="126"/>
  <c r="K35" i="126"/>
  <c r="J35" i="126"/>
  <c r="I35" i="126"/>
  <c r="H35" i="126"/>
  <c r="G35" i="126"/>
  <c r="K31" i="126"/>
  <c r="J31" i="126"/>
  <c r="I31" i="126"/>
  <c r="H31" i="126"/>
  <c r="G31" i="126"/>
  <c r="K26" i="126"/>
  <c r="J26" i="126"/>
  <c r="G26" i="126"/>
  <c r="H26" i="126" s="1"/>
  <c r="I26" i="126" s="1"/>
  <c r="P52" i="125"/>
  <c r="O52" i="125"/>
  <c r="B52" i="125" s="1"/>
  <c r="C50" i="125"/>
  <c r="H48" i="125"/>
  <c r="G48" i="125"/>
  <c r="D48" i="125"/>
  <c r="E48" i="125" s="1"/>
  <c r="F48" i="125" s="1"/>
  <c r="B45" i="125"/>
  <c r="K40" i="125"/>
  <c r="J40" i="125"/>
  <c r="I40" i="125"/>
  <c r="H40" i="125"/>
  <c r="G40" i="125"/>
  <c r="K39" i="125"/>
  <c r="K41" i="125" s="1"/>
  <c r="J39" i="125"/>
  <c r="J41" i="125" s="1"/>
  <c r="I39" i="125"/>
  <c r="I41" i="125" s="1"/>
  <c r="H39" i="125"/>
  <c r="H41" i="125" s="1"/>
  <c r="G39" i="125"/>
  <c r="G41" i="125" s="1"/>
  <c r="B39" i="125"/>
  <c r="K38" i="125"/>
  <c r="J38" i="125"/>
  <c r="I38" i="125"/>
  <c r="H38" i="125"/>
  <c r="G38" i="125"/>
  <c r="P36" i="125"/>
  <c r="O36" i="125"/>
  <c r="B36" i="125" s="1"/>
  <c r="K35" i="125"/>
  <c r="J35" i="125"/>
  <c r="I35" i="125"/>
  <c r="H35" i="125"/>
  <c r="G35" i="125"/>
  <c r="P34" i="125"/>
  <c r="O34" i="125"/>
  <c r="B33" i="125" s="1"/>
  <c r="D34" i="125"/>
  <c r="D37" i="125" s="1"/>
  <c r="D40" i="125" s="1"/>
  <c r="B32" i="125"/>
  <c r="K31" i="125"/>
  <c r="J31" i="125"/>
  <c r="I31" i="125"/>
  <c r="H31" i="125"/>
  <c r="G31" i="125"/>
  <c r="D31" i="125"/>
  <c r="D41" i="125" s="1"/>
  <c r="D30" i="125"/>
  <c r="D29" i="125"/>
  <c r="D33" i="125" s="1"/>
  <c r="B29" i="125"/>
  <c r="B28" i="125"/>
  <c r="K26" i="125"/>
  <c r="J26" i="125"/>
  <c r="G26" i="125"/>
  <c r="H26" i="125" s="1"/>
  <c r="I26" i="125" s="1"/>
  <c r="B22" i="125"/>
  <c r="B19" i="125"/>
  <c r="B17" i="125"/>
  <c r="P52" i="124"/>
  <c r="O52" i="124"/>
  <c r="B52" i="124" s="1"/>
  <c r="C50" i="124"/>
  <c r="H48" i="124"/>
  <c r="G48" i="124"/>
  <c r="D48" i="124"/>
  <c r="E48" i="124" s="1"/>
  <c r="F48" i="124" s="1"/>
  <c r="B45" i="124"/>
  <c r="K40" i="124"/>
  <c r="J40" i="124"/>
  <c r="I40" i="124"/>
  <c r="H40" i="124"/>
  <c r="G40" i="124"/>
  <c r="K39" i="124"/>
  <c r="K41" i="124" s="1"/>
  <c r="J39" i="124"/>
  <c r="J41" i="124" s="1"/>
  <c r="I39" i="124"/>
  <c r="I41" i="124" s="1"/>
  <c r="H39" i="124"/>
  <c r="H41" i="124" s="1"/>
  <c r="G39" i="124"/>
  <c r="G41" i="124" s="1"/>
  <c r="B39" i="124"/>
  <c r="K38" i="124"/>
  <c r="J38" i="124"/>
  <c r="I38" i="124"/>
  <c r="H38" i="124"/>
  <c r="G38" i="124"/>
  <c r="P36" i="124"/>
  <c r="O36" i="124"/>
  <c r="B36" i="124"/>
  <c r="K35" i="124"/>
  <c r="J35" i="124"/>
  <c r="I35" i="124"/>
  <c r="H35" i="124"/>
  <c r="G35" i="124"/>
  <c r="P34" i="124"/>
  <c r="O34" i="124"/>
  <c r="B33" i="124" s="1"/>
  <c r="D34" i="124"/>
  <c r="D37" i="124" s="1"/>
  <c r="D40" i="124" s="1"/>
  <c r="B32" i="124"/>
  <c r="K31" i="124"/>
  <c r="J31" i="124"/>
  <c r="I31" i="124"/>
  <c r="H31" i="124"/>
  <c r="G31" i="124"/>
  <c r="D31" i="124"/>
  <c r="D35" i="124" s="1"/>
  <c r="D30" i="124"/>
  <c r="D29" i="124"/>
  <c r="D36" i="124" s="1"/>
  <c r="B29" i="124"/>
  <c r="B28" i="124"/>
  <c r="K26" i="124"/>
  <c r="J26" i="124"/>
  <c r="G26" i="124"/>
  <c r="H26" i="124" s="1"/>
  <c r="I26" i="124" s="1"/>
  <c r="B22" i="124"/>
  <c r="B19" i="124"/>
  <c r="B17" i="124"/>
  <c r="C8" i="80"/>
  <c r="C6" i="80"/>
  <c r="C2" i="80"/>
  <c r="D33" i="124" l="1"/>
  <c r="D39" i="124"/>
  <c r="D41" i="124"/>
  <c r="D38" i="125"/>
  <c r="D35" i="125"/>
  <c r="D39" i="125"/>
  <c r="D36" i="125"/>
  <c r="D38" i="124"/>
  <c r="G45" i="90"/>
  <c r="F11" i="127" s="1"/>
  <c r="H45" i="90"/>
  <c r="G11" i="127" s="1"/>
  <c r="I45" i="90"/>
  <c r="H11" i="127" s="1"/>
  <c r="J45" i="90"/>
  <c r="I11" i="127" s="1"/>
  <c r="G34" i="90"/>
  <c r="F3" i="127" s="1"/>
  <c r="H34" i="90"/>
  <c r="G3" i="127" s="1"/>
  <c r="I34" i="90"/>
  <c r="H3" i="127" s="1"/>
  <c r="J34" i="90"/>
  <c r="I3" i="127" s="1"/>
  <c r="G38" i="90"/>
  <c r="F7" i="127" s="1"/>
  <c r="H38" i="90"/>
  <c r="G7" i="127" s="1"/>
  <c r="I38" i="90"/>
  <c r="H7" i="127" s="1"/>
  <c r="J38" i="90"/>
  <c r="I7" i="127" s="1"/>
  <c r="G39" i="90"/>
  <c r="F8" i="127" s="1"/>
  <c r="H39" i="90"/>
  <c r="G8" i="127" s="1"/>
  <c r="I39" i="90"/>
  <c r="H8" i="127" s="1"/>
  <c r="J39" i="90"/>
  <c r="I8" i="127" s="1"/>
  <c r="F39" i="90"/>
  <c r="E8" i="127" s="1"/>
  <c r="F34" i="90"/>
  <c r="E3" i="127" s="1"/>
  <c r="F38" i="90"/>
  <c r="E7" i="127" s="1"/>
  <c r="F45" i="90"/>
  <c r="E11" i="127" s="1"/>
  <c r="D12" i="123"/>
  <c r="E12" i="123"/>
  <c r="D12" i="84"/>
  <c r="E12" i="84"/>
  <c r="P79" i="83"/>
  <c r="P287" i="83"/>
  <c r="P274" i="83"/>
  <c r="P232" i="83"/>
  <c r="P177" i="83"/>
  <c r="P301" i="83"/>
  <c r="D34" i="105"/>
  <c r="J8" i="127" l="1"/>
  <c r="J7" i="127"/>
  <c r="J11" i="127"/>
  <c r="D37" i="105"/>
  <c r="D34" i="126"/>
  <c r="B28" i="105"/>
  <c r="D40" i="105" l="1"/>
  <c r="D40" i="126" s="1"/>
  <c r="D37" i="126"/>
  <c r="B28" i="122"/>
  <c r="B28" i="126"/>
  <c r="B28" i="121"/>
  <c r="P245" i="83"/>
  <c r="B245" i="83" s="1"/>
  <c r="P22" i="120" l="1"/>
  <c r="P12" i="103"/>
  <c r="B6" i="82"/>
  <c r="B6" i="81"/>
  <c r="O52" i="105"/>
  <c r="O287" i="83"/>
  <c r="O274" i="83"/>
  <c r="P43" i="81"/>
  <c r="O43" i="81"/>
  <c r="P93" i="83"/>
  <c r="O93" i="83"/>
  <c r="O79" i="83"/>
  <c r="E46" i="81"/>
  <c r="B6" i="125" l="1"/>
  <c r="B6" i="126"/>
  <c r="B6" i="124"/>
  <c r="D38" i="80"/>
  <c r="D39" i="80"/>
  <c r="D41" i="80"/>
  <c r="D42" i="80"/>
  <c r="D43" i="80"/>
  <c r="D44" i="80"/>
  <c r="B53" i="123"/>
  <c r="B43" i="123"/>
  <c r="B33" i="123"/>
  <c r="B23" i="123"/>
  <c r="B13" i="123"/>
  <c r="B53" i="84"/>
  <c r="B43" i="84"/>
  <c r="B33" i="84"/>
  <c r="B23" i="84"/>
  <c r="D31" i="105"/>
  <c r="D31" i="126" s="1"/>
  <c r="D29" i="105"/>
  <c r="D29" i="126" s="1"/>
  <c r="O22" i="120"/>
  <c r="B39" i="90" l="1"/>
  <c r="B24" i="122"/>
  <c r="E40" i="90" s="1"/>
  <c r="G22" i="122" l="1"/>
  <c r="B16" i="90"/>
  <c r="E38" i="90"/>
  <c r="E34" i="90"/>
  <c r="B19" i="105"/>
  <c r="B19" i="126" s="1"/>
  <c r="B27" i="90"/>
  <c r="B9" i="90"/>
  <c r="B8" i="90"/>
  <c r="B8" i="123"/>
  <c r="D36" i="92"/>
  <c r="D30" i="92"/>
  <c r="B22" i="105"/>
  <c r="B22" i="122" l="1"/>
  <c r="B22" i="126"/>
  <c r="B22" i="121"/>
  <c r="G22" i="121"/>
  <c r="D41" i="105" l="1"/>
  <c r="D29" i="122"/>
  <c r="O34" i="105"/>
  <c r="P34" i="105"/>
  <c r="O36" i="105"/>
  <c r="P36" i="105"/>
  <c r="B50" i="120"/>
  <c r="B18" i="120"/>
  <c r="B2" i="120"/>
  <c r="B2" i="125" l="1"/>
  <c r="B2" i="126"/>
  <c r="B2" i="124"/>
  <c r="D41" i="122"/>
  <c r="D41" i="126"/>
  <c r="B2" i="105"/>
  <c r="B2" i="123"/>
  <c r="B2" i="92"/>
  <c r="B2" i="121"/>
  <c r="B2" i="122"/>
  <c r="D31" i="121"/>
  <c r="D31" i="122"/>
  <c r="D29" i="121"/>
  <c r="D41" i="121"/>
  <c r="D38" i="105"/>
  <c r="D38" i="126" s="1"/>
  <c r="D35" i="105"/>
  <c r="D35" i="126" s="1"/>
  <c r="D35" i="122" l="1"/>
  <c r="D35" i="121"/>
  <c r="D38" i="122"/>
  <c r="D38" i="121"/>
  <c r="O12" i="103" l="1"/>
  <c r="O245" i="83"/>
  <c r="O232" i="83"/>
  <c r="P219" i="83"/>
  <c r="O219" i="83"/>
  <c r="B346" i="83"/>
  <c r="B258" i="83"/>
  <c r="O109" i="83"/>
  <c r="B140" i="83"/>
  <c r="B155" i="83"/>
  <c r="B150" i="83"/>
  <c r="B76" i="83"/>
  <c r="B12" i="83"/>
  <c r="C45" i="81"/>
  <c r="B25" i="82" l="1"/>
  <c r="B36" i="82"/>
  <c r="B20" i="82"/>
  <c r="B8" i="82"/>
  <c r="B4" i="82"/>
  <c r="B5" i="82"/>
  <c r="B108" i="81"/>
  <c r="B90" i="81"/>
  <c r="B73" i="81"/>
  <c r="B67" i="81"/>
  <c r="B61" i="81"/>
  <c r="B41" i="81"/>
  <c r="B27" i="81"/>
  <c r="B111" i="81"/>
  <c r="D63" i="81"/>
  <c r="C31" i="81"/>
  <c r="B5" i="81"/>
  <c r="B67" i="120"/>
  <c r="B53" i="120"/>
  <c r="B22" i="120"/>
  <c r="B21" i="120"/>
  <c r="B16" i="120"/>
  <c r="B15" i="120"/>
  <c r="B14" i="120"/>
  <c r="B13" i="120"/>
  <c r="B13" i="105" s="1"/>
  <c r="B12" i="120"/>
  <c r="B10" i="120"/>
  <c r="B16" i="92" l="1"/>
  <c r="B16" i="125"/>
  <c r="B16" i="124"/>
  <c r="B16" i="126"/>
  <c r="B4" i="125"/>
  <c r="B4" i="126"/>
  <c r="B4" i="124"/>
  <c r="B12" i="92"/>
  <c r="B12" i="125"/>
  <c r="B12" i="124"/>
  <c r="B12" i="126"/>
  <c r="B13" i="92"/>
  <c r="B13" i="126"/>
  <c r="B13" i="125"/>
  <c r="B13" i="124"/>
  <c r="B15" i="92"/>
  <c r="B15" i="125"/>
  <c r="B15" i="124"/>
  <c r="B15" i="126"/>
  <c r="B10" i="92"/>
  <c r="B10" i="125"/>
  <c r="B10" i="126"/>
  <c r="B10" i="124"/>
  <c r="B14" i="92"/>
  <c r="B14" i="126"/>
  <c r="B14" i="125"/>
  <c r="B14" i="124"/>
  <c r="B46" i="124"/>
  <c r="B46" i="125"/>
  <c r="B5" i="124"/>
  <c r="B5" i="125"/>
  <c r="B5" i="126"/>
  <c r="B46" i="105"/>
  <c r="B46" i="126" s="1"/>
  <c r="B38" i="120"/>
  <c r="B5" i="123"/>
  <c r="B5" i="90"/>
  <c r="B5" i="92"/>
  <c r="B5" i="84"/>
  <c r="B4" i="84"/>
  <c r="B4" i="92"/>
  <c r="B4" i="123"/>
  <c r="B4" i="90"/>
  <c r="B6" i="84"/>
  <c r="B6" i="123"/>
  <c r="B6" i="92"/>
  <c r="B6" i="90"/>
  <c r="B5" i="122"/>
  <c r="B5" i="121"/>
  <c r="B5" i="105"/>
  <c r="B12" i="105"/>
  <c r="B12" i="122"/>
  <c r="B12" i="121"/>
  <c r="B13" i="122"/>
  <c r="B13" i="121"/>
  <c r="B14" i="105"/>
  <c r="B14" i="122"/>
  <c r="B14" i="121"/>
  <c r="B4" i="122"/>
  <c r="B4" i="121"/>
  <c r="B15" i="105"/>
  <c r="B15" i="122"/>
  <c r="B15" i="121"/>
  <c r="B10" i="105"/>
  <c r="B10" i="122"/>
  <c r="B10" i="121"/>
  <c r="B16" i="105"/>
  <c r="B16" i="122"/>
  <c r="B16" i="121"/>
  <c r="B6" i="105"/>
  <c r="B6" i="122"/>
  <c r="B6" i="121"/>
  <c r="B4" i="83"/>
  <c r="B4" i="105"/>
  <c r="B4" i="103"/>
  <c r="B5" i="83"/>
  <c r="B5" i="103"/>
  <c r="B6" i="83"/>
  <c r="B6" i="120"/>
  <c r="B6" i="103"/>
  <c r="K31" i="92" l="1"/>
  <c r="J31" i="92"/>
  <c r="I31" i="92"/>
  <c r="H31" i="92"/>
  <c r="G31" i="92"/>
  <c r="B32" i="105"/>
  <c r="B32" i="126" s="1"/>
  <c r="P35" i="120"/>
  <c r="O35" i="120"/>
  <c r="B32" i="122" l="1"/>
  <c r="B32" i="121"/>
  <c r="D39" i="105"/>
  <c r="D39" i="126" s="1"/>
  <c r="D36" i="105"/>
  <c r="D36" i="126" s="1"/>
  <c r="D33" i="105"/>
  <c r="D33" i="126" s="1"/>
  <c r="B35" i="120"/>
  <c r="B36" i="105"/>
  <c r="J26" i="105"/>
  <c r="E44" i="90" l="1"/>
  <c r="B36" i="126"/>
  <c r="D33" i="122"/>
  <c r="D33" i="121"/>
  <c r="B36" i="122"/>
  <c r="B36" i="121"/>
  <c r="D36" i="122"/>
  <c r="D36" i="121"/>
  <c r="D39" i="122"/>
  <c r="D39" i="121"/>
  <c r="H48" i="122"/>
  <c r="G48" i="122"/>
  <c r="D48" i="122"/>
  <c r="E48" i="122" s="1"/>
  <c r="F48" i="122" s="1"/>
  <c r="K40" i="122"/>
  <c r="J40" i="122"/>
  <c r="I40" i="122"/>
  <c r="H40" i="122"/>
  <c r="G40" i="122"/>
  <c r="K39" i="122"/>
  <c r="J39" i="122"/>
  <c r="I39" i="122"/>
  <c r="H39" i="122"/>
  <c r="G39" i="122"/>
  <c r="G41" i="122" s="1"/>
  <c r="K38" i="122"/>
  <c r="J38" i="122"/>
  <c r="I38" i="122"/>
  <c r="H38" i="122"/>
  <c r="G38" i="122"/>
  <c r="K35" i="122"/>
  <c r="J35" i="122"/>
  <c r="I35" i="122"/>
  <c r="H35" i="122"/>
  <c r="G35" i="122"/>
  <c r="K31" i="122"/>
  <c r="J31" i="122"/>
  <c r="I31" i="122"/>
  <c r="H31" i="122"/>
  <c r="G31" i="122"/>
  <c r="K26" i="122"/>
  <c r="J26" i="122"/>
  <c r="G26" i="122"/>
  <c r="H26" i="122" s="1"/>
  <c r="I26" i="122" s="1"/>
  <c r="H48" i="121"/>
  <c r="G48" i="121"/>
  <c r="D48" i="121"/>
  <c r="E48" i="121" s="1"/>
  <c r="F48" i="121" s="1"/>
  <c r="K40" i="121"/>
  <c r="J40" i="121"/>
  <c r="I40" i="121"/>
  <c r="H40" i="121"/>
  <c r="G40" i="121"/>
  <c r="K39" i="121"/>
  <c r="J39" i="121"/>
  <c r="I39" i="121"/>
  <c r="H39" i="121"/>
  <c r="G39" i="121"/>
  <c r="K38" i="121"/>
  <c r="J38" i="121"/>
  <c r="I38" i="121"/>
  <c r="H38" i="121"/>
  <c r="G38" i="121"/>
  <c r="K35" i="121"/>
  <c r="J35" i="121"/>
  <c r="I35" i="121"/>
  <c r="H35" i="121"/>
  <c r="G35" i="121"/>
  <c r="K31" i="121"/>
  <c r="J31" i="121"/>
  <c r="I31" i="121"/>
  <c r="H31" i="121"/>
  <c r="G31" i="121"/>
  <c r="K26" i="121"/>
  <c r="J26" i="121"/>
  <c r="G26" i="121"/>
  <c r="H26" i="121" s="1"/>
  <c r="I26" i="121" s="1"/>
  <c r="H48" i="105"/>
  <c r="G48" i="105"/>
  <c r="D48" i="105"/>
  <c r="E48" i="105" s="1"/>
  <c r="F48" i="105" s="1"/>
  <c r="P52" i="105"/>
  <c r="B52" i="105" s="1"/>
  <c r="B52" i="126" s="1"/>
  <c r="C50" i="105"/>
  <c r="C50" i="126" s="1"/>
  <c r="H41" i="122" l="1"/>
  <c r="K41" i="121"/>
  <c r="I41" i="121"/>
  <c r="J41" i="121"/>
  <c r="I41" i="122"/>
  <c r="J41" i="122"/>
  <c r="K41" i="122"/>
  <c r="G41" i="121"/>
  <c r="H41" i="121"/>
  <c r="C50" i="121"/>
  <c r="C50" i="122"/>
  <c r="B46" i="122"/>
  <c r="B46" i="121"/>
  <c r="B52" i="122"/>
  <c r="B52" i="121"/>
  <c r="B391" i="83" l="1"/>
  <c r="H39" i="105"/>
  <c r="I39" i="105"/>
  <c r="J39" i="105"/>
  <c r="K39" i="105"/>
  <c r="H40" i="105"/>
  <c r="I40" i="105"/>
  <c r="J40" i="105"/>
  <c r="K40" i="105"/>
  <c r="G40" i="105"/>
  <c r="D30" i="105"/>
  <c r="D30" i="126" s="1"/>
  <c r="G39" i="105"/>
  <c r="K38" i="105"/>
  <c r="J44" i="90" s="1"/>
  <c r="I10" i="127" s="1"/>
  <c r="J38" i="105"/>
  <c r="I44" i="90" s="1"/>
  <c r="H10" i="127" s="1"/>
  <c r="I38" i="105"/>
  <c r="H44" i="90" s="1"/>
  <c r="G10" i="127" s="1"/>
  <c r="H38" i="105"/>
  <c r="G44" i="90" s="1"/>
  <c r="F10" i="127" s="1"/>
  <c r="G38" i="105"/>
  <c r="F44" i="90" s="1"/>
  <c r="E10" i="127" s="1"/>
  <c r="K35" i="105"/>
  <c r="J43" i="90" s="1"/>
  <c r="I9" i="127" s="1"/>
  <c r="J35" i="105"/>
  <c r="I43" i="90" s="1"/>
  <c r="H9" i="127" s="1"/>
  <c r="I35" i="105"/>
  <c r="H43" i="90" s="1"/>
  <c r="G9" i="127" s="1"/>
  <c r="H35" i="105"/>
  <c r="G43" i="90" s="1"/>
  <c r="F9" i="127" s="1"/>
  <c r="G35" i="105"/>
  <c r="F43" i="90" s="1"/>
  <c r="E9" i="127" s="1"/>
  <c r="J31" i="105"/>
  <c r="K31" i="105"/>
  <c r="I31" i="105"/>
  <c r="H31" i="105"/>
  <c r="G31" i="105"/>
  <c r="J10" i="127" l="1"/>
  <c r="J9" i="127"/>
  <c r="K41" i="105"/>
  <c r="J41" i="105"/>
  <c r="I41" i="105"/>
  <c r="H41" i="105"/>
  <c r="D30" i="122"/>
  <c r="D30" i="121"/>
  <c r="D40" i="122" l="1"/>
  <c r="D40" i="121"/>
  <c r="D34" i="122"/>
  <c r="D34" i="121"/>
  <c r="D37" i="122"/>
  <c r="D37" i="121"/>
  <c r="B45" i="105"/>
  <c r="B45" i="126" s="1"/>
  <c r="B45" i="122" l="1"/>
  <c r="B45" i="121"/>
  <c r="B39" i="105"/>
  <c r="B39" i="126" s="1"/>
  <c r="B33" i="105"/>
  <c r="G41" i="105"/>
  <c r="B29" i="105"/>
  <c r="B29" i="126" s="1"/>
  <c r="K26" i="105"/>
  <c r="G26" i="105"/>
  <c r="H26" i="105" s="1"/>
  <c r="I26" i="105" s="1"/>
  <c r="B17" i="105"/>
  <c r="B17" i="92" l="1"/>
  <c r="B17" i="126"/>
  <c r="E43" i="90"/>
  <c r="B33" i="126"/>
  <c r="B39" i="122"/>
  <c r="B39" i="121"/>
  <c r="B29" i="122"/>
  <c r="B29" i="121"/>
  <c r="B17" i="122"/>
  <c r="B17" i="121"/>
  <c r="B33" i="122"/>
  <c r="B33" i="121"/>
  <c r="B19" i="122"/>
  <c r="B19" i="121"/>
  <c r="B29" i="92"/>
  <c r="E45" i="90" s="1"/>
  <c r="K14" i="103"/>
  <c r="I14" i="103"/>
  <c r="G14" i="103"/>
  <c r="F14" i="103"/>
  <c r="E14" i="103"/>
  <c r="D14" i="103"/>
  <c r="B14" i="103"/>
  <c r="B12" i="103"/>
  <c r="B17" i="83"/>
  <c r="B18" i="83"/>
  <c r="B22" i="83"/>
  <c r="B49" i="81"/>
  <c r="B11" i="90" l="1"/>
  <c r="B126" i="83"/>
  <c r="B125" i="83"/>
  <c r="B124" i="83"/>
  <c r="J39" i="83"/>
  <c r="G39" i="83"/>
  <c r="E39" i="83"/>
  <c r="C39" i="83"/>
  <c r="K27" i="92" l="1"/>
  <c r="K26" i="92"/>
  <c r="J27" i="92"/>
  <c r="J26" i="92"/>
  <c r="K24" i="92"/>
  <c r="J43" i="92" s="1"/>
  <c r="J24" i="92"/>
  <c r="I43" i="92" s="1"/>
  <c r="K37" i="92"/>
  <c r="P12" i="90"/>
  <c r="O12" i="90"/>
  <c r="J37" i="92"/>
  <c r="J28" i="92" l="1"/>
  <c r="K28" i="92"/>
  <c r="J32" i="90" l="1"/>
  <c r="I32" i="90"/>
  <c r="J122" i="81" l="1"/>
  <c r="O177" i="83"/>
  <c r="J46" i="92" l="1"/>
  <c r="O78" i="92" l="1"/>
  <c r="O64" i="92"/>
  <c r="O349" i="83"/>
  <c r="O301" i="83"/>
  <c r="O261" i="83"/>
  <c r="O191" i="83"/>
  <c r="O128" i="83"/>
  <c r="O64" i="83"/>
  <c r="P78" i="92"/>
  <c r="P64" i="92"/>
  <c r="P349" i="83"/>
  <c r="P334" i="83"/>
  <c r="P321" i="83"/>
  <c r="P261" i="83"/>
  <c r="P191" i="83"/>
  <c r="P128" i="83"/>
  <c r="P109" i="83"/>
  <c r="P64" i="83"/>
  <c r="I46" i="92" l="1"/>
  <c r="G37" i="92" l="1"/>
  <c r="G28" i="92"/>
  <c r="I27" i="92"/>
  <c r="H27" i="92"/>
  <c r="I26" i="92"/>
  <c r="H26" i="92"/>
  <c r="H28" i="92" l="1"/>
  <c r="I28" i="92"/>
  <c r="B122" i="81" l="1"/>
  <c r="E122" i="81"/>
  <c r="P47" i="81" l="1"/>
  <c r="P46" i="81"/>
  <c r="B163" i="83" l="1"/>
  <c r="D44" i="82" l="1"/>
  <c r="B44" i="82"/>
  <c r="D40" i="82"/>
  <c r="B40" i="82"/>
  <c r="D47" i="82"/>
  <c r="B47" i="82"/>
  <c r="O47" i="81" l="1"/>
  <c r="O46" i="81"/>
  <c r="B145" i="83" l="1"/>
  <c r="B143" i="83"/>
  <c r="B363" i="83" l="1"/>
  <c r="B92" i="92" l="1"/>
  <c r="B78" i="92"/>
  <c r="B64" i="92"/>
  <c r="B51" i="92"/>
  <c r="E46" i="92"/>
  <c r="B46" i="92"/>
  <c r="E45" i="92"/>
  <c r="B45" i="92"/>
  <c r="F43" i="92"/>
  <c r="B41" i="92"/>
  <c r="I37" i="92"/>
  <c r="H37" i="92"/>
  <c r="B35" i="92"/>
  <c r="D28" i="92"/>
  <c r="D26" i="92"/>
  <c r="B26" i="92"/>
  <c r="G24" i="92"/>
  <c r="H24" i="92" s="1"/>
  <c r="I24" i="92" s="1"/>
  <c r="B22" i="92"/>
  <c r="B19" i="92"/>
  <c r="D37" i="92" l="1"/>
  <c r="D31" i="92"/>
  <c r="D34" i="92" s="1"/>
  <c r="D35" i="92"/>
  <c r="D29" i="92"/>
  <c r="D32" i="92" s="1"/>
  <c r="F46" i="92"/>
  <c r="G46" i="92"/>
  <c r="H46" i="92"/>
  <c r="G43" i="92"/>
  <c r="H43" i="92" s="1"/>
  <c r="B128" i="83" l="1"/>
  <c r="B122" i="83"/>
  <c r="B93" i="83"/>
  <c r="B15" i="83" l="1"/>
  <c r="F32" i="90" l="1"/>
  <c r="B29" i="90"/>
  <c r="B14" i="90"/>
  <c r="G13" i="90"/>
  <c r="F13" i="90"/>
  <c r="E13" i="90"/>
  <c r="D13" i="90"/>
  <c r="C13" i="90"/>
  <c r="B13" i="90"/>
  <c r="B13" i="84"/>
  <c r="B10" i="84"/>
  <c r="B10" i="123" s="1"/>
  <c r="B8" i="84"/>
  <c r="B377" i="83"/>
  <c r="B349" i="83"/>
  <c r="B334" i="83"/>
  <c r="B321" i="83"/>
  <c r="B319" i="83"/>
  <c r="B318" i="83"/>
  <c r="B317" i="83"/>
  <c r="B315" i="83"/>
  <c r="B301" i="83"/>
  <c r="B287" i="83"/>
  <c r="B274" i="83"/>
  <c r="B261" i="83"/>
  <c r="B232" i="83"/>
  <c r="B219" i="83"/>
  <c r="B206" i="83"/>
  <c r="B204" i="83"/>
  <c r="B191" i="83"/>
  <c r="B177" i="83"/>
  <c r="B109" i="83"/>
  <c r="B79" i="83"/>
  <c r="B64" i="83"/>
  <c r="B35" i="83"/>
  <c r="B10" i="83"/>
  <c r="B9" i="83"/>
  <c r="B8" i="83"/>
  <c r="B8" i="120" s="1"/>
  <c r="B27" i="82"/>
  <c r="L25" i="82"/>
  <c r="K25" i="82"/>
  <c r="J25" i="82"/>
  <c r="I25" i="82"/>
  <c r="H25" i="82"/>
  <c r="G25" i="82"/>
  <c r="F25" i="82"/>
  <c r="E25" i="82"/>
  <c r="D25" i="82"/>
  <c r="L20" i="82"/>
  <c r="K20" i="82"/>
  <c r="J20" i="82"/>
  <c r="I20" i="82"/>
  <c r="H20" i="82"/>
  <c r="G20" i="82"/>
  <c r="F20" i="82"/>
  <c r="E20" i="82"/>
  <c r="D20" i="82"/>
  <c r="B15" i="82"/>
  <c r="B12" i="82"/>
  <c r="B10" i="82"/>
  <c r="L8" i="82"/>
  <c r="K8" i="82"/>
  <c r="J8" i="82"/>
  <c r="I8" i="82"/>
  <c r="H8" i="82"/>
  <c r="G8" i="82"/>
  <c r="F8" i="82"/>
  <c r="E8" i="82"/>
  <c r="D8" i="82"/>
  <c r="B4" i="120"/>
  <c r="J121" i="81"/>
  <c r="E121" i="81"/>
  <c r="B121" i="81"/>
  <c r="B119" i="81"/>
  <c r="B112" i="81"/>
  <c r="B114" i="81"/>
  <c r="B110" i="81"/>
  <c r="L108" i="81"/>
  <c r="K108" i="81"/>
  <c r="J108" i="81"/>
  <c r="I108" i="81"/>
  <c r="H108" i="81"/>
  <c r="F108" i="81"/>
  <c r="E108" i="81"/>
  <c r="D108" i="81"/>
  <c r="C108" i="81"/>
  <c r="B105" i="81"/>
  <c r="B100" i="81"/>
  <c r="B98" i="81"/>
  <c r="B96" i="81"/>
  <c r="B94" i="81"/>
  <c r="B92" i="81"/>
  <c r="B83" i="81"/>
  <c r="B82" i="81"/>
  <c r="B79" i="81"/>
  <c r="B77" i="81"/>
  <c r="B75" i="81"/>
  <c r="B69" i="81"/>
  <c r="L67" i="81"/>
  <c r="K67" i="81"/>
  <c r="J67" i="81"/>
  <c r="I67" i="81"/>
  <c r="H67" i="81"/>
  <c r="F67" i="81"/>
  <c r="E67" i="81"/>
  <c r="D67" i="81"/>
  <c r="C67" i="81"/>
  <c r="L61" i="81"/>
  <c r="K61" i="81"/>
  <c r="J61" i="81"/>
  <c r="I61" i="81"/>
  <c r="H61" i="81"/>
  <c r="F61" i="81"/>
  <c r="E61" i="81"/>
  <c r="D61" i="81"/>
  <c r="C61" i="81"/>
  <c r="B43" i="81"/>
  <c r="B38" i="81"/>
  <c r="B29" i="81"/>
  <c r="L27" i="81"/>
  <c r="K27" i="81"/>
  <c r="J27" i="81"/>
  <c r="I27" i="81"/>
  <c r="H27" i="81"/>
  <c r="F27" i="81"/>
  <c r="E27" i="81"/>
  <c r="D27" i="81"/>
  <c r="C27" i="81"/>
  <c r="B8" i="122" l="1"/>
  <c r="B8" i="105"/>
  <c r="B8" i="121"/>
  <c r="B8" i="125"/>
  <c r="B8" i="126"/>
  <c r="B8" i="124"/>
  <c r="B8" i="103"/>
  <c r="B8" i="92"/>
  <c r="B9" i="120"/>
  <c r="B9" i="122" s="1"/>
  <c r="B9" i="92"/>
  <c r="B12" i="90"/>
  <c r="B5" i="120"/>
  <c r="C14" i="90"/>
  <c r="G14" i="90"/>
  <c r="F14" i="90"/>
  <c r="E14" i="90"/>
  <c r="D14" i="90"/>
  <c r="G32" i="90"/>
  <c r="B9" i="105" l="1"/>
  <c r="B9" i="126"/>
  <c r="B9" i="124"/>
  <c r="B9" i="125"/>
  <c r="B9" i="121"/>
  <c r="H32" i="90"/>
</calcChain>
</file>

<file path=xl/sharedStrings.xml><?xml version="1.0" encoding="utf-8"?>
<sst xmlns="http://schemas.openxmlformats.org/spreadsheetml/2006/main" count="772" uniqueCount="500">
  <si>
    <t>TRANSMISSION DU QUESTIONNAIRE REMPLI</t>
  </si>
  <si>
    <t>Firm Name</t>
  </si>
  <si>
    <t>Firm Address</t>
  </si>
  <si>
    <t>Adresse de l'entreprise</t>
  </si>
  <si>
    <t>Adresse du site Web</t>
  </si>
  <si>
    <t>Name of Authorized Official</t>
  </si>
  <si>
    <t>Nom du représentant autorisé</t>
  </si>
  <si>
    <t>Title of Authorized Official</t>
  </si>
  <si>
    <t>Titre du représentant autorisé</t>
  </si>
  <si>
    <t>E-mail Address</t>
  </si>
  <si>
    <t>Telephone</t>
  </si>
  <si>
    <t>Téléphone</t>
  </si>
  <si>
    <t>Question 1</t>
  </si>
  <si>
    <t xml:space="preserve">Dénomination sociale de l'entreprise </t>
  </si>
  <si>
    <t>Role in the Industry</t>
  </si>
  <si>
    <t>Question 2</t>
  </si>
  <si>
    <t>Question 3</t>
  </si>
  <si>
    <t>Question 4</t>
  </si>
  <si>
    <t>Question 5</t>
  </si>
  <si>
    <t>Question 6</t>
  </si>
  <si>
    <t>Question 7</t>
  </si>
  <si>
    <t>Question 8</t>
  </si>
  <si>
    <t>Question 9</t>
  </si>
  <si>
    <t>Question 10</t>
  </si>
  <si>
    <t>Question 11</t>
  </si>
  <si>
    <t>Provide the names and addresses of other locations, facilities, and outlets in Canada on behalf of which your company is responding.</t>
  </si>
  <si>
    <t>Question 12</t>
  </si>
  <si>
    <t>FIRM INFORMATION</t>
  </si>
  <si>
    <t>RENSEIGNEMENTS SUR L’ENTREPRISE</t>
  </si>
  <si>
    <t>CONFIRMATION DES DONNÉES DÉCLARÉES</t>
  </si>
  <si>
    <t>CERTIFICATION</t>
  </si>
  <si>
    <t>ATTESTATION</t>
  </si>
  <si>
    <t>Website Address</t>
  </si>
  <si>
    <t>PUBLIC COMMENTS</t>
  </si>
  <si>
    <t>Question 13</t>
  </si>
  <si>
    <t>Question 16</t>
  </si>
  <si>
    <t>Question 14</t>
  </si>
  <si>
    <t>Question 15</t>
  </si>
  <si>
    <t>QUESTIONNAIRE DUE DATE</t>
  </si>
  <si>
    <t>DATE D'ÉCHÉANCE DU QUESTIONNAIRE</t>
  </si>
  <si>
    <t>CONFIRMATION OF REPORTED DATA</t>
  </si>
  <si>
    <t>I understand that checking this box constitutes my legally binding signature.</t>
  </si>
  <si>
    <t>Je comprends que le fait de cocher cette case constitue ma signature juridiquement contraignante.</t>
  </si>
  <si>
    <t>Utilisateur final</t>
  </si>
  <si>
    <t>Rôle dans l'industrie</t>
  </si>
  <si>
    <t>Question 19</t>
  </si>
  <si>
    <t>PUBLIC</t>
  </si>
  <si>
    <t>CUSTOMS TARIFF</t>
  </si>
  <si>
    <t>TARIF DES DOUANES</t>
  </si>
  <si>
    <t>SUBMITTING THE QUESTIONNAIRE RESPONSE</t>
  </si>
  <si>
    <t>Fournissez les noms et adresses des autres emplacements, installations et points de vente au Canada au nom de laquelle votre entreprise répond. </t>
  </si>
  <si>
    <t>Adresse de courrier électronique</t>
  </si>
  <si>
    <t>Date</t>
  </si>
  <si>
    <t>End user</t>
  </si>
  <si>
    <t>Provide a brief history of your firm, with particular emphasis on activities regarding the goods.</t>
  </si>
  <si>
    <t>Donnez un bref historique de votre entreprise, en insistant plus particulièrement sur les activités entourant les marchandises.</t>
  </si>
  <si>
    <t>Question 17</t>
  </si>
  <si>
    <t>Question 18</t>
  </si>
  <si>
    <t>Question 20</t>
  </si>
  <si>
    <t>Question 21</t>
  </si>
  <si>
    <t>Question 22</t>
  </si>
  <si>
    <t>Question 23</t>
  </si>
  <si>
    <t>Question 24</t>
  </si>
  <si>
    <t>Question 25</t>
  </si>
  <si>
    <t>COMMENTAIRES PUBLICS</t>
  </si>
  <si>
    <t>Fournissez les stocks et ventes à l'exportation des marchandises importées.</t>
  </si>
  <si>
    <t>PROTECTED COMMENTS</t>
  </si>
  <si>
    <t>Confirm that all information is reported on a calendar-year basis.</t>
  </si>
  <si>
    <t>Confirmez que tous les renseignements déclarés le sont selon l’année civile.</t>
  </si>
  <si>
    <t>Variable</t>
  </si>
  <si>
    <t>English</t>
  </si>
  <si>
    <t>French</t>
  </si>
  <si>
    <t>Data Validation comments</t>
  </si>
  <si>
    <t>Case Number</t>
  </si>
  <si>
    <t>The Goods</t>
  </si>
  <si>
    <t>Due Date</t>
  </si>
  <si>
    <t>UOM (plural)</t>
  </si>
  <si>
    <t>UOM (singular)</t>
  </si>
  <si>
    <t>Trade Level 1 (plural)</t>
  </si>
  <si>
    <t>Product Defn</t>
  </si>
  <si>
    <t>HS Code defn change date</t>
  </si>
  <si>
    <t>HS Codes before change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</si>
  <si>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</si>
  <si>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</si>
  <si>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</si>
  <si>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</si>
  <si>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</si>
  <si>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</si>
  <si>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</si>
  <si>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</si>
  <si>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</si>
  <si>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</si>
  <si>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</si>
  <si>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</si>
  <si>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</si>
  <si>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</si>
  <si>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Price Premium</t>
  </si>
  <si>
    <t xml:space="preserve"> Majoration du prix</t>
  </si>
  <si>
    <t>Describe how delivery of the goods sold by your firm is paid for.</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</si>
  <si>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</si>
  <si>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</si>
  <si>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</si>
  <si>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</si>
  <si>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</si>
  <si>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</si>
  <si>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</si>
  <si>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</si>
  <si>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</si>
  <si>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</si>
  <si>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</si>
  <si>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</si>
  <si>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</si>
  <si>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the questions in this tab, note the following:</t>
  </si>
  <si>
    <t>Pour les questions de cet onglet, notez ce qui suit :</t>
  </si>
  <si>
    <t>Ventes à l'exportation</t>
  </si>
  <si>
    <t>Ending inventory</t>
  </si>
  <si>
    <t>Décrivez les plans de votre entreprise pour gérer les niveaux de stocks au cours des deux prochaines années. Fournissez les motifs et les hypothèses sous-tendant ces objectifs et ces stratégies.</t>
  </si>
  <si>
    <t>For additional details, view the Info tab.</t>
  </si>
  <si>
    <t>Pour plus de détails, consultez l'onglet Info.</t>
  </si>
  <si>
    <t>Indicate your firm's trade level with respect to the goods in Canada:</t>
  </si>
  <si>
    <t>Trade level</t>
  </si>
  <si>
    <t>Niveau commercial</t>
  </si>
  <si>
    <t>Producer of the goods</t>
  </si>
  <si>
    <t>References to "the goods" in this questionnaire refer to:</t>
  </si>
  <si>
    <t>Les références aux « marchandises » dans ce questionnaire font référence à :</t>
  </si>
  <si>
    <t>Describe how delivery of the goods purchased by your firm is paid for.</t>
  </si>
  <si>
    <t>Explain circumstances where Canadian purchasers are willing to pay a price premium for the goods produced in Canada and what the amount of that premium would be.</t>
  </si>
  <si>
    <t xml:space="preserve">Primary Industry 1 </t>
  </si>
  <si>
    <t>Segment de marché 1</t>
  </si>
  <si>
    <t>Primary Industry 2</t>
  </si>
  <si>
    <t>Segment de marché 2</t>
  </si>
  <si>
    <t>Primary Industry 3</t>
  </si>
  <si>
    <t>Segment de marché 3</t>
  </si>
  <si>
    <t>Indicate the primary industries of your customers of the goods.</t>
  </si>
  <si>
    <t>Type</t>
  </si>
  <si>
    <t>Provide your firm's inventories and export sales of imports of the goods.</t>
  </si>
  <si>
    <t>If the volume of ending inventory in Question 1 on the Invent-Stock tab differs from the calculated ending inventory, explain why there is a difference.</t>
  </si>
  <si>
    <t>Les informations publiques/non confidentielles de ce tableau sont automatiquement générées à partir des informations fournies dans les onglets "Imp" et l'onglet "Invent-Stock". Toute modification de ce résumé public doit donc être effectuée dans ces onglets.</t>
  </si>
  <si>
    <t>Select Yes or No</t>
  </si>
  <si>
    <t>Sélectionnez oui ou non</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</si>
  <si>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</si>
  <si>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</si>
  <si>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</si>
  <si>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Retournez le questionnaire rempli en utilisant l’une des options suivantes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</si>
  <si>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</si>
  <si>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Net delivered selling value</t>
  </si>
  <si>
    <t>Valeur de vente nette rendue</t>
  </si>
  <si>
    <t>Net delivered purchase value (laid-in cost)</t>
  </si>
  <si>
    <t>Describe whether there is seasonality in the Canadian market for the goods. Describe any seasonal patterns in your firm's imports, inventory or sales of imports in Canada.</t>
  </si>
  <si>
    <t>Décrivez s'il y a une saisonnalité sur le marché canadien pour les marchandises. Décrivez les tendances saisonnières dans les importations, les stocks ou les ventes d’importations de votre entreprise au Canada.</t>
  </si>
  <si>
    <t>Expliquez les changements que vous prévoyez voir sur le marché canadien et sur d’autres marchés mondiaux pour les marchandises au cours des deux prochaines années en ce qui concerne la demande, les prix, les volumes d’importation ou tout autre facteur.</t>
  </si>
  <si>
    <t>Difference between ending inventory in Question 1 on the Invent-Stock tab and the calculated ending inventory</t>
  </si>
  <si>
    <t>GLOSSAIRE</t>
  </si>
  <si>
    <t/>
  </si>
  <si>
    <t xml:space="preserve">Questions relating to this questionnaire should be directed to:
</t>
  </si>
  <si>
    <t xml:space="preserve">Toutes les questions relatives au présent questionnaire doivent être adressées à :
</t>
  </si>
  <si>
    <t>Dénomination sociale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</si>
  <si>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</si>
  <si>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</si>
  <si>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</si>
  <si>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Décrivez comment les coûts de livraison des marchandises achetées par votre entreprise sont payés.</t>
  </si>
  <si>
    <t>Décrivez comment les coûts de livraison des marchandises vendues par votre entreprise sont payés.</t>
  </si>
  <si>
    <t>Expliquez les circonstances dans lesquelles les acheteurs canadiens sont prêts à payer un prix plus élevé pour les marchandises produites au Canada. Quel serait le montant de ce supplément?</t>
  </si>
  <si>
    <t>Indiquez le niveau commercial de votre entreprise en ce qui concerne les marchandises au Canada :</t>
  </si>
  <si>
    <t>Producteur national des marchandises</t>
  </si>
  <si>
    <t>Si votre entreprise désire ajouter des commentaires concernant vos réponses, vous les inscrivez ici. Indiquez à quelle question se rapportent vos commentaires.</t>
  </si>
  <si>
    <t>Describe your firm’s plans to manage inventory levels, in the next two years. Provide the rationale and assumptions underlying these strategies and objectives.</t>
  </si>
  <si>
    <t>COMMENTAIRES PROTÉGÉS</t>
  </si>
  <si>
    <t>Confirmez que toutes les valeurs déclarées dans ce questionnaire sont en dollars canadiens.</t>
  </si>
  <si>
    <t>Confirm that all values reported in this questionnaire are in Canadian dollars.</t>
  </si>
  <si>
    <t>Maximum length reached. Please use the AddPro tab to add further info. | La limite maximale de caractères est atteinte. SVP utiliser l'onglet AddPro pour ajouter plus d'information.</t>
  </si>
  <si>
    <t>Maximum length reached. Please use the AddPub tab to add further info. | La limite maximale de caractères est atteinte. SVP utiliser l'onglet AddPub pour ajouter plus d'information.</t>
  </si>
  <si>
    <t>1000 character limit | limite de 1000 caractères</t>
  </si>
  <si>
    <t>If not listed above, other trade level is:</t>
  </si>
  <si>
    <t>Si non mentionné ci-dessus, l'autre niveau commercial est :</t>
  </si>
  <si>
    <t>Broker or trader</t>
  </si>
  <si>
    <t>Courtier ou commerçant</t>
  </si>
  <si>
    <t>A</t>
  </si>
  <si>
    <t>Int period 1</t>
  </si>
  <si>
    <t>Int period 2</t>
  </si>
  <si>
    <t>Should your firm wish to add any comments related to its responses, submit them here. Be sure to indicate the applicable question number.</t>
  </si>
  <si>
    <t>Imports in Canada</t>
  </si>
  <si>
    <t>Sales in Canada</t>
  </si>
  <si>
    <t>CAD</t>
  </si>
  <si>
    <t>Explain any changes you expect to see in the Canadian market and in other markets globally for the goods over the next two years with respect to demand, prices, import volumes or any other factor.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</si>
  <si>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</si>
  <si>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</si>
  <si>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Firm Name (In English and French, if applicable)</t>
  </si>
  <si>
    <t>Trade Level 2 (plural)</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</si>
  <si>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</si>
  <si>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</si>
  <si>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GRADES</t>
  </si>
  <si>
    <t>Minimum</t>
  </si>
  <si>
    <t>Maximum</t>
  </si>
  <si>
    <t>Steel Grade</t>
  </si>
  <si>
    <t>Nuance d'acier</t>
  </si>
  <si>
    <t>Finish (ie. Bare or Coated)</t>
  </si>
  <si>
    <t>Traitement de la surface (c.à dire recouverts ou non)</t>
  </si>
  <si>
    <t>Country of Origin</t>
  </si>
  <si>
    <t>Pays d'origine</t>
  </si>
  <si>
    <t>Vendus au Canada ou exportés</t>
  </si>
  <si>
    <t>Sold in Canada or exported</t>
  </si>
  <si>
    <t>Diamètre extérieur (mm)</t>
  </si>
  <si>
    <t>Outside Diameter (mm)</t>
  </si>
  <si>
    <t>Wall Thickness (mm)</t>
  </si>
  <si>
    <t>Épaisseur de la paroi (mm)</t>
  </si>
  <si>
    <t>Length (m)</t>
  </si>
  <si>
    <t>Longueur (m)</t>
  </si>
  <si>
    <t xml:space="preserve">Imports </t>
  </si>
  <si>
    <t>Importations</t>
  </si>
  <si>
    <t>Question 26</t>
  </si>
  <si>
    <t xml:space="preserve">• Veuillez indiquer seulement les ventes effectuées à partir des importations de votre entreprise. Les ventes de marchandises achetées auprès de producteurs canadiens doivent être exclues. </t>
  </si>
  <si>
    <t>• Report all sales to Canadian and foreign associated firms.</t>
  </si>
  <si>
    <t>• Déclarez toutes les ventes aux entreprises associées canadiennes et étrangères.</t>
  </si>
  <si>
    <t>• Report all sales as of the date of shipment to the customer or the customer’s warehouse.</t>
  </si>
  <si>
    <t>• Déclarez toutes les ventes à compter de la date de l’expédition au client ou à son entrepôt.</t>
  </si>
  <si>
    <t>• Report all values in Canadian dollars.</t>
  </si>
  <si>
    <t>• Déclarez toutes les valeurs en dollars canadiens.</t>
  </si>
  <si>
    <t>Describe the method used to value your firm's sales to Canadian or foreign associated firms.</t>
  </si>
  <si>
    <t>Décrivez la méthode utilisée pour déterminer la valeur des ventes de votre entreprise à ses entreprises associées au Canada et/ou à l’étranger.</t>
  </si>
  <si>
    <t>Provide the proportion of your import sales value that is represented by delivery costs.</t>
  </si>
  <si>
    <t>Indiquez la proportion de la valeur de vos ventes à l’importation qui est représentée par les frais de livraison.</t>
  </si>
  <si>
    <t>Provide your firm’s strategies and objectives for the next two years with respect to the purchases of the goods made in Canada. Provide the rationale and assumptions underlying these strategies and objectives.</t>
  </si>
  <si>
    <t>Fournissez les stratégies et les objectifs de votre entreprise pour les deux prochaines années en ce qui concerne les achats de marchandises fabriquées au Canada. Fournir la justification et les hypothèses qui sous-tendent ces stratégies et objectifs.</t>
  </si>
  <si>
    <t>Provide your firm’s strategies and objectives for the next two years with respect to imports and sales of imports of the goods. Provide the rationale and assumptions underlying these strategies and objectives.</t>
  </si>
  <si>
    <t>Fournissez les stratégies et les objectifs de votre entreprise pour les deux prochaines années en ce qui concerne les importations et les ventes de marchandises importées. Fournir la justification et les hypothèses qui sous-tendent ces stratégies et objectifs.</t>
  </si>
  <si>
    <t>Importations au Canada</t>
  </si>
  <si>
    <t>Ventes au Canada</t>
  </si>
  <si>
    <t>Utilisez l'onglet AddPro si vous avez besoin de plus d'espace.</t>
  </si>
  <si>
    <t>First Year of POR</t>
  </si>
  <si>
    <t>Last Year of POR</t>
  </si>
  <si>
    <t>tonnes</t>
  </si>
  <si>
    <t>tonne</t>
  </si>
  <si>
    <t>distributors</t>
  </si>
  <si>
    <t>end users</t>
  </si>
  <si>
    <t>distributeurs</t>
  </si>
  <si>
    <t>Subject Countries (incl. pronoun for French)</t>
  </si>
  <si>
    <t>IMPORTERS' QUESTIONNAIRE | QUESTIONNAIRE À L'INTENTION DES IMPORTATEURS</t>
  </si>
  <si>
    <t>INTRODUCTION</t>
  </si>
  <si>
    <t>LANGUAGE PREFERENCE | PRÉFÉRENCE LINGUISTIQUE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</si>
  <si>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</si>
  <si>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</si>
  <si>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</si>
  <si>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DO YOU NEED TO COMPLETE THIS QUESTIONNAIRE?</t>
  </si>
  <si>
    <t>FAILURE TO COMPLETE QUESTIONNAIRE</t>
  </si>
  <si>
    <t>QUESTIONNAIRE NON REMPLI</t>
  </si>
  <si>
    <t>IMPORTERS' QUESTIONNAIRE</t>
  </si>
  <si>
    <t>QUESTIONNAIRE À L'INTENTION DES IMPORTATEURS</t>
  </si>
  <si>
    <t>QUESTIONNAIRE OUTLINE</t>
  </si>
  <si>
    <t>APERÇU DU QUESTIONNAIRE</t>
  </si>
  <si>
    <t>ADDITIONAL PRODUCT INFORMATION</t>
  </si>
  <si>
    <t>RENSEIGNEMENTS ADDITIONNELS SUR LE PRODUIT</t>
  </si>
  <si>
    <t>Additional Product Info</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</si>
  <si>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</si>
  <si>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</si>
  <si>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GLOSSARY</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</si>
  <si>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</si>
  <si>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</si>
  <si>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DEFINITION OF "THE GOODS"</t>
  </si>
  <si>
    <t>LA DÉFINITION "DES MARCHANDISES"</t>
  </si>
  <si>
    <t>Last Day of POR</t>
  </si>
  <si>
    <t>Important notes for formatting</t>
  </si>
  <si>
    <t>Insert and merge rows where needed to expand height of text boxes.</t>
  </si>
  <si>
    <t>Instructions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</si>
  <si>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</si>
  <si>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t>
  </si>
  <si>
    <t xml:space="preserve">La valeur de tous vos achats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</si>
  <si>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</si>
  <si>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</si>
  <si>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</si>
  <si>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</si>
  <si>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PRODUCER INTERACTIONS</t>
  </si>
  <si>
    <t>INTERACTIONS AVEC LES PRODUCTEURS</t>
  </si>
  <si>
    <t>IMPORTATION</t>
  </si>
  <si>
    <t>MARKET CHARACTERISTICS OF THE GOODS</t>
  </si>
  <si>
    <t>CARACTÉRISTIQUES DU MARCHÉ DES MARCHANDISES</t>
  </si>
  <si>
    <t>SALES</t>
  </si>
  <si>
    <t>VENTES</t>
  </si>
  <si>
    <t>MARKETS</t>
  </si>
  <si>
    <t>MARCHÉS</t>
  </si>
  <si>
    <t>Comment specifically on how or if the Canadian market for the goods changed in 2025 as a result of the shift in the global and domestic trade landscape, including, but not limited to, any shift in your firm’s overall import strategy for the goods.</t>
  </si>
  <si>
    <t>PROTECTED</t>
  </si>
  <si>
    <t>PROTÉGÉ</t>
  </si>
  <si>
    <t>PURCHASES</t>
  </si>
  <si>
    <t>ACHATS</t>
  </si>
  <si>
    <t>Countries for Tabs</t>
  </si>
  <si>
    <t>• If your firm is an end user or a retailer, your firm does not need to report sales of imports or inventories of imports.</t>
  </si>
  <si>
    <t>• Si votre entreprise est un utilisateur final ou un détaillant, elle n’a pas besoin de déclarer ses ventes d’importations ou ses stocks d’importations.</t>
  </si>
  <si>
    <t>IMPORTS AND SALES</t>
  </si>
  <si>
    <t>IMPORTATIONS ET STOCKS</t>
  </si>
  <si>
    <t>Related firms</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</si>
  <si>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</si>
  <si>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</si>
  <si>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Entreprises affiliées</t>
  </si>
  <si>
    <t>Delivery Cost (%)</t>
  </si>
  <si>
    <t>Coût de livraison (%)</t>
  </si>
  <si>
    <t>net delivered purchase value (CAD)</t>
  </si>
  <si>
    <t>valeur d'achat nette rendue (CAD)</t>
  </si>
  <si>
    <t>Beginning inventory</t>
  </si>
  <si>
    <t>Stock d'ouverture</t>
  </si>
  <si>
    <t>Export sales</t>
  </si>
  <si>
    <t>GENERAL</t>
  </si>
  <si>
    <t>GÉNÉRAL</t>
  </si>
  <si>
    <t>Note: Public/non-confidential information in this table is automatically generated from the information provided in the "Imp" tabs and "Invent-Stock" tab. Any changes to this public summary must therefore be made in those tabs.</t>
  </si>
  <si>
    <t>IMPORTATIONS ET VENTES</t>
  </si>
  <si>
    <t>United States of America</t>
  </si>
  <si>
    <t>États-Unis d'Amérique</t>
  </si>
  <si>
    <t>Other countries</t>
  </si>
  <si>
    <t>Total sales of imports in Canada</t>
  </si>
  <si>
    <t>Ventes totales d'importations au Canada</t>
  </si>
  <si>
    <t>US</t>
  </si>
  <si>
    <t>Analyst 1</t>
  </si>
  <si>
    <t>Analyst 2</t>
  </si>
  <si>
    <t xml:space="preserve">Provide your firm's imports and sales of imports of the goods from: </t>
  </si>
  <si>
    <t xml:space="preserve">Indiquez les importations et les ventes de marchandises de votre entreprise de : </t>
  </si>
  <si>
    <t xml:space="preserve">Other countries include: </t>
  </si>
  <si>
    <t xml:space="preserve">Autres pays incluent : </t>
  </si>
  <si>
    <t>• Report only sales from your firm’s imports. Sales of purchased goods from Canadian producers must be excluded.</t>
  </si>
  <si>
    <t>INVENTORIES AND EXPORT SALES</t>
  </si>
  <si>
    <t>STOCKS ET VENTES À L'EXPORTATION</t>
  </si>
  <si>
    <t>Distributor</t>
  </si>
  <si>
    <t>Distributeur</t>
  </si>
  <si>
    <t>Drop down lists</t>
  </si>
  <si>
    <t>Public Question 1</t>
  </si>
  <si>
    <t>Yes</t>
  </si>
  <si>
    <t>Oui</t>
  </si>
  <si>
    <t>No</t>
  </si>
  <si>
    <t>Non</t>
  </si>
  <si>
    <t>If no, explain why import data indicates that you imported during this period.</t>
  </si>
  <si>
    <t>Si non, expliquez pourquoi les données d'importation indiquent que vous avez importé au cours de cette période.</t>
  </si>
  <si>
    <t>Intro, Public, Confirm</t>
  </si>
  <si>
    <t>If no, explain.</t>
  </si>
  <si>
    <t>Si non, expliquez.</t>
  </si>
  <si>
    <t>DEVEZ-VOUS REMPLIR CE QUESTIONNAIRE?</t>
  </si>
  <si>
    <t>Valeur d’achat nette rendue (coût de revient)</t>
  </si>
  <si>
    <t xml:space="preserve">The exporter handles delivery, and the cost is built into the price. </t>
  </si>
  <si>
    <t xml:space="preserve">The exporter handles delivery, but charges your firm separately for it. </t>
  </si>
  <si>
    <t>L'exportateur s'occupe de la livraison et les frais de livraison sont inclus dans le prix de vente.</t>
  </si>
  <si>
    <t>L'exportateur s'occupe de la livraison mais les frais de livraison sont facturés séparément à votre entreprise.</t>
  </si>
  <si>
    <t>La livraison et ses frais sont pris en charge par votre entreprise.</t>
  </si>
  <si>
    <t>Delivery cost is included in the selling price.</t>
  </si>
  <si>
    <t>Delivery cost is charged to the purchaser.</t>
  </si>
  <si>
    <t>Delivery cost is assumed and arranged by the purchaser.</t>
  </si>
  <si>
    <t xml:space="preserve"> Les frais de livraison sont inclus dans le prix de vente.</t>
  </si>
  <si>
    <t xml:space="preserve"> Les frais de livraison sont facturés à l’acheteur.</t>
  </si>
  <si>
    <t xml:space="preserve"> Les frais de livraison sont pris en charge par l’acheteur.</t>
  </si>
  <si>
    <t>net delivered sales value (CAD)</t>
  </si>
  <si>
    <t>valeur de vente nette rendue (CAD)</t>
  </si>
  <si>
    <t>Type d'affiliation</t>
  </si>
  <si>
    <t>utilisateurs finals</t>
  </si>
  <si>
    <t>Stock de clôture</t>
  </si>
  <si>
    <t>Si le volume du stock de clôture à la question 1 sur l'onglet Invent-Stock diffère du stock de clôture calculé, expliquez pourquoi il y a une différence.</t>
  </si>
  <si>
    <t>Différence entre le stock de clôture à la question 1 sur l'onglet Invent-Stock et le stock de clôture calculé</t>
  </si>
  <si>
    <t>Expliquez spécifiquement comment le marché canadien des marchandises a changé en 2025 en raison de l'évolution du paysage commercial mondial et national, y compris, sans toutefois s'y limiter, tout changement dans la stratégie globale d'importation des marchandises de votre entreprise.</t>
  </si>
  <si>
    <t>Indiquez dans quels segments de marché ces marchandises sont vendues.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</si>
  <si>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</si>
  <si>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</si>
  <si>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</si>
  <si>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</si>
  <si>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</si>
  <si>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</si>
  <si>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</si>
  <si>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</si>
  <si>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RR-2025-002</t>
  </si>
  <si>
    <t>concrete reinforcing bar</t>
  </si>
  <si>
    <t>barres d'armature pour béton</t>
  </si>
  <si>
    <t>the People's Republic of China, the Republic of Korea, and the Republic of Türkiye</t>
  </si>
  <si>
    <t>30 sept</t>
  </si>
  <si>
    <t>Paula Place</t>
  </si>
  <si>
    <t>paula.place@tribunal.gc.ca</t>
  </si>
  <si>
    <t>François Thivierge</t>
  </si>
  <si>
    <t xml:space="preserve">francois.thivierge@tribunal.gc.ca </t>
  </si>
  <si>
    <t>https://www.cbsa-asfc.gc.ca/sima-lmsi/mif-mev/rb1-eng.html</t>
  </si>
  <si>
    <t>https://www.cbsa-asfc.gc.ca/sima-lmsi/mif-mev/rb1-fra.html</t>
  </si>
  <si>
    <t>343-574-3196</t>
  </si>
  <si>
    <t>343-550-4453</t>
  </si>
  <si>
    <t>Other Findings</t>
  </si>
  <si>
    <t>China</t>
  </si>
  <si>
    <t>Chine</t>
  </si>
  <si>
    <t>Korea</t>
  </si>
  <si>
    <t>Corée</t>
  </si>
  <si>
    <t>Türkiye</t>
  </si>
  <si>
    <t>AA</t>
  </si>
  <si>
    <t>Subject Country/Pays sujet 1</t>
  </si>
  <si>
    <t>Subject Country/Pays sujet 2</t>
  </si>
  <si>
    <t>Subject Country/Pays sujet 3</t>
  </si>
  <si>
    <t>January 15, 2026</t>
  </si>
  <si>
    <t>15 janvier 2026</t>
  </si>
  <si>
    <t>de la République populaire de Chine, de la République de Corée et de la République de Türkiye</t>
  </si>
  <si>
    <t>Using data provided in Question 1 in the country tabs with the data provided in Question 1 on the Invent-Stock tab, the questionnaire calculates ending inventory as follows:</t>
  </si>
  <si>
    <t>En utilisant les données fournies à la question 1 sur les onglets des pays avec les données fournies à la question 1 sur l'onglet Invent-Stock, le questionnaire calcule le stock de clôture comme suit :</t>
  </si>
  <si>
    <t xml:space="preserve">Your firm arranges and pays for delivery directly. </t>
  </si>
  <si>
    <t>janv-sept 2024</t>
  </si>
  <si>
    <t>janv-sept 2025</t>
  </si>
  <si>
    <t>Sept 30</t>
  </si>
  <si>
    <t>Jan-Sept 2024</t>
  </si>
  <si>
    <t>Jan-Sept 2025</t>
  </si>
  <si>
    <t>Domestic Sales</t>
  </si>
  <si>
    <t>Ventes nationales</t>
  </si>
  <si>
    <t>Delivery costs</t>
  </si>
  <si>
    <t>Coûts de livraison</t>
  </si>
  <si>
    <t>Bélarus, Taipei chinois, Hong Kong, Japon, Portugal, Espagne, Algérie, Égypte, Indonésie, Italie, Malaisie, Singapour, Vietnam, Oman, Russie, Bulgarie, Thaïlande (à l’exclusion de marchandises exportées par Thai Steel Profile Public Company Limited), Émirats arabes unis</t>
  </si>
  <si>
    <t>The costs of freight, handling, and insurance to your Canadian warehouse and, where applicable, all import costs such as customs and other duties (including anti-dumping and countervailing duties), brokerage fees and surcharges.</t>
  </si>
  <si>
    <t xml:space="preserve">Les coûts de fret, manutention et assurance à votre entrepôt canadien et, le cas échéant, tous les frais d’importation, comme les droits de douane et autres (y compris les droits antidumping et compensateurs), les frais de courtage et les suppléments. </t>
  </si>
  <si>
    <t>The value of your sales net of all discounts (cash, quantity or deferred), allowances, taxes, rebates and incentives, whether or not shown on the invoice. It includes all delivery costs.</t>
  </si>
  <si>
    <t>Belarus, Chinese Taipei, Hong Kong, Japan, Portugal, Spain, Algeria, Egypt, Indonesia, Italy, Malaysia, Singapore, Vietnam, Oman, Russia, Bulgaria, Thailand (excluding goods exported from Thai Steel Profile Public Company Limited), United Arab Emirates</t>
  </si>
  <si>
    <t>Other countries (including goods exported from Thailand from Thai Steel Profile Public Company Limited)</t>
  </si>
  <si>
    <t>Autres pays (y compris les marchandises exportées de Thaïlande par Thai Steel Profile Public Company Limited)</t>
  </si>
  <si>
    <t>Copy</t>
  </si>
  <si>
    <t>Trade Level</t>
  </si>
  <si>
    <t>FirmActivities</t>
  </si>
  <si>
    <t>CHN</t>
  </si>
  <si>
    <t>KOR</t>
  </si>
  <si>
    <t>TUR</t>
  </si>
  <si>
    <t>Other Measures</t>
  </si>
  <si>
    <t>USA</t>
  </si>
  <si>
    <t xml:space="preserve">Company Name </t>
  </si>
  <si>
    <t>Other Countries (Including Thai Exp)</t>
  </si>
  <si>
    <t>Sales of Imports in Canada</t>
  </si>
  <si>
    <t>Dist</t>
  </si>
  <si>
    <t>EU</t>
  </si>
  <si>
    <t>Export Sales</t>
  </si>
  <si>
    <t xml:space="preserve">Other Country Names: </t>
  </si>
  <si>
    <t>Don't</t>
  </si>
  <si>
    <t>TONNES</t>
  </si>
  <si>
    <t>000 $</t>
  </si>
  <si>
    <t>$/tonne</t>
  </si>
  <si>
    <t>IMPMKTS DB</t>
  </si>
  <si>
    <t>I-2024</t>
  </si>
  <si>
    <t>I-2025</t>
  </si>
  <si>
    <t>Country</t>
  </si>
  <si>
    <t>Activity</t>
  </si>
  <si>
    <t>TL</t>
  </si>
  <si>
    <t>VOL</t>
  </si>
  <si>
    <t>VAL/1000</t>
  </si>
  <si>
    <t>UV</t>
  </si>
  <si>
    <t>Imports</t>
  </si>
  <si>
    <t>-</t>
  </si>
  <si>
    <t>Sales</t>
  </si>
  <si>
    <t>DIST</t>
  </si>
  <si>
    <t>DIST/resell</t>
  </si>
  <si>
    <t>EU/retail</t>
  </si>
  <si>
    <t>Invent Imp</t>
  </si>
  <si>
    <t>CHECK</t>
  </si>
  <si>
    <t>Import sales</t>
  </si>
  <si>
    <t>Respondant</t>
  </si>
  <si>
    <t>Sheet</t>
  </si>
  <si>
    <t>Comment</t>
  </si>
  <si>
    <t>Question</t>
  </si>
  <si>
    <t>Answer</t>
  </si>
  <si>
    <t>Public</t>
  </si>
  <si>
    <t>Q 2.</t>
  </si>
  <si>
    <t>Q 4.</t>
  </si>
  <si>
    <t>Q 5.</t>
  </si>
  <si>
    <t>Q 6.</t>
  </si>
  <si>
    <t>Q 7.</t>
  </si>
  <si>
    <t>Q 8. ExP</t>
  </si>
  <si>
    <t>Q 8. A</t>
  </si>
  <si>
    <t>Q 8. B</t>
  </si>
  <si>
    <t>Q 8. C</t>
  </si>
  <si>
    <t>Q 9. A</t>
  </si>
  <si>
    <t>Q 9. B</t>
  </si>
  <si>
    <t>Q 9. C</t>
  </si>
  <si>
    <t>Q 10.</t>
  </si>
  <si>
    <t>Q 11.</t>
  </si>
  <si>
    <t>Q 12.</t>
  </si>
  <si>
    <t>Q 13. A</t>
  </si>
  <si>
    <t>Q 13. Exp</t>
  </si>
  <si>
    <t>Q 14.</t>
  </si>
  <si>
    <t>Q 15.</t>
  </si>
  <si>
    <t>Q 16.</t>
  </si>
  <si>
    <t>Q 17.</t>
  </si>
  <si>
    <t>Q 18.</t>
  </si>
  <si>
    <t>Q 19.</t>
  </si>
  <si>
    <t>Q 20.</t>
  </si>
  <si>
    <t>Q 21. Exp</t>
  </si>
  <si>
    <t>Q 21. A</t>
  </si>
  <si>
    <t>Q 21. B</t>
  </si>
  <si>
    <t>Q 21. C</t>
  </si>
  <si>
    <t>Q 22.</t>
  </si>
  <si>
    <t>Q 23.</t>
  </si>
  <si>
    <t>Q 24.</t>
  </si>
  <si>
    <t>Q 25.</t>
  </si>
  <si>
    <t>Q 26.</t>
  </si>
  <si>
    <t>AddPub</t>
  </si>
  <si>
    <t>Pro</t>
  </si>
  <si>
    <t>Q 1.</t>
  </si>
  <si>
    <t>Q 3.</t>
  </si>
  <si>
    <t>KOR•COR</t>
  </si>
  <si>
    <t>Measures•Mesures</t>
  </si>
  <si>
    <t>US•ÉU</t>
  </si>
  <si>
    <t>Other•Autre</t>
  </si>
  <si>
    <t>Invent-Stock</t>
  </si>
  <si>
    <t>Q 2. Exp</t>
  </si>
  <si>
    <t>AddPro</t>
  </si>
  <si>
    <t>Hot-rolled deformed steel concrete reinforcing bar in straight lengths or coils, commonly identified as rebar, in various diameters up to and including 56.4 millimeters, in various finishes, excluding plain round bar and fabricated rebar products, excluding 10-mm-diameter (10M) rebar produced to meet the requirements of CSA G30 18.09 (or equivalent standards) and coated to meet the requirements of epoxy standard ASTM A775/A 775M 04a (or equivalent standards) in lengths from 1 foot (30.48 cm) up to and including 8 feet (243.84 cm).</t>
  </si>
  <si>
    <t>Barres d’armature crénelées pour béton en acier, laminées à chaud, en longueurs droites ou sous forme de bobines, souvent identifiées comme armature, de différents diamètres jusqu’à 56,4 millimètres inclusivement, de finitions différentes, excluant les barres rondes ordinaires et la fabrication d’autres produits d’armature, excluant les barres de 10 mm de diamètre (10M) fabriquées pour rencontrer les standards CSA G30 18.09 (ou équivalent) et enrobées pour rencontrer les exigences du standard epoxy ASTM A775/A 775M 04a (ou équivalent) en longueur de 1 pied (30.48 cm) jusqu'à et incluant 8 pieds (243.84 cm).</t>
  </si>
  <si>
    <t>7213.10.00.11, 7213.10.00.12, 7213.10.00.13, 7213.10.00.90, 7214.20.00.11, 7214.20.00.12, 7214.20.00.13, 7214.20.00.14, 7214.20.00.21, 7214.20.00.22, 7214.20.00.23, 7214.20.00.24, 7214.20.00.31, 7214.20.00.32, 7214.20.00.33, 7214.20.00.34, 7214.20.00.90, 7215.90.00.20, 7215.90.00.30, 7227.90.00.50, 7228.30.00.51, 7228.30.00.52, 7228.30.00.53</t>
  </si>
  <si>
    <t>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t>
  </si>
  <si>
    <t>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</si>
</sst>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d\-mmm\-yy;@"/>
    <numFmt numFmtId="167" formatCode="_(* #,##0_);_(* \(#,##0\);_(* &quot;-&quot;??_);_(@_)"/>
    <numFmt numFmtId="168" formatCode="_-* #,##0_-;\-* #,##0_-;_-* &quot;-&quot;??_-;_-@_-"/>
  </numFmts>
  <fonts count="69" x14ac:knownFonts="1">
    <font>
      <sz val="11"/>
      <color theme="1"/>
      <name val="Calibri"/>
      <family val="2"/>
      <scheme val="minor"/>
    </font>
    <font>
      <sz val="11"/>
      <color theme="1"/>
      <name val="Calibri"/>
      <family val="2"/>
      <scheme val="minor"/>
    </font>
    <font>
      <sz val="10.5"/>
      <color theme="0"/>
      <name val="Calibri"/>
      <family val="2"/>
      <scheme val="minor"/>
    </font>
    <font>
      <sz val="10.5"/>
      <color theme="0"/>
      <name val="Calibri"/>
      <family val="2"/>
    </font>
    <font>
      <sz val="10.5"/>
      <color theme="1"/>
      <name val="Calibri"/>
      <family val="2"/>
      <scheme val="minor"/>
    </font>
    <font>
      <sz val="10.5"/>
      <name val="Calibri"/>
      <family val="2"/>
      <scheme val="minor"/>
    </font>
    <font>
      <b/>
      <sz val="10.5"/>
      <name val="Calibri"/>
      <family val="2"/>
      <scheme val="minor"/>
    </font>
    <font>
      <b/>
      <sz val="10.5"/>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9"/>
      <name val="Times New Roman"/>
      <family val="1"/>
    </font>
    <font>
      <sz val="10"/>
      <color rgb="FF9C0006"/>
      <name val="Calibri"/>
      <family val="2"/>
      <scheme val="minor"/>
    </font>
    <font>
      <b/>
      <sz val="10"/>
      <color rgb="FFFA7D00"/>
      <name val="Calibri"/>
      <family val="2"/>
      <scheme val="minor"/>
    </font>
    <font>
      <b/>
      <sz val="10"/>
      <color theme="0"/>
      <name val="Calibri"/>
      <family val="2"/>
      <scheme val="minor"/>
    </font>
    <font>
      <b/>
      <sz val="12"/>
      <name val="Times New Roman"/>
      <family val="1"/>
    </font>
    <font>
      <sz val="10"/>
      <name val="Arial"/>
      <family val="2"/>
    </font>
    <font>
      <sz val="11"/>
      <color indexed="8"/>
      <name val="Calibri"/>
      <family val="2"/>
    </font>
    <font>
      <sz val="11"/>
      <color theme="1"/>
      <name val="Calibri"/>
      <family val="2"/>
    </font>
    <font>
      <sz val="10"/>
      <color indexed="8"/>
      <name val="Arial"/>
      <family val="2"/>
    </font>
    <font>
      <sz val="10"/>
      <color theme="1"/>
      <name val="Times New Roman"/>
      <family val="2"/>
    </font>
    <font>
      <sz val="8"/>
      <name val="Courier"/>
      <family val="3"/>
    </font>
    <font>
      <sz val="10"/>
      <name val="Times New Roman"/>
      <family val="1"/>
    </font>
    <font>
      <sz val="10"/>
      <color theme="1"/>
      <name val="Arial"/>
      <family val="2"/>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name val="Helv"/>
    </font>
    <font>
      <sz val="12"/>
      <color theme="1"/>
      <name val="Times New Roman"/>
      <family val="2"/>
    </font>
    <font>
      <b/>
      <sz val="10"/>
      <color rgb="FF3F3F3F"/>
      <name val="Calibri"/>
      <family val="2"/>
      <scheme val="minor"/>
    </font>
    <font>
      <b/>
      <sz val="14"/>
      <name val="Times New Roman"/>
      <family val="1"/>
    </font>
    <font>
      <sz val="10"/>
      <color rgb="FFFF0000"/>
      <name val="Calibri"/>
      <family val="2"/>
      <scheme val="minor"/>
    </font>
    <font>
      <b/>
      <sz val="10"/>
      <name val="Times New Roman"/>
      <family val="1"/>
    </font>
    <font>
      <sz val="10.5"/>
      <color theme="1"/>
      <name val="Calibri"/>
      <family val="2"/>
    </font>
    <font>
      <sz val="10.5"/>
      <name val="Calibri"/>
      <family val="2"/>
    </font>
    <font>
      <b/>
      <sz val="10.5"/>
      <color theme="1"/>
      <name val="Calibri"/>
      <family val="2"/>
    </font>
    <font>
      <sz val="10.5"/>
      <color rgb="FF000000"/>
      <name val="Calibri"/>
      <family val="2"/>
      <scheme val="minor"/>
    </font>
    <font>
      <b/>
      <sz val="10.5"/>
      <color rgb="FF000000"/>
      <name val="Calibri"/>
      <family val="2"/>
      <scheme val="minor"/>
    </font>
    <font>
      <b/>
      <sz val="10.5"/>
      <color theme="0"/>
      <name val="Calibri"/>
      <family val="2"/>
      <scheme val="minor"/>
    </font>
    <font>
      <sz val="8"/>
      <name val="Calibri"/>
      <family val="2"/>
      <scheme val="minor"/>
    </font>
    <font>
      <u/>
      <sz val="10.5"/>
      <color rgb="FF0070C0"/>
      <name val="Calibri"/>
      <family val="2"/>
      <scheme val="minor"/>
    </font>
    <font>
      <b/>
      <sz val="10.5"/>
      <color rgb="FFFF0000"/>
      <name val="Calibri"/>
      <family val="2"/>
    </font>
    <font>
      <b/>
      <sz val="10.5"/>
      <color rgb="FF7030A0"/>
      <name val="Calibri"/>
      <family val="2"/>
    </font>
    <font>
      <b/>
      <sz val="10.5"/>
      <name val="Calibri"/>
      <family val="2"/>
    </font>
    <font>
      <b/>
      <sz val="10.5"/>
      <color theme="0"/>
      <name val="Calibri"/>
      <family val="2"/>
    </font>
    <font>
      <b/>
      <sz val="16"/>
      <color rgb="FF000000"/>
      <name val="Calibri"/>
      <family val="2"/>
      <scheme val="minor"/>
    </font>
    <font>
      <u/>
      <sz val="11"/>
      <color theme="10"/>
      <name val="Calibri"/>
      <family val="2"/>
      <scheme val="minor"/>
    </font>
    <font>
      <u/>
      <sz val="10.5"/>
      <color theme="10"/>
      <name val="Calibri"/>
      <family val="2"/>
      <scheme val="minor"/>
    </font>
    <font>
      <sz val="10.5"/>
      <color rgb="FF000000"/>
      <name val="Calibri"/>
      <family val="2"/>
    </font>
    <font>
      <b/>
      <u/>
      <sz val="10.5"/>
      <color theme="1"/>
      <name val="Calibri"/>
      <family val="2"/>
      <scheme val="minor"/>
    </font>
    <font>
      <b/>
      <sz val="12"/>
      <name val="Calibri"/>
      <family val="2"/>
      <scheme val="minor"/>
    </font>
    <font>
      <b/>
      <sz val="12"/>
      <color theme="1"/>
      <name val="Calibri"/>
      <family val="2"/>
      <scheme val="minor"/>
    </font>
    <font>
      <u/>
      <sz val="10.5"/>
      <color theme="1"/>
      <name val="Calibri"/>
      <family val="2"/>
      <scheme val="minor"/>
    </font>
    <font>
      <sz val="10.5"/>
      <color indexed="8"/>
      <name val="Calibri"/>
      <family val="2"/>
      <scheme val="minor"/>
    </font>
    <font>
      <sz val="10.5"/>
      <color rgb="FFFF0000"/>
      <name val="Calibri"/>
      <family val="2"/>
      <scheme val="minor"/>
    </font>
    <font>
      <sz val="10.5"/>
      <color rgb="FF0070C0"/>
      <name val="Calibri"/>
      <family val="2"/>
      <scheme val="minor"/>
    </font>
    <font>
      <b/>
      <sz val="11"/>
      <color theme="1"/>
      <name val="Calibri"/>
      <family val="2"/>
      <scheme val="minor"/>
    </font>
    <font>
      <sz val="9"/>
      <color theme="1"/>
      <name val="Calibri"/>
      <family val="2"/>
      <scheme val="minor"/>
    </font>
    <font>
      <b/>
      <i/>
      <u/>
      <sz val="9"/>
      <color theme="1"/>
      <name val="Calibri"/>
      <family val="2"/>
      <scheme val="minor"/>
    </font>
    <font>
      <b/>
      <sz val="9"/>
      <color theme="1"/>
      <name val="Calibri"/>
      <family val="2"/>
      <scheme val="minor"/>
    </font>
    <font>
      <sz val="9"/>
      <color rgb="FFFF0000"/>
      <name val="Calibri"/>
      <family val="2"/>
      <scheme val="minor"/>
    </font>
    <font>
      <sz val="9"/>
      <name val="Calibri"/>
      <family val="2"/>
      <scheme val="minor"/>
    </font>
    <font>
      <b/>
      <u/>
      <sz val="9"/>
      <color theme="1"/>
      <name val="Calibri"/>
      <family val="2"/>
      <scheme val="minor"/>
    </font>
    <font>
      <sz val="10"/>
      <name val="Calibri"/>
      <family val="2"/>
      <scheme val="minor"/>
    </font>
    <font>
      <b/>
      <sz val="10"/>
      <name val="Calibri"/>
      <family val="2"/>
      <scheme val="minor"/>
    </font>
    <font>
      <b/>
      <u/>
      <sz val="10"/>
      <color theme="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DCE6F1"/>
        <bgColor rgb="FF000000"/>
      </patternFill>
    </fill>
    <fill>
      <patternFill patternType="solid">
        <fgColor rgb="FF92D050"/>
        <bgColor indexed="64"/>
      </patternFill>
    </fill>
    <fill>
      <patternFill patternType="solid">
        <fgColor rgb="FFFFFF00"/>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bottom style="thin">
        <color auto="1"/>
      </bottom>
      <diagonal/>
    </border>
    <border>
      <left style="thin">
        <color rgb="FF808080"/>
      </left>
      <right style="thin">
        <color rgb="FF808080"/>
      </right>
      <top style="thin">
        <color rgb="FF808080"/>
      </top>
      <bottom style="thin">
        <color rgb="FF8080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25689">
    <xf numFmtId="0" fontId="0" fillId="0" borderId="0"/>
    <xf numFmtId="37" fontId="11" fillId="0" borderId="16">
      <alignment horizontal="right"/>
    </xf>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2" fillId="3" borderId="0" applyNumberFormat="0" applyBorder="0" applyAlignment="0" applyProtection="0"/>
    <xf numFmtId="0" fontId="13" fillId="6" borderId="1" applyNumberFormat="0" applyAlignment="0" applyProtection="0"/>
    <xf numFmtId="0" fontId="14" fillId="7" borderId="4" applyNumberFormat="0" applyAlignment="0" applyProtection="0"/>
    <xf numFmtId="37" fontId="15" fillId="0" borderId="0">
      <alignment horizontal="left"/>
    </xf>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0" fontId="24" fillId="0" borderId="0" applyNumberFormat="0" applyFill="0" applyBorder="0" applyAlignment="0" applyProtection="0"/>
    <xf numFmtId="0" fontId="25" fillId="2" borderId="0" applyNumberFormat="0" applyBorder="0" applyAlignment="0" applyProtection="0"/>
    <xf numFmtId="37" fontId="22" fillId="0" borderId="15"/>
    <xf numFmtId="37" fontId="22" fillId="0" borderId="15"/>
    <xf numFmtId="37" fontId="22" fillId="0" borderId="18"/>
    <xf numFmtId="37" fontId="22" fillId="0" borderId="18"/>
    <xf numFmtId="0" fontId="26" fillId="5" borderId="1" applyNumberFormat="0" applyAlignment="0" applyProtection="0"/>
    <xf numFmtId="0" fontId="27" fillId="0" borderId="3"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4" borderId="0" applyNumberFormat="0" applyBorder="0" applyAlignment="0" applyProtection="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37" fontId="29" fillId="0" borderId="0"/>
    <xf numFmtId="0" fontId="20" fillId="0" borderId="0"/>
    <xf numFmtId="0" fontId="22" fillId="0" borderId="0"/>
    <xf numFmtId="0" fontId="16" fillId="0" borderId="0"/>
    <xf numFmtId="0" fontId="16" fillId="0" borderId="0"/>
    <xf numFmtId="0" fontId="30"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22" fillId="0" borderId="0"/>
    <xf numFmtId="166" fontId="16" fillId="0" borderId="0"/>
    <xf numFmtId="166" fontId="16" fillId="0" borderId="0"/>
    <xf numFmtId="0" fontId="9" fillId="0" borderId="0"/>
    <xf numFmtId="0" fontId="31" fillId="0" borderId="0"/>
    <xf numFmtId="0" fontId="16"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37" fontId="16" fillId="0" borderId="0"/>
    <xf numFmtId="0" fontId="18" fillId="0" borderId="0"/>
    <xf numFmtId="0" fontId="30" fillId="0" borderId="0"/>
    <xf numFmtId="0" fontId="1" fillId="0" borderId="0"/>
    <xf numFmtId="0" fontId="1" fillId="0" borderId="0"/>
    <xf numFmtId="0" fontId="1" fillId="0" borderId="0"/>
    <xf numFmtId="0" fontId="1" fillId="0" borderId="0"/>
    <xf numFmtId="0" fontId="1" fillId="0" borderId="0"/>
    <xf numFmtId="0" fontId="18" fillId="0" borderId="0"/>
    <xf numFmtId="37" fontId="16" fillId="0" borderId="0"/>
    <xf numFmtId="0" fontId="9" fillId="0" borderId="0"/>
    <xf numFmtId="0" fontId="19" fillId="0" borderId="0"/>
    <xf numFmtId="0" fontId="18" fillId="0" borderId="0"/>
    <xf numFmtId="0" fontId="9"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7" fontId="16" fillId="0" borderId="0"/>
    <xf numFmtId="37" fontId="16" fillId="0" borderId="0"/>
    <xf numFmtId="0" fontId="23" fillId="0" borderId="0"/>
    <xf numFmtId="0" fontId="23" fillId="0" borderId="0"/>
    <xf numFmtId="0" fontId="1" fillId="0" borderId="0"/>
    <xf numFmtId="0" fontId="1" fillId="0" borderId="0"/>
    <xf numFmtId="0" fontId="1" fillId="0" borderId="0"/>
    <xf numFmtId="0" fontId="1"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9" fillId="0" borderId="0"/>
    <xf numFmtId="0" fontId="23" fillId="0" borderId="0"/>
    <xf numFmtId="166" fontId="19"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32" fillId="6" borderId="2" applyNumberFormat="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37" fontId="22" fillId="0" borderId="0"/>
    <xf numFmtId="166" fontId="33" fillId="0" borderId="0">
      <alignment horizontal="centerContinuous"/>
    </xf>
    <xf numFmtId="0" fontId="33" fillId="0" borderId="0">
      <alignment horizontal="centerContinuous"/>
    </xf>
    <xf numFmtId="0" fontId="10" fillId="0" borderId="6" applyNumberFormat="0" applyFill="0" applyAlignment="0" applyProtection="0"/>
    <xf numFmtId="0" fontId="34" fillId="0" borderId="0" applyNumberFormat="0" applyFill="0" applyBorder="0" applyAlignment="0" applyProtection="0"/>
    <xf numFmtId="166" fontId="35" fillId="0" borderId="0" applyAlignment="0"/>
    <xf numFmtId="0" fontId="35" fillId="0" borderId="0" applyAlignment="0"/>
    <xf numFmtId="165" fontId="1" fillId="0" borderId="0" applyFont="0" applyFill="0" applyBorder="0" applyAlignment="0" applyProtection="0"/>
    <xf numFmtId="0" fontId="49" fillId="0" borderId="0" applyNumberFormat="0" applyFill="0" applyBorder="0" applyAlignment="0" applyProtection="0"/>
    <xf numFmtId="43" fontId="1" fillId="0" borderId="0" applyFont="0" applyFill="0" applyBorder="0" applyAlignment="0" applyProtection="0"/>
  </cellStyleXfs>
  <cellXfs count="680">
    <xf numFmtId="0" fontId="0" fillId="0" borderId="0" xfId="0"/>
    <xf numFmtId="0" fontId="4" fillId="34" borderId="0" xfId="0" applyFont="1" applyFill="1" applyAlignment="1">
      <alignment vertical="top" wrapText="1"/>
    </xf>
    <xf numFmtId="0" fontId="36" fillId="34" borderId="0" xfId="0" applyFont="1" applyFill="1" applyAlignment="1">
      <alignment horizontal="left" vertical="top"/>
    </xf>
    <xf numFmtId="0" fontId="36" fillId="0" borderId="0" xfId="0" applyFont="1" applyAlignment="1">
      <alignment vertical="top" wrapText="1"/>
    </xf>
    <xf numFmtId="0" fontId="3" fillId="0" borderId="0" xfId="0" applyFont="1" applyAlignment="1">
      <alignment vertical="top" wrapText="1"/>
    </xf>
    <xf numFmtId="0" fontId="38" fillId="34" borderId="0" xfId="0" applyFont="1" applyFill="1" applyAlignment="1">
      <alignment vertical="center"/>
    </xf>
    <xf numFmtId="0" fontId="36" fillId="0" borderId="0" xfId="0" applyFont="1" applyAlignment="1">
      <alignment vertical="top"/>
    </xf>
    <xf numFmtId="0" fontId="2" fillId="0" borderId="0" xfId="0" applyFont="1" applyFill="1" applyAlignment="1">
      <alignment vertical="top" wrapText="1"/>
    </xf>
    <xf numFmtId="0" fontId="2" fillId="0" borderId="0" xfId="0" applyFont="1" applyAlignment="1">
      <alignment vertical="top" wrapText="1"/>
    </xf>
    <xf numFmtId="0" fontId="4" fillId="34"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36" fillId="34" borderId="0" xfId="0" applyFont="1" applyFill="1" applyAlignment="1">
      <alignment horizontal="left" vertical="center"/>
    </xf>
    <xf numFmtId="0" fontId="7" fillId="34" borderId="0" xfId="0" applyFont="1" applyFill="1" applyAlignment="1">
      <alignment vertical="top" wrapText="1"/>
    </xf>
    <xf numFmtId="0" fontId="36" fillId="34" borderId="0" xfId="0" applyFont="1" applyFill="1" applyAlignment="1">
      <alignment vertical="center"/>
    </xf>
    <xf numFmtId="0" fontId="41" fillId="0" borderId="0" xfId="0" applyFont="1" applyAlignment="1">
      <alignment horizontal="left" vertical="top" wrapText="1"/>
    </xf>
    <xf numFmtId="0" fontId="37" fillId="0" borderId="0" xfId="0" applyFont="1" applyAlignment="1">
      <alignment vertical="top"/>
    </xf>
    <xf numFmtId="0" fontId="6" fillId="0" borderId="7" xfId="0" applyFont="1" applyBorder="1" applyAlignment="1">
      <alignment horizontal="centerContinuous" vertical="top" wrapText="1"/>
    </xf>
    <xf numFmtId="0" fontId="4" fillId="0" borderId="8" xfId="0" applyFont="1" applyBorder="1" applyAlignment="1">
      <alignment horizontal="centerContinuous" vertical="top" wrapText="1"/>
    </xf>
    <xf numFmtId="0" fontId="5" fillId="0" borderId="0" xfId="0" applyFont="1" applyAlignment="1">
      <alignment horizontal="left" vertical="top"/>
    </xf>
    <xf numFmtId="0" fontId="36" fillId="33" borderId="0" xfId="0" applyFont="1" applyFill="1" applyAlignment="1">
      <alignment vertical="top" wrapText="1"/>
    </xf>
    <xf numFmtId="0" fontId="36" fillId="34" borderId="0" xfId="0" applyFont="1" applyFill="1" applyAlignment="1">
      <alignment vertical="top"/>
    </xf>
    <xf numFmtId="0" fontId="3" fillId="0" borderId="0" xfId="0" applyFont="1" applyAlignment="1">
      <alignment vertical="top"/>
    </xf>
    <xf numFmtId="0" fontId="38" fillId="34" borderId="0" xfId="0" applyFont="1" applyFill="1" applyAlignment="1">
      <alignment vertical="top"/>
    </xf>
    <xf numFmtId="0" fontId="41" fillId="0" borderId="0" xfId="0" applyFont="1" applyAlignment="1">
      <alignment vertical="top" wrapText="1"/>
    </xf>
    <xf numFmtId="0" fontId="6" fillId="0" borderId="0" xfId="0" applyFont="1" applyAlignment="1">
      <alignment horizontal="left" vertical="top"/>
    </xf>
    <xf numFmtId="0" fontId="5" fillId="0" borderId="0" xfId="0" applyFont="1" applyAlignment="1">
      <alignment vertical="top"/>
    </xf>
    <xf numFmtId="0" fontId="3" fillId="0" borderId="0" xfId="0" applyFont="1" applyFill="1" applyAlignment="1">
      <alignment vertical="top" wrapText="1"/>
    </xf>
    <xf numFmtId="0" fontId="6" fillId="0" borderId="0" xfId="0" applyFont="1" applyBorder="1" applyAlignment="1">
      <alignment horizontal="centerContinuous" vertical="top" wrapText="1"/>
    </xf>
    <xf numFmtId="0" fontId="4" fillId="0" borderId="0" xfId="0" applyFont="1" applyBorder="1" applyAlignment="1">
      <alignment horizontal="centerContinuous" vertical="top" wrapText="1"/>
    </xf>
    <xf numFmtId="0" fontId="4" fillId="0" borderId="0" xfId="0" applyFont="1"/>
    <xf numFmtId="15" fontId="4" fillId="0" borderId="0" xfId="0" applyNumberFormat="1" applyFont="1" applyAlignment="1">
      <alignment vertical="top"/>
    </xf>
    <xf numFmtId="0" fontId="4" fillId="0" borderId="0" xfId="0" applyFont="1" applyAlignment="1">
      <alignment vertical="top" wrapText="1"/>
    </xf>
    <xf numFmtId="0" fontId="4" fillId="34" borderId="0" xfId="0" applyFont="1" applyFill="1" applyAlignment="1">
      <alignment horizontal="left" vertical="top"/>
    </xf>
    <xf numFmtId="0" fontId="39" fillId="0" borderId="0" xfId="183" applyNumberFormat="1" applyFont="1" applyFill="1" applyBorder="1" applyAlignment="1" applyProtection="1">
      <alignment vertical="top" wrapText="1"/>
    </xf>
    <xf numFmtId="0" fontId="39" fillId="0" borderId="8" xfId="183" applyNumberFormat="1" applyFont="1" applyFill="1" applyBorder="1" applyAlignment="1" applyProtection="1">
      <alignment vertical="top" wrapText="1"/>
    </xf>
    <xf numFmtId="0" fontId="5" fillId="0" borderId="0" xfId="0" applyFont="1" applyAlignment="1">
      <alignment vertical="top" wrapText="1"/>
    </xf>
    <xf numFmtId="15" fontId="4" fillId="0" borderId="0" xfId="0" applyNumberFormat="1" applyFont="1" applyAlignment="1">
      <alignment horizontal="left" vertical="top"/>
    </xf>
    <xf numFmtId="0" fontId="38" fillId="34" borderId="7" xfId="0" applyFont="1" applyFill="1" applyBorder="1" applyAlignment="1">
      <alignment vertical="top"/>
    </xf>
    <xf numFmtId="0" fontId="38" fillId="34" borderId="0" xfId="0" applyFont="1" applyFill="1" applyBorder="1" applyAlignment="1">
      <alignment vertical="top"/>
    </xf>
    <xf numFmtId="0" fontId="4" fillId="0" borderId="7" xfId="0" applyFont="1" applyBorder="1" applyAlignment="1">
      <alignment vertical="top"/>
    </xf>
    <xf numFmtId="0" fontId="41" fillId="0" borderId="16" xfId="0" applyFont="1" applyBorder="1" applyAlignment="1">
      <alignment horizontal="left" vertical="top" wrapText="1"/>
    </xf>
    <xf numFmtId="0" fontId="36" fillId="0" borderId="16" xfId="0" applyFont="1" applyBorder="1" applyAlignment="1">
      <alignment vertical="top" wrapText="1"/>
    </xf>
    <xf numFmtId="0" fontId="36" fillId="34" borderId="0" xfId="0" applyFont="1" applyFill="1" applyAlignment="1">
      <alignment horizontal="left" vertical="top" indent="1"/>
    </xf>
    <xf numFmtId="0" fontId="44" fillId="34" borderId="0" xfId="0" applyFont="1" applyFill="1" applyAlignment="1">
      <alignment horizontal="left" vertical="top" indent="1"/>
    </xf>
    <xf numFmtId="0" fontId="45" fillId="34" borderId="0" xfId="0" applyFont="1" applyFill="1" applyAlignment="1">
      <alignment horizontal="left" vertical="top" indent="1"/>
    </xf>
    <xf numFmtId="49" fontId="36" fillId="0" borderId="0" xfId="0" applyNumberFormat="1" applyFont="1" applyAlignment="1">
      <alignment vertical="top" wrapText="1"/>
    </xf>
    <xf numFmtId="49" fontId="3" fillId="34" borderId="0" xfId="0" applyNumberFormat="1" applyFont="1" applyFill="1" applyAlignment="1">
      <alignment horizontal="left" vertical="top" wrapText="1"/>
    </xf>
    <xf numFmtId="0" fontId="37" fillId="34" borderId="0" xfId="0" applyFont="1" applyFill="1" applyAlignment="1">
      <alignment horizontal="left" vertical="top" wrapText="1"/>
    </xf>
    <xf numFmtId="0" fontId="3" fillId="34" borderId="0" xfId="0" applyFont="1" applyFill="1" applyAlignment="1">
      <alignment vertical="top" wrapText="1"/>
    </xf>
    <xf numFmtId="0" fontId="38" fillId="34" borderId="0" xfId="0" applyFont="1" applyFill="1" applyAlignment="1">
      <alignment horizontal="left" vertical="top"/>
    </xf>
    <xf numFmtId="0" fontId="3" fillId="34" borderId="0" xfId="0" applyFont="1" applyFill="1" applyAlignment="1">
      <alignment horizontal="left" vertical="top" wrapText="1"/>
    </xf>
    <xf numFmtId="0" fontId="36" fillId="34" borderId="0" xfId="0" applyFont="1" applyFill="1" applyAlignment="1">
      <alignment vertical="top" wrapText="1"/>
    </xf>
    <xf numFmtId="0" fontId="44" fillId="34" borderId="0" xfId="0" applyFont="1" applyFill="1" applyAlignment="1">
      <alignment vertical="top" wrapText="1"/>
    </xf>
    <xf numFmtId="0" fontId="45" fillId="34" borderId="0" xfId="0" applyFont="1" applyFill="1" applyAlignment="1">
      <alignment vertical="top" wrapText="1"/>
    </xf>
    <xf numFmtId="49" fontId="36" fillId="34" borderId="0" xfId="0" applyNumberFormat="1" applyFont="1" applyFill="1" applyAlignment="1">
      <alignment vertical="top" wrapText="1"/>
    </xf>
    <xf numFmtId="49" fontId="45" fillId="34" borderId="0" xfId="0" applyNumberFormat="1" applyFont="1" applyFill="1" applyAlignment="1">
      <alignment vertical="top" wrapText="1"/>
    </xf>
    <xf numFmtId="0" fontId="36" fillId="34" borderId="0" xfId="0" applyFont="1" applyFill="1" applyBorder="1" applyAlignment="1">
      <alignment horizontal="left" vertical="top" indent="1"/>
    </xf>
    <xf numFmtId="0" fontId="37" fillId="0" borderId="0" xfId="0" applyFont="1" applyBorder="1" applyAlignment="1">
      <alignment vertical="top"/>
    </xf>
    <xf numFmtId="0" fontId="37" fillId="34" borderId="0" xfId="0" applyFont="1" applyFill="1" applyBorder="1" applyAlignment="1">
      <alignment horizontal="left" vertical="top"/>
    </xf>
    <xf numFmtId="0" fontId="41" fillId="34" borderId="0" xfId="0" applyFont="1" applyFill="1" applyAlignment="1">
      <alignment horizontal="centerContinuous" vertical="top" wrapText="1"/>
    </xf>
    <xf numFmtId="0" fontId="2" fillId="34" borderId="0" xfId="0" applyFont="1" applyFill="1" applyBorder="1" applyAlignment="1">
      <alignment vertical="top" wrapText="1"/>
    </xf>
    <xf numFmtId="0" fontId="44" fillId="34" borderId="0" xfId="0" applyFont="1" applyFill="1" applyBorder="1" applyAlignment="1">
      <alignment vertical="top" wrapText="1"/>
    </xf>
    <xf numFmtId="49" fontId="44" fillId="34" borderId="0" xfId="0" applyNumberFormat="1" applyFont="1" applyFill="1" applyBorder="1" applyAlignment="1">
      <alignment vertical="top" wrapText="1"/>
    </xf>
    <xf numFmtId="0" fontId="41" fillId="33" borderId="7" xfId="0" applyFont="1" applyFill="1" applyBorder="1" applyAlignment="1">
      <alignment horizontal="centerContinuous" vertical="top" wrapText="1"/>
    </xf>
    <xf numFmtId="0" fontId="41" fillId="33" borderId="0" xfId="0" applyFont="1" applyFill="1" applyBorder="1" applyAlignment="1">
      <alignment horizontal="centerContinuous" vertical="top" wrapText="1"/>
    </xf>
    <xf numFmtId="0" fontId="41" fillId="33" borderId="8" xfId="0" applyFont="1" applyFill="1" applyBorder="1" applyAlignment="1">
      <alignment horizontal="centerContinuous" vertical="top" wrapText="1"/>
    </xf>
    <xf numFmtId="49" fontId="4" fillId="34" borderId="0" xfId="0" applyNumberFormat="1" applyFont="1" applyFill="1" applyBorder="1" applyAlignment="1">
      <alignment horizontal="left" vertical="top"/>
    </xf>
    <xf numFmtId="49" fontId="4" fillId="34" borderId="8" xfId="0" applyNumberFormat="1" applyFont="1" applyFill="1" applyBorder="1" applyAlignment="1">
      <alignment vertical="top" wrapText="1"/>
    </xf>
    <xf numFmtId="49" fontId="4" fillId="34" borderId="0" xfId="0" applyNumberFormat="1" applyFont="1" applyFill="1" applyAlignment="1">
      <alignment vertical="top" wrapText="1"/>
    </xf>
    <xf numFmtId="49" fontId="4" fillId="34" borderId="0" xfId="0" applyNumberFormat="1" applyFont="1" applyFill="1" applyBorder="1" applyAlignment="1">
      <alignment vertical="top" wrapText="1"/>
    </xf>
    <xf numFmtId="0" fontId="4" fillId="34" borderId="0" xfId="0" applyFont="1" applyFill="1" applyBorder="1" applyAlignment="1">
      <alignment horizontal="left" vertical="top"/>
    </xf>
    <xf numFmtId="0" fontId="47" fillId="34" borderId="0" xfId="0" applyFont="1" applyFill="1" applyAlignment="1">
      <alignment horizontal="center" vertical="top" wrapText="1"/>
    </xf>
    <xf numFmtId="0" fontId="41" fillId="34" borderId="0" xfId="0" applyFont="1" applyFill="1" applyBorder="1" applyAlignment="1">
      <alignment horizontal="center" vertical="top" wrapText="1"/>
    </xf>
    <xf numFmtId="0" fontId="44" fillId="34" borderId="0" xfId="0" applyFont="1" applyFill="1" applyBorder="1" applyAlignment="1">
      <alignment horizontal="center" vertical="top" wrapText="1"/>
    </xf>
    <xf numFmtId="0" fontId="45" fillId="34" borderId="0" xfId="0" applyFont="1" applyFill="1" applyAlignment="1">
      <alignment horizontal="center" vertical="top" wrapText="1"/>
    </xf>
    <xf numFmtId="0" fontId="38" fillId="34" borderId="0" xfId="0" applyFont="1" applyFill="1" applyAlignment="1">
      <alignment horizontal="center" vertical="top" wrapText="1"/>
    </xf>
    <xf numFmtId="0" fontId="38" fillId="0" borderId="0" xfId="0" applyFont="1" applyAlignment="1">
      <alignment horizontal="center" vertical="top" wrapText="1"/>
    </xf>
    <xf numFmtId="0" fontId="6" fillId="34" borderId="7" xfId="0" applyFont="1" applyFill="1" applyBorder="1" applyAlignment="1">
      <alignment horizontal="left" vertical="center" wrapText="1"/>
    </xf>
    <xf numFmtId="0" fontId="46" fillId="34" borderId="7" xfId="0" applyFont="1" applyFill="1" applyBorder="1" applyAlignment="1">
      <alignment horizontal="center" vertical="top" wrapText="1"/>
    </xf>
    <xf numFmtId="0" fontId="46" fillId="34" borderId="0" xfId="0" applyFont="1" applyFill="1" applyBorder="1" applyAlignment="1">
      <alignment horizontal="center" vertical="top" wrapText="1"/>
    </xf>
    <xf numFmtId="0" fontId="5" fillId="34" borderId="0" xfId="0" applyFont="1" applyFill="1" applyAlignment="1">
      <alignment vertical="top"/>
    </xf>
    <xf numFmtId="0" fontId="6" fillId="0" borderId="0" xfId="0" applyFont="1" applyAlignment="1">
      <alignment horizontal="centerContinuous" vertical="top" wrapText="1"/>
    </xf>
    <xf numFmtId="49" fontId="4" fillId="0" borderId="0" xfId="0" applyNumberFormat="1" applyFont="1" applyAlignment="1">
      <alignment vertical="top" wrapText="1"/>
    </xf>
    <xf numFmtId="0" fontId="6" fillId="34" borderId="7" xfId="0" applyFont="1" applyFill="1" applyBorder="1" applyAlignment="1">
      <alignment horizontal="centerContinuous" vertical="top" wrapText="1"/>
    </xf>
    <xf numFmtId="0" fontId="6" fillId="34" borderId="0" xfId="0" applyFont="1" applyFill="1" applyBorder="1" applyAlignment="1">
      <alignment horizontal="centerContinuous" vertical="top" wrapText="1"/>
    </xf>
    <xf numFmtId="0" fontId="4" fillId="34" borderId="0" xfId="0" applyFont="1" applyFill="1" applyBorder="1" applyAlignment="1">
      <alignment horizontal="centerContinuous" vertical="top" wrapText="1"/>
    </xf>
    <xf numFmtId="0" fontId="4" fillId="34" borderId="8" xfId="0" applyFont="1" applyFill="1" applyBorder="1" applyAlignment="1">
      <alignment horizontal="centerContinuous" vertical="top" wrapText="1"/>
    </xf>
    <xf numFmtId="0" fontId="6" fillId="34" borderId="0" xfId="0" applyFont="1" applyFill="1" applyBorder="1" applyAlignment="1">
      <alignment horizontal="left" vertical="top"/>
    </xf>
    <xf numFmtId="0" fontId="41" fillId="0" borderId="0" xfId="0" applyFont="1" applyBorder="1" applyAlignment="1">
      <alignment horizontal="left" vertical="top" wrapText="1"/>
    </xf>
    <xf numFmtId="0" fontId="37" fillId="34" borderId="0" xfId="0" applyFont="1" applyFill="1" applyBorder="1" applyAlignment="1">
      <alignment vertical="top"/>
    </xf>
    <xf numFmtId="0" fontId="4" fillId="0" borderId="0" xfId="0" applyFont="1" applyBorder="1" applyAlignment="1">
      <alignment vertical="top"/>
    </xf>
    <xf numFmtId="0" fontId="4" fillId="0" borderId="0" xfId="0" applyFont="1" applyAlignment="1">
      <alignment vertical="top"/>
    </xf>
    <xf numFmtId="0" fontId="36" fillId="34" borderId="0" xfId="0" applyFont="1" applyFill="1" applyAlignment="1">
      <alignment horizontal="left" vertical="top" wrapText="1"/>
    </xf>
    <xf numFmtId="0" fontId="4" fillId="0" borderId="7" xfId="0" applyFont="1" applyBorder="1" applyAlignment="1">
      <alignment vertical="center"/>
    </xf>
    <xf numFmtId="0" fontId="5" fillId="0" borderId="21" xfId="0" applyFont="1" applyBorder="1" applyAlignment="1">
      <alignment horizontal="center" vertical="center" wrapText="1"/>
    </xf>
    <xf numFmtId="0" fontId="50" fillId="0" borderId="0" xfId="25687" applyFont="1" applyAlignment="1">
      <alignment vertical="top"/>
    </xf>
    <xf numFmtId="0" fontId="48" fillId="35" borderId="21" xfId="183" applyNumberFormat="1" applyFont="1" applyFill="1" applyBorder="1" applyAlignment="1" applyProtection="1">
      <alignment horizontal="center" vertical="center" wrapText="1"/>
      <protection locked="0"/>
    </xf>
    <xf numFmtId="0" fontId="39" fillId="0" borderId="0" xfId="0" applyFont="1"/>
    <xf numFmtId="0" fontId="51" fillId="40" borderId="0" xfId="0" applyFont="1" applyFill="1" applyAlignment="1">
      <alignment vertical="center"/>
    </xf>
    <xf numFmtId="0" fontId="4" fillId="34" borderId="7" xfId="0" applyFont="1" applyFill="1" applyBorder="1" applyAlignment="1">
      <alignment vertical="top" wrapText="1"/>
    </xf>
    <xf numFmtId="0" fontId="52" fillId="0" borderId="0" xfId="0" applyFont="1"/>
    <xf numFmtId="0" fontId="4" fillId="0" borderId="7" xfId="0" applyFont="1" applyBorder="1" applyAlignment="1">
      <alignment vertical="top" wrapText="1"/>
    </xf>
    <xf numFmtId="0" fontId="6" fillId="34" borderId="7" xfId="0" applyFont="1" applyFill="1" applyBorder="1" applyAlignment="1">
      <alignment vertical="top" wrapText="1"/>
    </xf>
    <xf numFmtId="0" fontId="51" fillId="0" borderId="0" xfId="0" applyFont="1" applyAlignment="1">
      <alignment vertical="center"/>
    </xf>
    <xf numFmtId="0" fontId="39" fillId="35" borderId="21" xfId="183" applyNumberFormat="1" applyFont="1" applyFill="1" applyBorder="1" applyAlignment="1" applyProtection="1">
      <alignment horizontal="center" vertical="top" wrapText="1"/>
      <protection locked="0"/>
    </xf>
    <xf numFmtId="0" fontId="4" fillId="0" borderId="0" xfId="0" applyFont="1" applyAlignment="1"/>
    <xf numFmtId="0" fontId="37" fillId="0" borderId="0" xfId="0" applyFont="1" applyBorder="1" applyAlignment="1">
      <alignment horizontal="left" vertical="top"/>
    </xf>
    <xf numFmtId="0" fontId="2" fillId="34" borderId="7" xfId="0" applyFont="1" applyFill="1" applyBorder="1" applyAlignment="1">
      <alignment vertical="top" wrapText="1"/>
    </xf>
    <xf numFmtId="0" fontId="36" fillId="34" borderId="0" xfId="0" applyFont="1" applyFill="1" applyBorder="1" applyAlignment="1">
      <alignment horizontal="left" vertical="top"/>
    </xf>
    <xf numFmtId="0" fontId="36" fillId="34" borderId="0" xfId="0" applyFont="1" applyFill="1" applyBorder="1" applyAlignment="1">
      <alignment horizontal="left" vertical="center"/>
    </xf>
    <xf numFmtId="0" fontId="38" fillId="34" borderId="0" xfId="0" applyFont="1" applyFill="1" applyAlignment="1">
      <alignment horizontal="left" vertical="top" wrapText="1"/>
    </xf>
    <xf numFmtId="49" fontId="36" fillId="34" borderId="0" xfId="0" applyNumberFormat="1" applyFont="1" applyFill="1" applyAlignment="1">
      <alignment horizontal="left" vertical="top" wrapText="1"/>
    </xf>
    <xf numFmtId="49" fontId="36" fillId="34" borderId="0" xfId="0" applyNumberFormat="1" applyFont="1" applyFill="1" applyAlignment="1">
      <alignment horizontal="left" vertical="top"/>
    </xf>
    <xf numFmtId="0" fontId="46" fillId="34" borderId="0" xfId="0" applyFont="1" applyFill="1" applyAlignment="1">
      <alignment horizontal="left" vertical="top" indent="1"/>
    </xf>
    <xf numFmtId="0" fontId="46" fillId="38" borderId="43"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7" fillId="38" borderId="21" xfId="0" applyFont="1" applyFill="1" applyBorder="1" applyAlignment="1">
      <alignment horizontal="center" vertical="top" wrapText="1"/>
    </xf>
    <xf numFmtId="0" fontId="41" fillId="33" borderId="0" xfId="0" applyFont="1" applyFill="1" applyAlignment="1">
      <alignment horizontal="center"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0" xfId="0" applyFont="1" applyFill="1" applyAlignment="1">
      <alignment horizontal="left" vertical="top" wrapText="1"/>
    </xf>
    <xf numFmtId="0" fontId="46" fillId="38" borderId="28" xfId="0" applyFont="1" applyFill="1" applyBorder="1" applyAlignment="1">
      <alignment horizontal="center" vertical="center" wrapText="1"/>
    </xf>
    <xf numFmtId="0" fontId="5" fillId="34" borderId="0" xfId="0" applyFont="1" applyFill="1" applyBorder="1" applyAlignment="1">
      <alignment vertical="top" wrapText="1"/>
    </xf>
    <xf numFmtId="0" fontId="5" fillId="34" borderId="7" xfId="0" applyFont="1" applyFill="1" applyBorder="1" applyAlignment="1">
      <alignment horizontal="left" vertical="center" wrapText="1"/>
    </xf>
    <xf numFmtId="0" fontId="5" fillId="34" borderId="0" xfId="0" applyFont="1" applyFill="1" applyBorder="1" applyAlignment="1">
      <alignment horizontal="left" vertical="top"/>
    </xf>
    <xf numFmtId="0" fontId="4" fillId="0" borderId="0" xfId="0" applyFont="1" applyBorder="1"/>
    <xf numFmtId="0" fontId="4" fillId="0" borderId="8" xfId="0" applyFont="1" applyBorder="1"/>
    <xf numFmtId="0" fontId="2" fillId="34" borderId="0" xfId="0" applyFont="1" applyFill="1" applyAlignment="1">
      <alignment vertical="top"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horizontal="left" vertical="top" wrapText="1"/>
    </xf>
    <xf numFmtId="49" fontId="4" fillId="0" borderId="0" xfId="0" applyNumberFormat="1" applyFont="1" applyAlignment="1">
      <alignment vertical="top"/>
    </xf>
    <xf numFmtId="0" fontId="2" fillId="0" borderId="0" xfId="0" applyFont="1" applyAlignment="1">
      <alignment wrapText="1"/>
    </xf>
    <xf numFmtId="0" fontId="4" fillId="34" borderId="0" xfId="0" applyFont="1" applyFill="1"/>
    <xf numFmtId="0" fontId="4" fillId="0" borderId="9" xfId="0" applyFont="1" applyBorder="1" applyAlignment="1">
      <alignment wrapText="1"/>
    </xf>
    <xf numFmtId="0" fontId="4" fillId="0" borderId="16" xfId="0" applyFont="1" applyBorder="1" applyAlignment="1">
      <alignment wrapText="1"/>
    </xf>
    <xf numFmtId="0" fontId="4" fillId="0" borderId="10" xfId="0" applyFont="1" applyBorder="1" applyAlignment="1">
      <alignment wrapText="1"/>
    </xf>
    <xf numFmtId="0" fontId="4" fillId="34" borderId="7" xfId="0" applyFont="1" applyFill="1" applyBorder="1" applyAlignment="1">
      <alignment horizontal="right" vertical="top"/>
    </xf>
    <xf numFmtId="167" fontId="39" fillId="35" borderId="21" xfId="25686" applyNumberFormat="1" applyFont="1" applyFill="1" applyBorder="1" applyAlignment="1" applyProtection="1">
      <alignment horizontal="right" vertical="center" wrapText="1"/>
      <protection locked="0"/>
    </xf>
    <xf numFmtId="167" fontId="40" fillId="36" borderId="21" xfId="25686" applyNumberFormat="1" applyFont="1" applyFill="1" applyBorder="1" applyAlignment="1" applyProtection="1">
      <alignment horizontal="right" vertical="center" wrapText="1"/>
    </xf>
    <xf numFmtId="167" fontId="39" fillId="36" borderId="21" xfId="25686" applyNumberFormat="1" applyFont="1" applyFill="1" applyBorder="1" applyAlignment="1" applyProtection="1">
      <alignment horizontal="right" vertical="center" wrapText="1"/>
    </xf>
    <xf numFmtId="167" fontId="39" fillId="35" borderId="29" xfId="25686" applyNumberFormat="1" applyFont="1" applyFill="1" applyBorder="1" applyAlignment="1" applyProtection="1">
      <alignment horizontal="right" vertical="center" wrapText="1"/>
      <protection locked="0"/>
    </xf>
    <xf numFmtId="167" fontId="40" fillId="36" borderId="55" xfId="25686" applyNumberFormat="1" applyFont="1" applyFill="1" applyBorder="1" applyAlignment="1" applyProtection="1">
      <alignment horizontal="right" vertical="center" wrapText="1"/>
    </xf>
    <xf numFmtId="0" fontId="6" fillId="34" borderId="0" xfId="0" applyFont="1" applyFill="1" applyBorder="1" applyAlignment="1">
      <alignment horizontal="right" vertical="center" indent="1"/>
    </xf>
    <xf numFmtId="167" fontId="39" fillId="35" borderId="57" xfId="25686" applyNumberFormat="1" applyFont="1" applyFill="1" applyBorder="1" applyAlignment="1" applyProtection="1">
      <alignment horizontal="right" vertical="center" wrapText="1"/>
      <protection locked="0"/>
    </xf>
    <xf numFmtId="0" fontId="6" fillId="0" borderId="0" xfId="0" applyFont="1" applyAlignment="1">
      <alignment horizontal="center" vertical="top" wrapText="1"/>
    </xf>
    <xf numFmtId="0" fontId="6" fillId="0" borderId="33" xfId="0" applyFont="1" applyBorder="1" applyAlignment="1">
      <alignment horizontal="center" vertical="top" wrapText="1"/>
    </xf>
    <xf numFmtId="0" fontId="6" fillId="34" borderId="44" xfId="0" applyFont="1" applyFill="1" applyBorder="1" applyAlignment="1">
      <alignment horizontal="right" vertical="center" indent="1"/>
    </xf>
    <xf numFmtId="0" fontId="4" fillId="0" borderId="19" xfId="0" applyFont="1" applyBorder="1" applyAlignment="1">
      <alignment vertical="top"/>
    </xf>
    <xf numFmtId="167" fontId="39" fillId="36" borderId="55" xfId="25686" applyNumberFormat="1" applyFont="1" applyFill="1" applyBorder="1" applyAlignment="1" applyProtection="1">
      <alignment horizontal="right" vertical="center" wrapText="1"/>
    </xf>
    <xf numFmtId="0" fontId="4" fillId="33" borderId="0" xfId="0" applyFont="1" applyFill="1" applyAlignment="1">
      <alignment vertical="top" wrapText="1"/>
    </xf>
    <xf numFmtId="0" fontId="4" fillId="0" borderId="9" xfId="0" applyFont="1" applyBorder="1" applyAlignment="1">
      <alignmen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horizontal="left" vertical="top"/>
    </xf>
    <xf numFmtId="0" fontId="4" fillId="0" borderId="0" xfId="0" applyFont="1" applyBorder="1" applyAlignment="1">
      <alignment vertical="top" wrapText="1"/>
    </xf>
    <xf numFmtId="0" fontId="4" fillId="0" borderId="8" xfId="0" applyFont="1" applyBorder="1" applyAlignment="1">
      <alignment vertical="top" wrapText="1"/>
    </xf>
    <xf numFmtId="1" fontId="39" fillId="36" borderId="21" xfId="183" applyNumberFormat="1" applyFont="1" applyFill="1" applyBorder="1" applyAlignment="1" applyProtection="1">
      <alignment horizontal="center" vertical="top" wrapText="1"/>
    </xf>
    <xf numFmtId="0" fontId="5" fillId="0" borderId="0" xfId="0" applyFont="1" applyBorder="1" applyAlignment="1">
      <alignment horizontal="right" vertical="top" indent="1"/>
    </xf>
    <xf numFmtId="0" fontId="4" fillId="34" borderId="0" xfId="0" applyFont="1" applyFill="1" applyBorder="1" applyAlignment="1">
      <alignment horizontal="right" vertical="top" indent="1"/>
    </xf>
    <xf numFmtId="0" fontId="5" fillId="0" borderId="0" xfId="0" applyFont="1" applyFill="1" applyBorder="1" applyAlignment="1">
      <alignment horizontal="right" vertical="top" indent="1"/>
    </xf>
    <xf numFmtId="0" fontId="4" fillId="34" borderId="7" xfId="0" applyFont="1" applyFill="1" applyBorder="1" applyAlignment="1">
      <alignment horizontal="right" vertical="top" indent="1"/>
    </xf>
    <xf numFmtId="0" fontId="7" fillId="0" borderId="8" xfId="0" applyFont="1" applyBorder="1"/>
    <xf numFmtId="0" fontId="4" fillId="0" borderId="0" xfId="0" applyFont="1" applyBorder="1" applyAlignment="1"/>
    <xf numFmtId="0" fontId="4" fillId="0" borderId="8" xfId="0" applyFont="1" applyBorder="1" applyAlignment="1"/>
    <xf numFmtId="0" fontId="4" fillId="0" borderId="8" xfId="0" applyFont="1" applyBorder="1" applyAlignment="1">
      <alignment vertical="top"/>
    </xf>
    <xf numFmtId="0" fontId="4" fillId="0" borderId="8" xfId="0" applyFont="1" applyBorder="1" applyAlignment="1">
      <alignment wrapText="1"/>
    </xf>
    <xf numFmtId="0" fontId="4" fillId="34" borderId="0" xfId="0" applyFont="1" applyFill="1" applyAlignment="1">
      <alignment horizontal="left" vertical="top" wrapText="1"/>
    </xf>
    <xf numFmtId="0" fontId="4" fillId="0" borderId="0" xfId="0" applyFont="1" applyAlignment="1">
      <alignment horizontal="left" vertical="top" wrapText="1"/>
    </xf>
    <xf numFmtId="0" fontId="4" fillId="34" borderId="0" xfId="0" applyFont="1" applyFill="1" applyBorder="1" applyAlignment="1">
      <alignment vertical="top" wrapText="1"/>
    </xf>
    <xf numFmtId="0" fontId="4" fillId="34" borderId="8" xfId="0" applyFont="1" applyFill="1" applyBorder="1" applyAlignment="1">
      <alignment vertical="top" wrapText="1"/>
    </xf>
    <xf numFmtId="0" fontId="36" fillId="34" borderId="0" xfId="0" applyFont="1" applyFill="1" applyBorder="1" applyAlignment="1">
      <alignment horizontal="left" vertical="top" wrapText="1"/>
    </xf>
    <xf numFmtId="0" fontId="36" fillId="34" borderId="0" xfId="0" applyFont="1" applyFill="1" applyBorder="1" applyAlignment="1">
      <alignment vertical="top" wrapText="1"/>
    </xf>
    <xf numFmtId="0" fontId="4" fillId="0" borderId="7" xfId="0" applyFont="1" applyBorder="1" applyAlignment="1">
      <alignment wrapText="1"/>
    </xf>
    <xf numFmtId="0" fontId="4" fillId="0" borderId="0" xfId="0" applyFont="1" applyBorder="1" applyAlignment="1">
      <alignment wrapText="1"/>
    </xf>
    <xf numFmtId="0" fontId="2" fillId="0" borderId="0" xfId="0" applyFont="1" applyFill="1" applyAlignment="1">
      <alignment wrapText="1"/>
    </xf>
    <xf numFmtId="0" fontId="7" fillId="37" borderId="0" xfId="0" applyFont="1" applyFill="1" applyAlignment="1">
      <alignment vertical="top"/>
    </xf>
    <xf numFmtId="0" fontId="4" fillId="37" borderId="0" xfId="0" applyFont="1" applyFill="1" applyAlignment="1">
      <alignment vertical="top" wrapText="1"/>
    </xf>
    <xf numFmtId="15" fontId="4" fillId="0" borderId="0" xfId="0" quotePrefix="1" applyNumberFormat="1" applyFont="1" applyAlignment="1">
      <alignment vertical="top"/>
    </xf>
    <xf numFmtId="0" fontId="52" fillId="37" borderId="0" xfId="0" applyFont="1" applyFill="1" applyAlignment="1">
      <alignment vertical="top" wrapText="1"/>
    </xf>
    <xf numFmtId="0" fontId="52" fillId="37" borderId="0" xfId="0" applyFont="1" applyFill="1" applyAlignment="1">
      <alignment vertical="top"/>
    </xf>
    <xf numFmtId="0" fontId="55" fillId="37" borderId="0" xfId="0" applyFont="1" applyFill="1" applyAlignment="1">
      <alignment vertical="top" wrapText="1"/>
    </xf>
    <xf numFmtId="0" fontId="4" fillId="37" borderId="0" xfId="0" applyFont="1" applyFill="1"/>
    <xf numFmtId="0" fontId="5" fillId="0" borderId="7" xfId="0" applyFont="1" applyBorder="1" applyAlignment="1">
      <alignment horizontal="left" vertical="top" wrapText="1"/>
    </xf>
    <xf numFmtId="0" fontId="7" fillId="38" borderId="21" xfId="0" applyFont="1" applyFill="1" applyBorder="1" applyAlignment="1">
      <alignment horizontal="center" vertical="top" wrapText="1"/>
    </xf>
    <xf numFmtId="0" fontId="4" fillId="37" borderId="0" xfId="0" applyFont="1" applyFill="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vertical="top" wrapText="1"/>
    </xf>
    <xf numFmtId="49" fontId="36" fillId="34" borderId="9" xfId="0" applyNumberFormat="1" applyFont="1" applyFill="1" applyBorder="1" applyAlignment="1" applyProtection="1">
      <alignment horizontal="left" vertical="top" wrapText="1"/>
      <protection locked="0"/>
    </xf>
    <xf numFmtId="49" fontId="36" fillId="34" borderId="16" xfId="0" applyNumberFormat="1" applyFont="1" applyFill="1" applyBorder="1" applyAlignment="1" applyProtection="1">
      <alignment horizontal="left" vertical="top" wrapText="1"/>
      <protection locked="0"/>
    </xf>
    <xf numFmtId="49" fontId="36" fillId="34" borderId="10" xfId="0" applyNumberFormat="1" applyFont="1" applyFill="1" applyBorder="1" applyAlignment="1" applyProtection="1">
      <alignment horizontal="left" vertical="top" wrapText="1"/>
      <protection locked="0"/>
    </xf>
    <xf numFmtId="0" fontId="6" fillId="34" borderId="9" xfId="0" applyFont="1" applyFill="1" applyBorder="1" applyAlignment="1" applyProtection="1">
      <alignment horizontal="left" vertical="top" wrapText="1"/>
      <protection locked="0"/>
    </xf>
    <xf numFmtId="0" fontId="6" fillId="34" borderId="16" xfId="0" applyFont="1" applyFill="1" applyBorder="1" applyAlignment="1" applyProtection="1">
      <alignment horizontal="left" vertical="top" wrapText="1"/>
      <protection locked="0"/>
    </xf>
    <xf numFmtId="0" fontId="6" fillId="34" borderId="10" xfId="0" applyFont="1" applyFill="1" applyBorder="1" applyAlignment="1" applyProtection="1">
      <alignment horizontal="left" vertical="top" wrapText="1"/>
      <protection locked="0"/>
    </xf>
    <xf numFmtId="0" fontId="39" fillId="34" borderId="9" xfId="183" applyNumberFormat="1" applyFont="1" applyFill="1" applyBorder="1" applyAlignment="1" applyProtection="1">
      <alignment horizontal="center" vertical="center" wrapText="1"/>
    </xf>
    <xf numFmtId="0" fontId="39" fillId="34" borderId="16" xfId="183" applyNumberFormat="1" applyFont="1" applyFill="1" applyBorder="1" applyAlignment="1" applyProtection="1">
      <alignment horizontal="center" vertical="center" wrapText="1"/>
    </xf>
    <xf numFmtId="0" fontId="39" fillId="34" borderId="10" xfId="183" applyNumberFormat="1" applyFont="1" applyFill="1" applyBorder="1" applyAlignment="1" applyProtection="1">
      <alignment horizontal="center" vertical="center" wrapText="1"/>
    </xf>
    <xf numFmtId="0" fontId="4" fillId="34" borderId="9" xfId="0" applyFont="1" applyFill="1" applyBorder="1" applyAlignment="1">
      <alignment vertical="top" wrapText="1"/>
    </xf>
    <xf numFmtId="0" fontId="4" fillId="34" borderId="16" xfId="0" applyFont="1" applyFill="1" applyBorder="1" applyAlignment="1">
      <alignment vertical="top" wrapText="1"/>
    </xf>
    <xf numFmtId="0" fontId="4" fillId="34" borderId="10" xfId="0" applyFont="1" applyFill="1" applyBorder="1" applyAlignment="1">
      <alignment vertical="top" wrapText="1"/>
    </xf>
    <xf numFmtId="0" fontId="37" fillId="0" borderId="0" xfId="0" applyFont="1" applyAlignment="1">
      <alignment horizontal="left" vertical="top"/>
    </xf>
    <xf numFmtId="0" fontId="4" fillId="0" borderId="0" xfId="0" applyFont="1" applyFill="1" applyAlignment="1">
      <alignment vertical="top"/>
    </xf>
    <xf numFmtId="0" fontId="4" fillId="35" borderId="21" xfId="0" applyFont="1" applyFill="1" applyBorder="1" applyAlignment="1" applyProtection="1">
      <alignment horizontal="center" vertical="center" wrapText="1"/>
      <protection locked="0"/>
    </xf>
    <xf numFmtId="11" fontId="39" fillId="36" borderId="21" xfId="183" applyNumberFormat="1" applyFont="1" applyFill="1" applyBorder="1" applyAlignment="1" applyProtection="1">
      <alignment horizontal="center" vertical="top" wrapText="1"/>
    </xf>
    <xf numFmtId="167" fontId="39" fillId="41" borderId="59" xfId="25686" applyNumberFormat="1" applyFont="1" applyFill="1" applyBorder="1" applyAlignment="1" applyProtection="1">
      <alignment horizontal="right" vertical="center" wrapText="1"/>
      <protection locked="0"/>
    </xf>
    <xf numFmtId="167" fontId="56" fillId="35" borderId="21" xfId="25686" applyNumberFormat="1" applyFont="1" applyFill="1" applyBorder="1" applyAlignment="1" applyProtection="1">
      <alignment horizontal="right" vertical="center" wrapText="1"/>
      <protection locked="0"/>
    </xf>
    <xf numFmtId="167" fontId="56" fillId="35" borderId="57" xfId="25686" applyNumberFormat="1" applyFont="1" applyFill="1" applyBorder="1" applyAlignment="1" applyProtection="1">
      <alignment horizontal="right" vertical="center" wrapText="1"/>
      <protection locked="0"/>
    </xf>
    <xf numFmtId="167" fontId="39" fillId="36" borderId="29" xfId="25686" applyNumberFormat="1" applyFont="1" applyFill="1" applyBorder="1" applyAlignment="1" applyProtection="1">
      <alignment horizontal="right" vertical="center" wrapText="1"/>
    </xf>
    <xf numFmtId="167" fontId="56" fillId="36" borderId="29" xfId="25686" applyNumberFormat="1" applyFont="1" applyFill="1" applyBorder="1" applyAlignment="1" applyProtection="1">
      <alignment horizontal="right" vertical="center" wrapText="1"/>
    </xf>
    <xf numFmtId="167" fontId="56" fillId="36" borderId="21" xfId="25686" applyNumberFormat="1" applyFont="1" applyFill="1" applyBorder="1" applyAlignment="1" applyProtection="1">
      <alignment horizontal="right" vertical="center" wrapText="1"/>
    </xf>
    <xf numFmtId="0" fontId="56" fillId="35" borderId="21" xfId="0" applyFont="1" applyFill="1" applyBorder="1" applyAlignment="1" applyProtection="1">
      <alignment horizontal="center" vertical="center" wrapText="1"/>
      <protection locked="0"/>
    </xf>
    <xf numFmtId="0" fontId="56" fillId="35" borderId="21" xfId="0" applyFont="1" applyFill="1" applyBorder="1" applyAlignment="1" applyProtection="1">
      <alignment horizontal="center" vertical="center"/>
      <protection locked="0"/>
    </xf>
    <xf numFmtId="0" fontId="5" fillId="34" borderId="0" xfId="0" applyFont="1" applyFill="1" applyAlignment="1">
      <alignment horizontal="left" vertical="top"/>
    </xf>
    <xf numFmtId="16" fontId="4" fillId="0" borderId="0" xfId="0" quotePrefix="1" applyNumberFormat="1" applyFont="1" applyAlignment="1">
      <alignment vertical="top"/>
    </xf>
    <xf numFmtId="15" fontId="4" fillId="0" borderId="0" xfId="0" quotePrefix="1" applyNumberFormat="1" applyFont="1" applyAlignment="1">
      <alignment vertical="top" wrapText="1"/>
    </xf>
    <xf numFmtId="0" fontId="5" fillId="0" borderId="7" xfId="0" applyFont="1" applyBorder="1" applyAlignment="1">
      <alignment horizontal="left" vertical="top" wrapText="1"/>
    </xf>
    <xf numFmtId="0" fontId="41" fillId="33" borderId="0" xfId="0" applyFont="1" applyFill="1" applyAlignment="1">
      <alignment horizontal="left" vertical="top" wrapText="1"/>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15" fontId="4" fillId="0" borderId="0" xfId="0" quotePrefix="1" applyNumberFormat="1" applyFont="1" applyFill="1"/>
    <xf numFmtId="15" fontId="4" fillId="0" borderId="0" xfId="0" quotePrefix="1" applyNumberFormat="1" applyFont="1" applyFill="1" applyAlignment="1">
      <alignment vertical="top"/>
    </xf>
    <xf numFmtId="0" fontId="4" fillId="0" borderId="0" xfId="0" applyFont="1" applyFill="1"/>
    <xf numFmtId="49" fontId="4" fillId="0" borderId="0" xfId="0" quotePrefix="1" applyNumberFormat="1" applyFont="1" applyFill="1" applyAlignment="1">
      <alignment vertical="top"/>
    </xf>
    <xf numFmtId="0" fontId="5" fillId="0" borderId="0" xfId="0" applyFont="1" applyBorder="1" applyAlignment="1">
      <alignment vertical="top" wrapText="1"/>
    </xf>
    <xf numFmtId="0" fontId="6" fillId="0" borderId="13" xfId="0" applyFont="1" applyBorder="1" applyAlignment="1">
      <alignment horizontal="centerContinuous" vertical="top" wrapText="1"/>
    </xf>
    <xf numFmtId="0" fontId="6" fillId="0" borderId="17" xfId="0" applyFont="1" applyBorder="1" applyAlignment="1">
      <alignment horizontal="centerContinuous" vertical="top" wrapText="1"/>
    </xf>
    <xf numFmtId="0" fontId="4" fillId="0" borderId="17" xfId="0" applyFont="1" applyBorder="1" applyAlignment="1">
      <alignment horizontal="centerContinuous" vertical="top" wrapText="1"/>
    </xf>
    <xf numFmtId="0" fontId="4" fillId="0" borderId="14" xfId="0" applyFont="1" applyBorder="1" applyAlignment="1">
      <alignment horizontal="centerContinuous" vertical="top" wrapText="1"/>
    </xf>
    <xf numFmtId="0" fontId="5" fillId="0" borderId="16" xfId="0" applyFont="1" applyBorder="1" applyAlignment="1">
      <alignment vertical="top" wrapText="1"/>
    </xf>
    <xf numFmtId="0" fontId="39" fillId="35" borderId="21" xfId="183" applyNumberFormat="1" applyFont="1" applyFill="1" applyBorder="1" applyAlignment="1" applyProtection="1">
      <alignment horizontal="center" vertical="center" wrapText="1"/>
      <protection locked="0"/>
    </xf>
    <xf numFmtId="0" fontId="5" fillId="0" borderId="0" xfId="0" applyFont="1" applyBorder="1" applyAlignment="1">
      <alignment vertical="top" wrapText="1"/>
    </xf>
    <xf numFmtId="0" fontId="39" fillId="35" borderId="21" xfId="183" applyNumberFormat="1" applyFont="1" applyFill="1" applyBorder="1" applyAlignment="1" applyProtection="1">
      <alignment horizontal="center" vertical="center" wrapText="1"/>
      <protection locked="0"/>
    </xf>
    <xf numFmtId="1" fontId="39" fillId="35" borderId="21" xfId="25686"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Continuous" vertical="top" wrapText="1"/>
    </xf>
    <xf numFmtId="0" fontId="6" fillId="0" borderId="0" xfId="0" applyFont="1" applyBorder="1" applyAlignment="1" applyProtection="1">
      <alignment horizontal="centerContinuous" vertical="top" wrapText="1"/>
    </xf>
    <xf numFmtId="0" fontId="4" fillId="0" borderId="0" xfId="0" applyFont="1" applyBorder="1" applyAlignment="1" applyProtection="1">
      <alignment horizontal="centerContinuous" vertical="top" wrapText="1"/>
    </xf>
    <xf numFmtId="0" fontId="5" fillId="34" borderId="9" xfId="0" applyFont="1" applyFill="1" applyBorder="1" applyAlignment="1" applyProtection="1">
      <alignment horizontal="left" vertical="center" wrapText="1"/>
    </xf>
    <xf numFmtId="0" fontId="5" fillId="34" borderId="16" xfId="0" applyFont="1" applyFill="1" applyBorder="1" applyAlignment="1" applyProtection="1">
      <alignment horizontal="left" vertical="center" wrapText="1"/>
    </xf>
    <xf numFmtId="167" fontId="39" fillId="34" borderId="16" xfId="25686" applyNumberFormat="1" applyFont="1" applyFill="1" applyBorder="1" applyAlignment="1" applyProtection="1">
      <alignment horizontal="right" vertical="center" wrapText="1"/>
    </xf>
    <xf numFmtId="0" fontId="4" fillId="34" borderId="16" xfId="0" applyFont="1" applyFill="1" applyBorder="1" applyProtection="1"/>
    <xf numFmtId="0" fontId="4" fillId="34" borderId="10" xfId="0" applyFont="1" applyFill="1" applyBorder="1" applyProtection="1"/>
    <xf numFmtId="0" fontId="5" fillId="0" borderId="7" xfId="0" applyFont="1" applyBorder="1" applyAlignment="1" applyProtection="1">
      <alignment horizontal="left" vertical="top" wrapText="1"/>
    </xf>
    <xf numFmtId="0" fontId="4" fillId="34" borderId="7" xfId="0" applyFont="1" applyFill="1" applyBorder="1" applyAlignment="1" applyProtection="1">
      <alignment vertical="top"/>
    </xf>
    <xf numFmtId="0" fontId="4" fillId="34" borderId="0" xfId="0" applyFont="1" applyFill="1" applyAlignment="1" applyProtection="1">
      <alignment vertical="top" wrapText="1"/>
    </xf>
    <xf numFmtId="49" fontId="36" fillId="34" borderId="9" xfId="0" applyNumberFormat="1" applyFont="1" applyFill="1" applyBorder="1" applyAlignment="1" applyProtection="1">
      <alignment horizontal="left" vertical="top" wrapText="1"/>
    </xf>
    <xf numFmtId="49" fontId="36" fillId="34" borderId="16" xfId="0" applyNumberFormat="1" applyFont="1" applyFill="1" applyBorder="1" applyAlignment="1" applyProtection="1">
      <alignment horizontal="left" vertical="top" wrapText="1"/>
    </xf>
    <xf numFmtId="49" fontId="36" fillId="34" borderId="10" xfId="0" applyNumberFormat="1" applyFont="1" applyFill="1" applyBorder="1" applyAlignment="1" applyProtection="1">
      <alignment horizontal="left" vertical="top" wrapText="1"/>
    </xf>
    <xf numFmtId="0" fontId="60" fillId="0" borderId="0" xfId="0" applyFont="1"/>
    <xf numFmtId="0" fontId="61" fillId="0" borderId="0" xfId="0" applyFont="1"/>
    <xf numFmtId="0" fontId="62" fillId="0" borderId="0" xfId="0" applyFont="1"/>
    <xf numFmtId="0" fontId="62" fillId="42" borderId="63" xfId="0" applyFont="1" applyFill="1" applyBorder="1"/>
    <xf numFmtId="0" fontId="61" fillId="0" borderId="61" xfId="0" applyFont="1" applyBorder="1" applyAlignment="1">
      <alignment horizontal="center"/>
    </xf>
    <xf numFmtId="0" fontId="62" fillId="42" borderId="61" xfId="0" applyFont="1" applyFill="1" applyBorder="1" applyAlignment="1">
      <alignment horizontal="right" wrapText="1"/>
    </xf>
    <xf numFmtId="0" fontId="62" fillId="42" borderId="62" xfId="0" applyFont="1" applyFill="1" applyBorder="1" applyAlignment="1">
      <alignment horizontal="right" wrapText="1"/>
    </xf>
    <xf numFmtId="0" fontId="60" fillId="0" borderId="64" xfId="0" applyFont="1" applyBorder="1" applyAlignment="1">
      <alignment horizontal="left" vertical="top"/>
    </xf>
    <xf numFmtId="0" fontId="60" fillId="0" borderId="65" xfId="0" applyFont="1" applyBorder="1"/>
    <xf numFmtId="0" fontId="61" fillId="0" borderId="0" xfId="0" applyFont="1" applyAlignment="1">
      <alignment horizontal="center"/>
    </xf>
    <xf numFmtId="1" fontId="60" fillId="0" borderId="0" xfId="0" applyNumberFormat="1" applyFont="1" applyAlignment="1">
      <alignment horizontal="center" wrapText="1"/>
    </xf>
    <xf numFmtId="1" fontId="60" fillId="0" borderId="66" xfId="0" applyNumberFormat="1" applyFont="1" applyBorder="1" applyAlignment="1">
      <alignment horizontal="center" wrapText="1"/>
    </xf>
    <xf numFmtId="0" fontId="62" fillId="0" borderId="64" xfId="0" applyFont="1" applyBorder="1"/>
    <xf numFmtId="0" fontId="62" fillId="0" borderId="68" xfId="0" applyFont="1" applyBorder="1"/>
    <xf numFmtId="0" fontId="63" fillId="0" borderId="0" xfId="0" applyFont="1"/>
    <xf numFmtId="0" fontId="62" fillId="42" borderId="68" xfId="0" applyFont="1" applyFill="1" applyBorder="1"/>
    <xf numFmtId="0" fontId="60" fillId="0" borderId="70" xfId="0" applyFont="1" applyBorder="1"/>
    <xf numFmtId="168" fontId="60" fillId="0" borderId="0" xfId="25688" applyNumberFormat="1" applyFont="1" applyBorder="1" applyAlignment="1">
      <alignment horizontal="center"/>
    </xf>
    <xf numFmtId="168" fontId="60" fillId="0" borderId="66" xfId="25688" applyNumberFormat="1" applyFont="1" applyBorder="1" applyAlignment="1">
      <alignment horizontal="center"/>
    </xf>
    <xf numFmtId="0" fontId="60" fillId="0" borderId="71" xfId="0" applyFont="1" applyBorder="1"/>
    <xf numFmtId="0" fontId="60" fillId="0" borderId="72" xfId="0" applyFont="1" applyBorder="1"/>
    <xf numFmtId="168" fontId="64" fillId="0" borderId="72" xfId="25688" applyNumberFormat="1" applyFont="1" applyBorder="1" applyAlignment="1">
      <alignment horizontal="center"/>
    </xf>
    <xf numFmtId="168" fontId="64" fillId="0" borderId="69" xfId="25688" applyNumberFormat="1" applyFont="1" applyBorder="1" applyAlignment="1">
      <alignment horizontal="center"/>
    </xf>
    <xf numFmtId="0" fontId="62" fillId="0" borderId="70" xfId="0" applyFont="1" applyBorder="1"/>
    <xf numFmtId="49" fontId="60" fillId="0" borderId="0" xfId="0" applyNumberFormat="1" applyFont="1"/>
    <xf numFmtId="0" fontId="61" fillId="0" borderId="73" xfId="0" applyFont="1" applyBorder="1"/>
    <xf numFmtId="0" fontId="65" fillId="0" borderId="73" xfId="0" applyFont="1" applyBorder="1" applyAlignment="1">
      <alignment horizontal="right" wrapText="1"/>
    </xf>
    <xf numFmtId="0" fontId="65" fillId="0" borderId="67" xfId="0" applyFont="1" applyBorder="1" applyAlignment="1">
      <alignment horizontal="right" wrapText="1"/>
    </xf>
    <xf numFmtId="0" fontId="61" fillId="0" borderId="71" xfId="0" applyFont="1" applyBorder="1"/>
    <xf numFmtId="0" fontId="61" fillId="0" borderId="72" xfId="0" applyFont="1" applyBorder="1"/>
    <xf numFmtId="0" fontId="61" fillId="0" borderId="72" xfId="0" applyFont="1" applyBorder="1" applyAlignment="1">
      <alignment horizontal="center"/>
    </xf>
    <xf numFmtId="0" fontId="60" fillId="42" borderId="72" xfId="0" applyFont="1" applyFill="1" applyBorder="1"/>
    <xf numFmtId="0" fontId="60" fillId="43" borderId="72" xfId="0" applyFont="1" applyFill="1" applyBorder="1"/>
    <xf numFmtId="0" fontId="60" fillId="43" borderId="69" xfId="0" applyFont="1" applyFill="1" applyBorder="1"/>
    <xf numFmtId="0" fontId="62" fillId="0" borderId="63" xfId="0" applyFont="1" applyBorder="1"/>
    <xf numFmtId="0" fontId="62" fillId="0" borderId="73" xfId="0" applyFont="1" applyBorder="1"/>
    <xf numFmtId="0" fontId="62" fillId="0" borderId="73" xfId="0" applyFont="1" applyBorder="1" applyAlignment="1">
      <alignment horizontal="center" vertical="center"/>
    </xf>
    <xf numFmtId="168" fontId="62" fillId="0" borderId="73" xfId="601" applyNumberFormat="1" applyFont="1" applyFill="1" applyBorder="1" applyAlignment="1">
      <alignment wrapText="1"/>
    </xf>
    <xf numFmtId="168" fontId="62" fillId="0" borderId="73" xfId="25688" applyNumberFormat="1" applyFont="1" applyFill="1" applyBorder="1"/>
    <xf numFmtId="168" fontId="62" fillId="0" borderId="67" xfId="25688" applyNumberFormat="1" applyFont="1" applyFill="1" applyBorder="1"/>
    <xf numFmtId="0" fontId="59" fillId="0" borderId="64" xfId="0" applyFont="1" applyBorder="1"/>
    <xf numFmtId="0" fontId="60" fillId="0" borderId="0" xfId="0" applyFont="1" applyAlignment="1">
      <alignment horizontal="center" vertical="center"/>
    </xf>
    <xf numFmtId="168" fontId="60" fillId="0" borderId="0" xfId="601" applyNumberFormat="1" applyFont="1" applyFill="1" applyBorder="1" applyAlignment="1">
      <alignment wrapText="1"/>
    </xf>
    <xf numFmtId="168" fontId="62" fillId="0" borderId="0" xfId="601" applyNumberFormat="1" applyFont="1" applyFill="1" applyBorder="1" applyAlignment="1">
      <alignment wrapText="1"/>
    </xf>
    <xf numFmtId="168" fontId="60" fillId="0" borderId="0" xfId="25688" applyNumberFormat="1" applyFont="1" applyFill="1" applyBorder="1"/>
    <xf numFmtId="168" fontId="60" fillId="0" borderId="66" xfId="25688" applyNumberFormat="1" applyFont="1" applyFill="1" applyBorder="1"/>
    <xf numFmtId="0" fontId="59" fillId="0" borderId="68" xfId="0" applyFont="1" applyBorder="1"/>
    <xf numFmtId="0" fontId="62" fillId="0" borderId="65" xfId="0" applyFont="1" applyBorder="1"/>
    <xf numFmtId="0" fontId="62" fillId="0" borderId="0" xfId="0" applyFont="1" applyAlignment="1">
      <alignment horizontal="center" vertical="center"/>
    </xf>
    <xf numFmtId="168" fontId="62" fillId="0" borderId="0" xfId="25688" applyNumberFormat="1" applyFont="1" applyFill="1" applyBorder="1"/>
    <xf numFmtId="168" fontId="62" fillId="0" borderId="66" xfId="25688" applyNumberFormat="1" applyFont="1" applyFill="1" applyBorder="1"/>
    <xf numFmtId="0" fontId="60" fillId="0" borderId="66" xfId="0" applyFont="1" applyBorder="1"/>
    <xf numFmtId="0" fontId="62" fillId="0" borderId="66" xfId="0" applyFont="1" applyBorder="1"/>
    <xf numFmtId="168" fontId="62" fillId="0" borderId="0" xfId="25688" applyNumberFormat="1" applyFont="1" applyBorder="1"/>
    <xf numFmtId="168" fontId="62" fillId="0" borderId="66" xfId="25688" applyNumberFormat="1" applyFont="1" applyBorder="1"/>
    <xf numFmtId="168" fontId="60" fillId="0" borderId="0" xfId="25688" applyNumberFormat="1" applyFont="1" applyBorder="1"/>
    <xf numFmtId="168" fontId="60" fillId="0" borderId="66" xfId="25688" applyNumberFormat="1" applyFont="1" applyBorder="1"/>
    <xf numFmtId="0" fontId="60" fillId="0" borderId="72" xfId="0" applyFont="1" applyBorder="1" applyAlignment="1">
      <alignment horizontal="center" vertical="center"/>
    </xf>
    <xf numFmtId="168" fontId="60" fillId="0" borderId="72" xfId="601" applyNumberFormat="1" applyFont="1" applyFill="1" applyBorder="1" applyAlignment="1">
      <alignment wrapText="1"/>
    </xf>
    <xf numFmtId="168" fontId="62" fillId="0" borderId="72" xfId="601" applyNumberFormat="1" applyFont="1" applyFill="1" applyBorder="1" applyAlignment="1">
      <alignment wrapText="1"/>
    </xf>
    <xf numFmtId="168" fontId="60" fillId="0" borderId="72" xfId="25688" applyNumberFormat="1" applyFont="1" applyBorder="1"/>
    <xf numFmtId="168" fontId="60" fillId="0" borderId="69" xfId="25688" applyNumberFormat="1" applyFont="1" applyBorder="1"/>
    <xf numFmtId="0" fontId="59" fillId="0" borderId="70" xfId="0" applyFont="1" applyBorder="1"/>
    <xf numFmtId="0" fontId="62" fillId="42" borderId="64" xfId="0" applyFont="1" applyFill="1" applyBorder="1"/>
    <xf numFmtId="0" fontId="60" fillId="0" borderId="70" xfId="0" applyFont="1" applyBorder="1" applyAlignment="1">
      <alignment horizontal="left" vertical="top"/>
    </xf>
    <xf numFmtId="0" fontId="60" fillId="0" borderId="0" xfId="0" applyFont="1" applyAlignment="1">
      <alignment horizontal="left" vertical="top"/>
    </xf>
    <xf numFmtId="49" fontId="60" fillId="0" borderId="0" xfId="0" applyNumberFormat="1" applyFont="1" applyAlignment="1">
      <alignment wrapText="1"/>
    </xf>
    <xf numFmtId="0" fontId="65" fillId="0" borderId="0" xfId="0" applyFont="1" applyAlignment="1">
      <alignment horizontal="center"/>
    </xf>
    <xf numFmtId="0" fontId="60" fillId="0" borderId="73" xfId="0" applyFont="1" applyBorder="1"/>
    <xf numFmtId="0" fontId="60" fillId="42" borderId="0" xfId="0" applyFont="1" applyFill="1"/>
    <xf numFmtId="0" fontId="60" fillId="43" borderId="0" xfId="0" applyFont="1" applyFill="1"/>
    <xf numFmtId="0" fontId="60" fillId="43" borderId="66" xfId="0" applyFont="1" applyFill="1" applyBorder="1"/>
    <xf numFmtId="0" fontId="59" fillId="0" borderId="74" xfId="0" applyFont="1" applyBorder="1"/>
    <xf numFmtId="0" fontId="60" fillId="0" borderId="63" xfId="0" applyFont="1" applyBorder="1"/>
    <xf numFmtId="168" fontId="62" fillId="0" borderId="72" xfId="25688" applyNumberFormat="1" applyFont="1" applyBorder="1"/>
    <xf numFmtId="168" fontId="62" fillId="0" borderId="69" xfId="25688" applyNumberFormat="1" applyFont="1" applyBorder="1"/>
    <xf numFmtId="0" fontId="14" fillId="33" borderId="0" xfId="0" applyFont="1" applyFill="1"/>
    <xf numFmtId="0" fontId="9" fillId="0" borderId="0" xfId="0" applyFont="1"/>
    <xf numFmtId="0" fontId="66" fillId="0" borderId="0" xfId="0" applyFont="1"/>
    <xf numFmtId="0" fontId="67" fillId="0" borderId="0" xfId="0" applyFont="1"/>
    <xf numFmtId="49" fontId="9" fillId="0" borderId="0" xfId="0" applyNumberFormat="1" applyFont="1"/>
    <xf numFmtId="0" fontId="9" fillId="0" borderId="0" xfId="0" applyFont="1" applyAlignment="1">
      <alignment horizontal="left"/>
    </xf>
    <xf numFmtId="1" fontId="9" fillId="0" borderId="0" xfId="0" applyNumberFormat="1" applyFont="1" applyAlignment="1">
      <alignment horizontal="left"/>
    </xf>
    <xf numFmtId="49" fontId="9" fillId="0" borderId="0" xfId="0" applyNumberFormat="1" applyFont="1" applyAlignment="1">
      <alignment horizontal="left"/>
    </xf>
    <xf numFmtId="0" fontId="10" fillId="0" borderId="0" xfId="0" applyFont="1"/>
    <xf numFmtId="0" fontId="68" fillId="0" borderId="0" xfId="0" applyFont="1"/>
    <xf numFmtId="0" fontId="4" fillId="37" borderId="0" xfId="0" applyFont="1" applyFill="1" applyAlignment="1">
      <alignment horizontal="center" vertical="top" wrapText="1"/>
    </xf>
    <xf numFmtId="0" fontId="6" fillId="0" borderId="7" xfId="0" applyFont="1" applyBorder="1" applyAlignment="1">
      <alignment horizontal="right" vertical="center" indent="1"/>
    </xf>
    <xf numFmtId="0" fontId="6" fillId="0" borderId="0" xfId="0" applyFont="1" applyBorder="1" applyAlignment="1">
      <alignment horizontal="right" vertical="center" indent="1"/>
    </xf>
    <xf numFmtId="0" fontId="6" fillId="0" borderId="33" xfId="0" applyFont="1" applyBorder="1" applyAlignment="1">
      <alignment horizontal="right" vertical="center" indent="1"/>
    </xf>
    <xf numFmtId="14" fontId="39" fillId="35" borderId="30" xfId="183" applyNumberFormat="1" applyFont="1" applyFill="1" applyBorder="1" applyAlignment="1" applyProtection="1">
      <alignment horizontal="left" vertical="center" wrapText="1"/>
      <protection locked="0"/>
    </xf>
    <xf numFmtId="0" fontId="39" fillId="35" borderId="27" xfId="183" applyNumberFormat="1" applyFont="1" applyFill="1" applyBorder="1" applyAlignment="1" applyProtection="1">
      <alignment horizontal="left" vertical="center" wrapText="1"/>
      <protection locked="0"/>
    </xf>
    <xf numFmtId="0" fontId="39" fillId="35" borderId="40" xfId="183" applyNumberFormat="1" applyFont="1" applyFill="1" applyBorder="1" applyAlignment="1" applyProtection="1">
      <alignment horizontal="left" vertical="center" wrapText="1"/>
      <protection locked="0"/>
    </xf>
    <xf numFmtId="0" fontId="39" fillId="35" borderId="34" xfId="183" applyNumberFormat="1" applyFont="1" applyFill="1" applyBorder="1" applyAlignment="1" applyProtection="1">
      <alignment horizontal="left" vertical="center" wrapText="1"/>
      <protection locked="0"/>
    </xf>
    <xf numFmtId="0" fontId="39" fillId="35" borderId="35" xfId="183" applyNumberFormat="1" applyFont="1" applyFill="1" applyBorder="1" applyAlignment="1" applyProtection="1">
      <alignment horizontal="left" vertical="center" wrapText="1"/>
      <protection locked="0"/>
    </xf>
    <xf numFmtId="0" fontId="39" fillId="35" borderId="41" xfId="183" applyNumberFormat="1"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39" fillId="35" borderId="30" xfId="183" applyNumberFormat="1" applyFont="1" applyFill="1" applyBorder="1" applyAlignment="1" applyProtection="1">
      <alignment horizontal="left" vertical="center" wrapText="1"/>
      <protection locked="0"/>
    </xf>
    <xf numFmtId="0" fontId="41" fillId="33" borderId="13" xfId="0" applyFont="1" applyFill="1" applyBorder="1" applyAlignment="1">
      <alignment horizontal="center" vertical="top" wrapText="1"/>
    </xf>
    <xf numFmtId="0" fontId="41" fillId="33" borderId="17" xfId="0" applyFont="1" applyFill="1" applyBorder="1" applyAlignment="1">
      <alignment horizontal="center" vertical="top" wrapText="1"/>
    </xf>
    <xf numFmtId="0" fontId="41" fillId="33" borderId="14" xfId="0" applyFont="1" applyFill="1" applyBorder="1" applyAlignment="1">
      <alignment horizontal="center" vertical="top" wrapText="1"/>
    </xf>
    <xf numFmtId="0" fontId="7" fillId="38" borderId="21" xfId="0" applyFont="1" applyFill="1" applyBorder="1" applyAlignment="1">
      <alignment horizontal="center" vertical="top" wrapText="1"/>
    </xf>
    <xf numFmtId="0" fontId="39" fillId="35" borderId="21" xfId="183" applyNumberFormat="1" applyFont="1" applyFill="1" applyBorder="1" applyAlignment="1" applyProtection="1">
      <alignment horizontal="center" vertical="center" wrapText="1"/>
      <protection locked="0"/>
    </xf>
    <xf numFmtId="0" fontId="53" fillId="38" borderId="30" xfId="0" applyFont="1" applyFill="1" applyBorder="1" applyAlignment="1">
      <alignment horizontal="center" vertical="center" wrapText="1"/>
    </xf>
    <xf numFmtId="0" fontId="53" fillId="38" borderId="27" xfId="0" applyFont="1" applyFill="1" applyBorder="1" applyAlignment="1">
      <alignment horizontal="center" vertical="center" wrapText="1"/>
    </xf>
    <xf numFmtId="0" fontId="53" fillId="38" borderId="31" xfId="0" applyFont="1" applyFill="1" applyBorder="1" applyAlignment="1">
      <alignment horizontal="center" vertical="center" wrapText="1"/>
    </xf>
    <xf numFmtId="0" fontId="53" fillId="38" borderId="34" xfId="0" applyFont="1" applyFill="1" applyBorder="1" applyAlignment="1">
      <alignment horizontal="center" vertical="center" wrapText="1"/>
    </xf>
    <xf numFmtId="0" fontId="53" fillId="38" borderId="35" xfId="0" applyFont="1" applyFill="1" applyBorder="1" applyAlignment="1">
      <alignment horizontal="center" vertical="center" wrapText="1"/>
    </xf>
    <xf numFmtId="0" fontId="53" fillId="38" borderId="36" xfId="0" applyFont="1" applyFill="1" applyBorder="1" applyAlignment="1">
      <alignment horizontal="center"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40" fillId="38" borderId="21" xfId="183" applyNumberFormat="1" applyFont="1" applyFill="1" applyBorder="1" applyAlignment="1" applyProtection="1">
      <alignment horizontal="center" vertical="top" wrapText="1"/>
    </xf>
    <xf numFmtId="0" fontId="4" fillId="0" borderId="7"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41" fillId="33" borderId="7" xfId="0" applyFont="1" applyFill="1" applyBorder="1" applyAlignment="1">
      <alignment horizontal="center" vertical="top" wrapText="1"/>
    </xf>
    <xf numFmtId="0" fontId="5" fillId="38" borderId="20" xfId="0" applyFont="1" applyFill="1" applyBorder="1" applyAlignment="1">
      <alignment horizontal="center" vertical="top" wrapText="1"/>
    </xf>
    <xf numFmtId="0" fontId="5" fillId="38" borderId="21" xfId="0" applyFont="1" applyFill="1" applyBorder="1" applyAlignment="1">
      <alignment horizontal="center" vertical="top" wrapText="1"/>
    </xf>
    <xf numFmtId="0" fontId="5" fillId="38" borderId="22" xfId="0" applyFont="1" applyFill="1" applyBorder="1" applyAlignment="1">
      <alignment horizontal="center" vertical="top" wrapText="1"/>
    </xf>
    <xf numFmtId="0" fontId="41" fillId="33" borderId="0" xfId="0" applyFont="1" applyFill="1" applyAlignment="1">
      <alignment horizontal="center" vertical="top"/>
    </xf>
    <xf numFmtId="0" fontId="5" fillId="0" borderId="9" xfId="0" applyFont="1" applyBorder="1" applyAlignment="1">
      <alignment horizontal="left" vertical="top" wrapText="1"/>
    </xf>
    <xf numFmtId="0" fontId="5" fillId="0" borderId="16"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57" fillId="34" borderId="0" xfId="0" applyFont="1" applyFill="1" applyAlignment="1">
      <alignment horizontal="left" vertical="top" wrapText="1"/>
    </xf>
    <xf numFmtId="0" fontId="5" fillId="38" borderId="30" xfId="0" applyFont="1" applyFill="1" applyBorder="1" applyAlignment="1">
      <alignment horizontal="left" vertical="center" wrapText="1"/>
    </xf>
    <xf numFmtId="0" fontId="5" fillId="38" borderId="27" xfId="0" applyFont="1" applyFill="1" applyBorder="1" applyAlignment="1">
      <alignment horizontal="left" vertical="center" wrapText="1"/>
    </xf>
    <xf numFmtId="0" fontId="5" fillId="38" borderId="31" xfId="0" applyFont="1" applyFill="1" applyBorder="1" applyAlignment="1">
      <alignment horizontal="left" vertical="center" wrapText="1"/>
    </xf>
    <xf numFmtId="0" fontId="5" fillId="38" borderId="32" xfId="0" applyFont="1" applyFill="1" applyBorder="1" applyAlignment="1">
      <alignment horizontal="left" vertical="center" wrapText="1"/>
    </xf>
    <xf numFmtId="0" fontId="5" fillId="38" borderId="0" xfId="0" applyFont="1" applyFill="1" applyBorder="1" applyAlignment="1">
      <alignment horizontal="left" vertical="center" wrapText="1"/>
    </xf>
    <xf numFmtId="0" fontId="5" fillId="38" borderId="33" xfId="0" applyFont="1" applyFill="1" applyBorder="1" applyAlignment="1">
      <alignment horizontal="left" vertical="center" wrapText="1"/>
    </xf>
    <xf numFmtId="0" fontId="5" fillId="38" borderId="34" xfId="0" applyFont="1" applyFill="1" applyBorder="1" applyAlignment="1">
      <alignment horizontal="left" vertical="center" wrapText="1"/>
    </xf>
    <xf numFmtId="0" fontId="5" fillId="38" borderId="35" xfId="0" applyFont="1" applyFill="1" applyBorder="1" applyAlignment="1">
      <alignment horizontal="left" vertical="center" wrapText="1"/>
    </xf>
    <xf numFmtId="0" fontId="5" fillId="38" borderId="36" xfId="0" applyFont="1" applyFill="1" applyBorder="1" applyAlignment="1">
      <alignment horizontal="left" vertical="center" wrapText="1"/>
    </xf>
    <xf numFmtId="0" fontId="4" fillId="38" borderId="21" xfId="0" applyFont="1" applyFill="1" applyBorder="1" applyAlignment="1">
      <alignment horizontal="left" vertical="center" indent="1"/>
    </xf>
    <xf numFmtId="0" fontId="39" fillId="35" borderId="7" xfId="183" applyNumberFormat="1" applyFont="1" applyFill="1" applyBorder="1" applyAlignment="1" applyProtection="1">
      <alignment vertical="center" wrapText="1"/>
      <protection locked="0"/>
    </xf>
    <xf numFmtId="0" fontId="39" fillId="35" borderId="0" xfId="183" applyNumberFormat="1" applyFont="1" applyFill="1" applyBorder="1" applyAlignment="1" applyProtection="1">
      <alignment vertical="center" wrapText="1"/>
      <protection locked="0"/>
    </xf>
    <xf numFmtId="0" fontId="39" fillId="35" borderId="8" xfId="183" applyNumberFormat="1" applyFont="1" applyFill="1" applyBorder="1" applyAlignment="1" applyProtection="1">
      <alignment vertical="center" wrapText="1"/>
      <protection locked="0"/>
    </xf>
    <xf numFmtId="0" fontId="5" fillId="0" borderId="7"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7" xfId="0" applyFont="1" applyBorder="1" applyAlignment="1">
      <alignment horizontal="right" vertical="center" wrapText="1" indent="1"/>
    </xf>
    <xf numFmtId="0" fontId="5" fillId="0" borderId="0" xfId="0" applyFont="1" applyBorder="1" applyAlignment="1">
      <alignment horizontal="right" vertical="center" wrapText="1" indent="1"/>
    </xf>
    <xf numFmtId="0" fontId="4" fillId="35" borderId="28" xfId="0" applyFont="1" applyFill="1" applyBorder="1" applyAlignment="1" applyProtection="1">
      <alignment horizontal="center" vertical="center" wrapText="1"/>
      <protection locked="0"/>
    </xf>
    <xf numFmtId="0" fontId="4" fillId="35" borderId="29" xfId="0" applyFont="1" applyFill="1" applyBorder="1" applyAlignment="1" applyProtection="1">
      <alignment horizontal="center" vertical="center" wrapText="1"/>
      <protection locked="0"/>
    </xf>
    <xf numFmtId="0" fontId="4" fillId="0" borderId="0" xfId="0" applyFont="1" applyBorder="1" applyAlignment="1">
      <alignment horizontal="left" vertical="center" wrapText="1" indent="1"/>
    </xf>
    <xf numFmtId="0" fontId="4" fillId="0" borderId="8" xfId="0" applyFont="1" applyBorder="1" applyAlignment="1">
      <alignment horizontal="left" vertical="center" wrapText="1" indent="1"/>
    </xf>
    <xf numFmtId="0" fontId="41" fillId="33" borderId="13" xfId="0" applyFont="1" applyFill="1" applyBorder="1" applyAlignment="1">
      <alignment horizontal="center" vertical="top"/>
    </xf>
    <xf numFmtId="0" fontId="41" fillId="33" borderId="17" xfId="0" applyFont="1" applyFill="1" applyBorder="1" applyAlignment="1">
      <alignment horizontal="center" vertical="top"/>
    </xf>
    <xf numFmtId="0" fontId="41" fillId="33" borderId="14" xfId="0" applyFont="1" applyFill="1" applyBorder="1" applyAlignment="1">
      <alignment horizontal="center" vertical="top"/>
    </xf>
    <xf numFmtId="0" fontId="43" fillId="0" borderId="7"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xf numFmtId="0" fontId="4" fillId="0" borderId="0" xfId="0" applyFont="1" applyAlignment="1"/>
    <xf numFmtId="0" fontId="4" fillId="0" borderId="8" xfId="0" applyFont="1" applyBorder="1" applyAlignment="1"/>
    <xf numFmtId="0" fontId="5" fillId="0" borderId="42" xfId="0" applyFont="1" applyBorder="1" applyAlignment="1">
      <alignment horizontal="left" vertical="center" wrapText="1"/>
    </xf>
    <xf numFmtId="0" fontId="5" fillId="0" borderId="28" xfId="0" applyFont="1" applyBorder="1" applyAlignment="1">
      <alignment horizontal="left" vertical="center" wrapText="1"/>
    </xf>
    <xf numFmtId="0" fontId="5" fillId="0" borderId="44" xfId="0" applyFont="1" applyBorder="1" applyAlignment="1">
      <alignment horizontal="left" vertical="center" wrapText="1"/>
    </xf>
    <xf numFmtId="0" fontId="5" fillId="0" borderId="37"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39" fillId="35" borderId="28" xfId="183" applyNumberFormat="1" applyFont="1" applyFill="1" applyBorder="1" applyAlignment="1" applyProtection="1">
      <alignment horizontal="left" vertical="center" wrapText="1"/>
      <protection locked="0"/>
    </xf>
    <xf numFmtId="0" fontId="39" fillId="35" borderId="43" xfId="183" applyNumberFormat="1" applyFont="1" applyFill="1" applyBorder="1" applyAlignment="1" applyProtection="1">
      <alignment horizontal="left" vertical="center" wrapText="1"/>
      <protection locked="0"/>
    </xf>
    <xf numFmtId="0" fontId="39" fillId="35" borderId="37" xfId="183" applyNumberFormat="1" applyFont="1" applyFill="1" applyBorder="1" applyAlignment="1" applyProtection="1">
      <alignment horizontal="left" vertical="center" wrapText="1"/>
      <protection locked="0"/>
    </xf>
    <xf numFmtId="0" fontId="39" fillId="35" borderId="45" xfId="183" applyNumberFormat="1" applyFont="1" applyFill="1" applyBorder="1" applyAlignment="1" applyProtection="1">
      <alignment horizontal="left" vertical="center" wrapText="1"/>
      <protection locked="0"/>
    </xf>
    <xf numFmtId="0" fontId="39" fillId="35" borderId="29" xfId="183" applyNumberFormat="1" applyFont="1" applyFill="1" applyBorder="1" applyAlignment="1" applyProtection="1">
      <alignment horizontal="left" vertical="center" wrapText="1"/>
      <protection locked="0"/>
    </xf>
    <xf numFmtId="0" fontId="39" fillId="35" borderId="47" xfId="183" applyNumberFormat="1" applyFont="1" applyFill="1" applyBorder="1" applyAlignment="1" applyProtection="1">
      <alignment horizontal="left" vertical="center" wrapText="1"/>
      <protection locked="0"/>
    </xf>
    <xf numFmtId="0" fontId="5" fillId="0" borderId="8" xfId="0" applyFont="1" applyBorder="1" applyAlignment="1">
      <alignment horizontal="left" vertical="center" wrapText="1"/>
    </xf>
    <xf numFmtId="0" fontId="5" fillId="34" borderId="7" xfId="0" applyFont="1" applyFill="1" applyBorder="1" applyAlignment="1">
      <alignment horizontal="left" vertical="top" wrapText="1"/>
    </xf>
    <xf numFmtId="0" fontId="5" fillId="34" borderId="0" xfId="0" applyFont="1" applyFill="1" applyBorder="1" applyAlignment="1">
      <alignment horizontal="left" vertical="top" wrapText="1"/>
    </xf>
    <xf numFmtId="0" fontId="5" fillId="34" borderId="8" xfId="0" applyFont="1" applyFill="1" applyBorder="1" applyAlignment="1">
      <alignment horizontal="left" vertical="top"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46" xfId="0" applyFont="1" applyBorder="1" applyAlignment="1">
      <alignment horizontal="left" vertical="center" wrapText="1"/>
    </xf>
    <xf numFmtId="0" fontId="6" fillId="0" borderId="29"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15" fontId="6" fillId="38" borderId="30" xfId="0" applyNumberFormat="1" applyFont="1" applyFill="1" applyBorder="1" applyAlignment="1">
      <alignment horizontal="center" vertical="center" wrapText="1"/>
    </xf>
    <xf numFmtId="0" fontId="6" fillId="38" borderId="27" xfId="0" applyFont="1" applyFill="1" applyBorder="1" applyAlignment="1">
      <alignment horizontal="center" vertical="center" wrapText="1"/>
    </xf>
    <xf numFmtId="0" fontId="6" fillId="38" borderId="31" xfId="0" applyFont="1" applyFill="1" applyBorder="1" applyAlignment="1">
      <alignment horizontal="center" vertical="center" wrapText="1"/>
    </xf>
    <xf numFmtId="0" fontId="6" fillId="38" borderId="32" xfId="0" applyFont="1" applyFill="1" applyBorder="1" applyAlignment="1">
      <alignment horizontal="center" vertical="center" wrapText="1"/>
    </xf>
    <xf numFmtId="0" fontId="6" fillId="38" borderId="0" xfId="0" applyFont="1" applyFill="1" applyBorder="1" applyAlignment="1">
      <alignment horizontal="center" vertical="center" wrapText="1"/>
    </xf>
    <xf numFmtId="0" fontId="6" fillId="38" borderId="33" xfId="0" applyFont="1" applyFill="1" applyBorder="1" applyAlignment="1">
      <alignment horizontal="center" vertical="center" wrapText="1"/>
    </xf>
    <xf numFmtId="0" fontId="6" fillId="38" borderId="34" xfId="0" applyFont="1" applyFill="1" applyBorder="1" applyAlignment="1">
      <alignment horizontal="center" vertical="center" wrapText="1"/>
    </xf>
    <xf numFmtId="0" fontId="6" fillId="38" borderId="35" xfId="0" applyFont="1" applyFill="1" applyBorder="1" applyAlignment="1">
      <alignment horizontal="center" vertical="center" wrapText="1"/>
    </xf>
    <xf numFmtId="0" fontId="6" fillId="38" borderId="36" xfId="0" applyFont="1" applyFill="1" applyBorder="1" applyAlignment="1">
      <alignment horizontal="center" vertical="center" wrapText="1"/>
    </xf>
    <xf numFmtId="0" fontId="5" fillId="0" borderId="33" xfId="0" applyFont="1" applyBorder="1" applyAlignment="1">
      <alignment horizontal="left" vertical="center" wrapText="1"/>
    </xf>
    <xf numFmtId="0" fontId="6" fillId="0" borderId="42" xfId="0" applyFont="1" applyBorder="1" applyAlignment="1">
      <alignment horizontal="left" vertical="center" wrapText="1"/>
    </xf>
    <xf numFmtId="0" fontId="6" fillId="0" borderId="28" xfId="0" applyFont="1" applyBorder="1" applyAlignment="1">
      <alignment horizontal="left" vertical="center" wrapText="1"/>
    </xf>
    <xf numFmtId="0" fontId="5" fillId="34" borderId="21" xfId="0" applyFont="1" applyFill="1" applyBorder="1" applyAlignment="1">
      <alignment horizontal="left" vertical="center" wrapText="1"/>
    </xf>
    <xf numFmtId="0" fontId="5" fillId="34" borderId="22" xfId="0" applyFont="1" applyFill="1" applyBorder="1" applyAlignment="1">
      <alignment horizontal="left" vertical="center" wrapText="1"/>
    </xf>
    <xf numFmtId="0" fontId="5" fillId="34" borderId="28" xfId="0" applyFont="1" applyFill="1" applyBorder="1" applyAlignment="1">
      <alignment horizontal="left" vertical="center" wrapText="1"/>
    </xf>
    <xf numFmtId="0" fontId="5" fillId="34" borderId="43" xfId="0" applyFont="1" applyFill="1" applyBorder="1" applyAlignment="1">
      <alignment horizontal="left" vertical="center" wrapText="1"/>
    </xf>
    <xf numFmtId="0" fontId="58" fillId="0" borderId="7" xfId="0" applyFont="1" applyBorder="1" applyAlignment="1" applyProtection="1">
      <alignment horizontal="left" vertical="center" wrapText="1"/>
      <protection locked="0"/>
    </xf>
    <xf numFmtId="0" fontId="58" fillId="0" borderId="0" xfId="0" applyFont="1" applyBorder="1" applyAlignment="1" applyProtection="1">
      <alignment horizontal="left" vertical="center" wrapText="1"/>
      <protection locked="0"/>
    </xf>
    <xf numFmtId="0" fontId="58" fillId="0" borderId="8" xfId="0" applyFont="1" applyBorder="1" applyAlignment="1" applyProtection="1">
      <alignment horizontal="left" vertical="center" wrapText="1"/>
      <protection locked="0"/>
    </xf>
    <xf numFmtId="0" fontId="4" fillId="35" borderId="7" xfId="0" applyFont="1" applyFill="1" applyBorder="1" applyAlignment="1" applyProtection="1">
      <alignment horizontal="left" vertical="top" wrapText="1"/>
      <protection locked="0"/>
    </xf>
    <xf numFmtId="0" fontId="4" fillId="35" borderId="0" xfId="0" applyFont="1" applyFill="1" applyBorder="1" applyAlignment="1" applyProtection="1">
      <alignment horizontal="left" vertical="top" wrapText="1"/>
      <protection locked="0"/>
    </xf>
    <xf numFmtId="0" fontId="4" fillId="35" borderId="8" xfId="0" applyFont="1" applyFill="1" applyBorder="1" applyAlignment="1" applyProtection="1">
      <alignment horizontal="left" vertical="top" wrapText="1"/>
      <protection locked="0"/>
    </xf>
    <xf numFmtId="0" fontId="6" fillId="37" borderId="13" xfId="0" applyFont="1" applyFill="1" applyBorder="1" applyAlignment="1">
      <alignment horizontal="center" vertical="top"/>
    </xf>
    <xf numFmtId="0" fontId="6" fillId="37" borderId="17" xfId="0" applyFont="1" applyFill="1" applyBorder="1" applyAlignment="1">
      <alignment horizontal="center" vertical="top"/>
    </xf>
    <xf numFmtId="0" fontId="6" fillId="37" borderId="14" xfId="0" applyFont="1" applyFill="1" applyBorder="1" applyAlignment="1">
      <alignment horizontal="center" vertical="top"/>
    </xf>
    <xf numFmtId="0" fontId="39" fillId="35" borderId="31" xfId="183" applyNumberFormat="1" applyFont="1" applyFill="1" applyBorder="1" applyAlignment="1" applyProtection="1">
      <alignment horizontal="left" vertical="center" wrapText="1"/>
      <protection locked="0"/>
    </xf>
    <xf numFmtId="0" fontId="39" fillId="35" borderId="36" xfId="183" applyNumberFormat="1" applyFont="1" applyFill="1" applyBorder="1" applyAlignment="1" applyProtection="1">
      <alignment horizontal="left" vertical="center" wrapText="1"/>
      <protection locked="0"/>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20" xfId="0" applyFont="1" applyBorder="1" applyAlignment="1">
      <alignment horizontal="left" vertical="center" wrapText="1"/>
    </xf>
    <xf numFmtId="0" fontId="39" fillId="35" borderId="21" xfId="183" applyNumberFormat="1" applyFont="1" applyFill="1" applyBorder="1" applyAlignment="1" applyProtection="1">
      <alignment horizontal="left" vertical="center" wrapText="1"/>
      <protection locked="0"/>
    </xf>
    <xf numFmtId="0" fontId="39" fillId="35" borderId="22" xfId="183" applyNumberFormat="1" applyFont="1" applyFill="1" applyBorder="1" applyAlignment="1" applyProtection="1">
      <alignment horizontal="left" vertical="center" wrapText="1"/>
      <protection locked="0"/>
    </xf>
    <xf numFmtId="0" fontId="7" fillId="34" borderId="42" xfId="0" applyFont="1" applyFill="1" applyBorder="1" applyAlignment="1">
      <alignment horizontal="center" vertical="center"/>
    </xf>
    <xf numFmtId="0" fontId="7" fillId="34" borderId="46" xfId="0" applyFont="1" applyFill="1" applyBorder="1" applyAlignment="1">
      <alignment horizontal="center" vertical="center"/>
    </xf>
    <xf numFmtId="0" fontId="41" fillId="33" borderId="11" xfId="0" applyFont="1" applyFill="1" applyBorder="1" applyAlignment="1">
      <alignment horizontal="center" vertical="top"/>
    </xf>
    <xf numFmtId="0" fontId="41" fillId="33" borderId="15" xfId="0" applyFont="1" applyFill="1" applyBorder="1" applyAlignment="1">
      <alignment horizontal="center" vertical="top"/>
    </xf>
    <xf numFmtId="0" fontId="41" fillId="33" borderId="12" xfId="0" applyFont="1" applyFill="1" applyBorder="1" applyAlignment="1">
      <alignment horizontal="center" vertical="top"/>
    </xf>
    <xf numFmtId="0" fontId="6" fillId="37" borderId="7" xfId="0" applyFont="1" applyFill="1" applyBorder="1" applyAlignment="1">
      <alignment horizontal="center" vertical="top"/>
    </xf>
    <xf numFmtId="0" fontId="6" fillId="37" borderId="0" xfId="0" applyFont="1" applyFill="1" applyBorder="1" applyAlignment="1">
      <alignment horizontal="center" vertical="top"/>
    </xf>
    <xf numFmtId="0" fontId="6" fillId="37" borderId="8" xfId="0" applyFont="1" applyFill="1" applyBorder="1" applyAlignment="1">
      <alignment horizontal="center" vertical="top"/>
    </xf>
    <xf numFmtId="0" fontId="6" fillId="38" borderId="30" xfId="0" applyFont="1" applyFill="1" applyBorder="1" applyAlignment="1">
      <alignment horizontal="center" vertical="center" wrapText="1"/>
    </xf>
    <xf numFmtId="0" fontId="6" fillId="38" borderId="40" xfId="0" applyFont="1" applyFill="1" applyBorder="1" applyAlignment="1">
      <alignment horizontal="center" vertical="center" wrapText="1"/>
    </xf>
    <xf numFmtId="0" fontId="6" fillId="38" borderId="41" xfId="0" applyFont="1" applyFill="1" applyBorder="1" applyAlignment="1">
      <alignment horizontal="center" vertical="center" wrapText="1"/>
    </xf>
    <xf numFmtId="0" fontId="41" fillId="33" borderId="0" xfId="0" applyFont="1" applyFill="1" applyAlignment="1">
      <alignment horizontal="center" vertical="top" wrapText="1"/>
    </xf>
    <xf numFmtId="0" fontId="41" fillId="33" borderId="0" xfId="0" applyFont="1" applyFill="1" applyAlignment="1">
      <alignment horizontal="left" vertical="top" wrapText="1"/>
    </xf>
    <xf numFmtId="0" fontId="5" fillId="0" borderId="7" xfId="0" applyFont="1" applyBorder="1" applyAlignment="1">
      <alignment horizontal="right" vertical="top" wrapText="1" indent="1"/>
    </xf>
    <xf numFmtId="0" fontId="5" fillId="0" borderId="0" xfId="0" applyFont="1" applyBorder="1" applyAlignment="1">
      <alignment horizontal="right" vertical="top" wrapText="1" indent="1"/>
    </xf>
    <xf numFmtId="0" fontId="4" fillId="35" borderId="23" xfId="0" applyFont="1" applyFill="1" applyBorder="1" applyAlignment="1" applyProtection="1">
      <alignment horizontal="center" vertical="top" wrapText="1"/>
      <protection locked="0"/>
    </xf>
    <xf numFmtId="0" fontId="4" fillId="35" borderId="24" xfId="0" applyFont="1" applyFill="1" applyBorder="1" applyAlignment="1" applyProtection="1">
      <alignment horizontal="center" vertical="top" wrapText="1"/>
      <protection locked="0"/>
    </xf>
    <xf numFmtId="0" fontId="4" fillId="35" borderId="25" xfId="0" applyFont="1" applyFill="1" applyBorder="1" applyAlignment="1" applyProtection="1">
      <alignment horizontal="center" vertical="top" wrapText="1"/>
      <protection locked="0"/>
    </xf>
    <xf numFmtId="167" fontId="39" fillId="35" borderId="23" xfId="25686" applyNumberFormat="1" applyFont="1" applyFill="1" applyBorder="1" applyAlignment="1" applyProtection="1">
      <alignment horizontal="center" vertical="top" wrapText="1"/>
      <protection locked="0"/>
    </xf>
    <xf numFmtId="167" fontId="39" fillId="35" borderId="24" xfId="25686" applyNumberFormat="1" applyFont="1" applyFill="1" applyBorder="1" applyAlignment="1" applyProtection="1">
      <alignment horizontal="center" vertical="top" wrapText="1"/>
      <protection locked="0"/>
    </xf>
    <xf numFmtId="167" fontId="39" fillId="35" borderId="25" xfId="25686" applyNumberFormat="1" applyFont="1" applyFill="1" applyBorder="1" applyAlignment="1" applyProtection="1">
      <alignment horizontal="center" vertical="top" wrapText="1"/>
      <protection locked="0"/>
    </xf>
    <xf numFmtId="0" fontId="5" fillId="0" borderId="19" xfId="0" applyFont="1" applyBorder="1" applyAlignment="1">
      <alignment horizontal="right" vertical="center" wrapText="1" indent="1"/>
    </xf>
    <xf numFmtId="0" fontId="5" fillId="0" borderId="26"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5" fillId="0" borderId="26" xfId="0" applyFont="1" applyBorder="1" applyAlignment="1">
      <alignment horizontal="left" vertical="center" wrapText="1" indent="1"/>
    </xf>
    <xf numFmtId="0" fontId="5" fillId="0" borderId="24" xfId="0" applyFont="1" applyBorder="1" applyAlignment="1">
      <alignment horizontal="left" vertical="center" wrapText="1" indent="1"/>
    </xf>
    <xf numFmtId="0" fontId="5" fillId="0" borderId="25" xfId="0" applyFont="1" applyBorder="1" applyAlignment="1">
      <alignment horizontal="left" vertical="center" wrapText="1" indent="1"/>
    </xf>
    <xf numFmtId="49" fontId="36" fillId="35" borderId="7" xfId="0" applyNumberFormat="1" applyFont="1" applyFill="1" applyBorder="1" applyAlignment="1" applyProtection="1">
      <alignment vertical="top" wrapText="1"/>
      <protection locked="0"/>
    </xf>
    <xf numFmtId="49" fontId="36" fillId="35" borderId="0" xfId="0" applyNumberFormat="1" applyFont="1" applyFill="1" applyBorder="1" applyAlignment="1" applyProtection="1">
      <alignment vertical="top" wrapText="1"/>
      <protection locked="0"/>
    </xf>
    <xf numFmtId="49" fontId="36" fillId="35" borderId="8" xfId="0" applyNumberFormat="1" applyFont="1" applyFill="1" applyBorder="1" applyAlignment="1" applyProtection="1">
      <alignment vertical="top" wrapText="1"/>
      <protection locked="0"/>
    </xf>
    <xf numFmtId="0" fontId="46" fillId="39" borderId="13" xfId="0" applyFont="1" applyFill="1" applyBorder="1" applyAlignment="1">
      <alignment horizontal="center" vertical="top" wrapText="1"/>
    </xf>
    <xf numFmtId="0" fontId="46" fillId="39" borderId="17" xfId="0" applyFont="1" applyFill="1" applyBorder="1" applyAlignment="1">
      <alignment horizontal="center" vertical="top" wrapText="1"/>
    </xf>
    <xf numFmtId="0" fontId="4" fillId="0" borderId="17" xfId="0" applyFont="1" applyBorder="1" applyAlignment="1">
      <alignment vertical="top" wrapText="1"/>
    </xf>
    <xf numFmtId="0" fontId="4" fillId="0" borderId="14" xfId="0" applyFont="1" applyBorder="1" applyAlignment="1">
      <alignment vertical="top" wrapText="1"/>
    </xf>
    <xf numFmtId="0" fontId="41" fillId="33" borderId="7" xfId="0" applyFont="1" applyFill="1" applyBorder="1" applyAlignment="1">
      <alignment horizontal="center" vertical="top"/>
    </xf>
    <xf numFmtId="0" fontId="41" fillId="33" borderId="0" xfId="0" applyFont="1" applyFill="1" applyBorder="1" applyAlignment="1">
      <alignment horizontal="center" vertical="top"/>
    </xf>
    <xf numFmtId="0" fontId="41" fillId="33" borderId="8" xfId="0" applyFont="1" applyFill="1" applyBorder="1" applyAlignment="1">
      <alignment horizontal="center" vertical="top"/>
    </xf>
    <xf numFmtId="165" fontId="39" fillId="35" borderId="28" xfId="183" applyNumberFormat="1" applyFont="1" applyFill="1" applyBorder="1" applyAlignment="1" applyProtection="1">
      <alignment horizontal="center" vertical="top" wrapText="1"/>
      <protection locked="0"/>
    </xf>
    <xf numFmtId="165" fontId="39" fillId="35" borderId="37" xfId="183" applyNumberFormat="1" applyFont="1" applyFill="1" applyBorder="1" applyAlignment="1" applyProtection="1">
      <alignment horizontal="center" vertical="top" wrapText="1"/>
      <protection locked="0"/>
    </xf>
    <xf numFmtId="165" fontId="39" fillId="35" borderId="29" xfId="183" applyNumberFormat="1" applyFont="1" applyFill="1" applyBorder="1" applyAlignment="1" applyProtection="1">
      <alignment horizontal="center" vertical="top" wrapText="1"/>
      <protection locked="0"/>
    </xf>
    <xf numFmtId="165" fontId="39" fillId="35" borderId="43" xfId="183" applyNumberFormat="1" applyFont="1" applyFill="1" applyBorder="1" applyAlignment="1" applyProtection="1">
      <alignment horizontal="center" vertical="top" wrapText="1"/>
      <protection locked="0"/>
    </xf>
    <xf numFmtId="165" fontId="39" fillId="35" borderId="45" xfId="183" applyNumberFormat="1" applyFont="1" applyFill="1" applyBorder="1" applyAlignment="1" applyProtection="1">
      <alignment horizontal="center" vertical="top" wrapText="1"/>
      <protection locked="0"/>
    </xf>
    <xf numFmtId="165" fontId="39" fillId="35" borderId="47" xfId="183" applyNumberFormat="1" applyFont="1" applyFill="1" applyBorder="1" applyAlignment="1" applyProtection="1">
      <alignment horizontal="center" vertical="top" wrapText="1"/>
      <protection locked="0"/>
    </xf>
    <xf numFmtId="167" fontId="39" fillId="35" borderId="28" xfId="183" applyNumberFormat="1" applyFont="1" applyFill="1" applyBorder="1" applyAlignment="1" applyProtection="1">
      <alignment horizontal="center" vertical="top" wrapText="1"/>
      <protection locked="0"/>
    </xf>
    <xf numFmtId="167" fontId="39" fillId="35" borderId="37" xfId="183" applyNumberFormat="1" applyFont="1" applyFill="1" applyBorder="1" applyAlignment="1" applyProtection="1">
      <alignment horizontal="center" vertical="top" wrapText="1"/>
      <protection locked="0"/>
    </xf>
    <xf numFmtId="167" fontId="39" fillId="35" borderId="29" xfId="183" applyNumberFormat="1" applyFont="1" applyFill="1" applyBorder="1" applyAlignment="1" applyProtection="1">
      <alignment horizontal="center" vertical="top" wrapText="1"/>
      <protection locked="0"/>
    </xf>
    <xf numFmtId="165" fontId="39" fillId="35" borderId="53" xfId="183" applyNumberFormat="1" applyFont="1" applyFill="1" applyBorder="1" applyAlignment="1" applyProtection="1">
      <alignment horizontal="center" vertical="top" wrapText="1"/>
      <protection locked="0"/>
    </xf>
    <xf numFmtId="167" fontId="39" fillId="35" borderId="38" xfId="183" applyNumberFormat="1" applyFont="1" applyFill="1" applyBorder="1" applyAlignment="1" applyProtection="1">
      <alignment horizontal="center" vertical="top" wrapText="1"/>
      <protection locked="0"/>
    </xf>
    <xf numFmtId="167" fontId="39" fillId="35" borderId="31" xfId="183" applyNumberFormat="1" applyFont="1" applyFill="1" applyBorder="1" applyAlignment="1" applyProtection="1">
      <alignment horizontal="center" vertical="top" wrapText="1"/>
      <protection locked="0"/>
    </xf>
    <xf numFmtId="167" fontId="39" fillId="35" borderId="7" xfId="183" applyNumberFormat="1" applyFont="1" applyFill="1" applyBorder="1" applyAlignment="1" applyProtection="1">
      <alignment horizontal="center" vertical="top" wrapText="1"/>
      <protection locked="0"/>
    </xf>
    <xf numFmtId="167" fontId="39" fillId="35" borderId="33" xfId="183" applyNumberFormat="1" applyFont="1" applyFill="1" applyBorder="1" applyAlignment="1" applyProtection="1">
      <alignment horizontal="center" vertical="top" wrapText="1"/>
      <protection locked="0"/>
    </xf>
    <xf numFmtId="167" fontId="39" fillId="35" borderId="9" xfId="183" applyNumberFormat="1" applyFont="1" applyFill="1" applyBorder="1" applyAlignment="1" applyProtection="1">
      <alignment horizontal="center" vertical="top" wrapText="1"/>
      <protection locked="0"/>
    </xf>
    <xf numFmtId="167" fontId="39" fillId="35" borderId="51" xfId="183" applyNumberFormat="1" applyFont="1" applyFill="1" applyBorder="1" applyAlignment="1" applyProtection="1">
      <alignment horizontal="center" vertical="top" wrapText="1"/>
      <protection locked="0"/>
    </xf>
    <xf numFmtId="167" fontId="39" fillId="35" borderId="52" xfId="183" applyNumberFormat="1" applyFont="1" applyFill="1" applyBorder="1" applyAlignment="1" applyProtection="1">
      <alignment horizontal="center" vertical="top" wrapText="1"/>
      <protection locked="0"/>
    </xf>
    <xf numFmtId="165" fontId="39" fillId="35" borderId="52" xfId="183" applyNumberFormat="1" applyFont="1" applyFill="1" applyBorder="1" applyAlignment="1" applyProtection="1">
      <alignment horizontal="center" vertical="top" wrapText="1"/>
      <protection locked="0"/>
    </xf>
    <xf numFmtId="0" fontId="46" fillId="38" borderId="21" xfId="0" applyFont="1" applyFill="1" applyBorder="1" applyAlignment="1">
      <alignment horizontal="center" vertical="center" wrapText="1"/>
    </xf>
    <xf numFmtId="0" fontId="46" fillId="38" borderId="22" xfId="0" applyFont="1" applyFill="1" applyBorder="1" applyAlignment="1">
      <alignment horizontal="center" vertical="center" wrapText="1"/>
    </xf>
    <xf numFmtId="0" fontId="46" fillId="38" borderId="38" xfId="0" applyFont="1" applyFill="1" applyBorder="1" applyAlignment="1">
      <alignment horizontal="center" vertical="center" wrapText="1"/>
    </xf>
    <xf numFmtId="0" fontId="46" fillId="38" borderId="31" xfId="0" applyFont="1" applyFill="1" applyBorder="1" applyAlignment="1">
      <alignment horizontal="center" vertical="center" wrapText="1"/>
    </xf>
    <xf numFmtId="0" fontId="46" fillId="38" borderId="7" xfId="0" applyFont="1" applyFill="1" applyBorder="1" applyAlignment="1">
      <alignment horizontal="center" vertical="center" wrapText="1"/>
    </xf>
    <xf numFmtId="0" fontId="46" fillId="38" borderId="33" xfId="0" applyFont="1" applyFill="1" applyBorder="1" applyAlignment="1">
      <alignment horizontal="center" vertical="center" wrapText="1"/>
    </xf>
    <xf numFmtId="0" fontId="46" fillId="38" borderId="28" xfId="0" applyFont="1" applyFill="1" applyBorder="1" applyAlignment="1">
      <alignment horizontal="center" vertical="center" wrapText="1"/>
    </xf>
    <xf numFmtId="0" fontId="46" fillId="38" borderId="37" xfId="0" applyFont="1" applyFill="1" applyBorder="1" applyAlignment="1">
      <alignment horizontal="center" vertical="center" wrapText="1"/>
    </xf>
    <xf numFmtId="167" fontId="39" fillId="35" borderId="39" xfId="183" applyNumberFormat="1" applyFont="1" applyFill="1" applyBorder="1" applyAlignment="1" applyProtection="1">
      <alignment horizontal="center" vertical="top" wrapText="1"/>
      <protection locked="0"/>
    </xf>
    <xf numFmtId="167" fontId="39" fillId="35" borderId="36" xfId="183" applyNumberFormat="1" applyFont="1" applyFill="1" applyBorder="1" applyAlignment="1" applyProtection="1">
      <alignment horizontal="center" vertical="top" wrapText="1"/>
      <protection locked="0"/>
    </xf>
    <xf numFmtId="0" fontId="41" fillId="33" borderId="0" xfId="0" applyFont="1" applyFill="1" applyBorder="1" applyAlignment="1">
      <alignment horizontal="center" vertical="top" wrapText="1"/>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41" fillId="33" borderId="7" xfId="0" applyFont="1" applyFill="1" applyBorder="1" applyAlignment="1">
      <alignment vertical="top"/>
    </xf>
    <xf numFmtId="0" fontId="41" fillId="33" borderId="0" xfId="0" applyFont="1" applyFill="1" applyBorder="1" applyAlignment="1">
      <alignment vertical="top"/>
    </xf>
    <xf numFmtId="0" fontId="7" fillId="0" borderId="0" xfId="0" applyFont="1" applyBorder="1" applyAlignment="1">
      <alignment vertical="top"/>
    </xf>
    <xf numFmtId="0" fontId="7" fillId="0" borderId="8" xfId="0" applyFont="1" applyBorder="1" applyAlignment="1">
      <alignment vertical="top"/>
    </xf>
    <xf numFmtId="0" fontId="46" fillId="39" borderId="7" xfId="0" applyFont="1" applyFill="1" applyBorder="1" applyAlignment="1">
      <alignment horizontal="center" vertical="top" wrapText="1"/>
    </xf>
    <xf numFmtId="0" fontId="46" fillId="39" borderId="0" xfId="0" applyFont="1" applyFill="1" applyBorder="1" applyAlignment="1">
      <alignment horizontal="center" vertical="top" wrapText="1"/>
    </xf>
    <xf numFmtId="0" fontId="4" fillId="0" borderId="0" xfId="0" applyFont="1" applyBorder="1" applyAlignment="1">
      <alignment horizontal="center" vertical="top" wrapText="1"/>
    </xf>
    <xf numFmtId="0" fontId="4" fillId="0" borderId="8" xfId="0" applyFont="1" applyBorder="1" applyAlignment="1">
      <alignment horizontal="center" vertical="top" wrapText="1"/>
    </xf>
    <xf numFmtId="0" fontId="5" fillId="34" borderId="7" xfId="0" applyFont="1" applyFill="1" applyBorder="1" applyAlignment="1">
      <alignment vertical="top" wrapText="1"/>
    </xf>
    <xf numFmtId="0" fontId="5" fillId="34" borderId="0" xfId="0" applyFont="1" applyFill="1" applyBorder="1" applyAlignment="1">
      <alignment vertical="top" wrapText="1"/>
    </xf>
    <xf numFmtId="0" fontId="4" fillId="0" borderId="0" xfId="0" applyFont="1" applyBorder="1" applyAlignment="1">
      <alignment vertical="top" wrapText="1"/>
    </xf>
    <xf numFmtId="0" fontId="4" fillId="0" borderId="8" xfId="0" applyFont="1" applyBorder="1" applyAlignment="1">
      <alignment vertical="top" wrapText="1"/>
    </xf>
    <xf numFmtId="0" fontId="37" fillId="34" borderId="7" xfId="0" applyFont="1" applyFill="1" applyBorder="1" applyAlignment="1">
      <alignment horizontal="left" vertical="top" wrapText="1"/>
    </xf>
    <xf numFmtId="0" fontId="37" fillId="34" borderId="0"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31" xfId="0" applyFont="1" applyBorder="1" applyAlignment="1">
      <alignment horizontal="left" vertical="top" wrapText="1"/>
    </xf>
    <xf numFmtId="0" fontId="5" fillId="0" borderId="33" xfId="0" applyFont="1" applyBorder="1" applyAlignment="1">
      <alignment horizontal="left" vertical="top" wrapText="1"/>
    </xf>
    <xf numFmtId="0" fontId="5" fillId="0" borderId="39" xfId="0" applyFont="1" applyBorder="1" applyAlignment="1">
      <alignment horizontal="left" vertical="top" wrapText="1"/>
    </xf>
    <xf numFmtId="0" fontId="5" fillId="0" borderId="36" xfId="0" applyFont="1" applyBorder="1" applyAlignment="1">
      <alignment horizontal="left" vertical="top" wrapText="1"/>
    </xf>
    <xf numFmtId="0" fontId="39" fillId="35" borderId="28" xfId="183" applyNumberFormat="1" applyFont="1" applyFill="1" applyBorder="1" applyAlignment="1" applyProtection="1">
      <alignment horizontal="center" vertical="top" wrapText="1"/>
      <protection locked="0"/>
    </xf>
    <xf numFmtId="0" fontId="39" fillId="35" borderId="37" xfId="183" applyNumberFormat="1" applyFont="1" applyFill="1" applyBorder="1" applyAlignment="1" applyProtection="1">
      <alignment horizontal="center" vertical="top" wrapText="1"/>
      <protection locked="0"/>
    </xf>
    <xf numFmtId="0" fontId="39" fillId="35" borderId="29" xfId="183" applyNumberFormat="1" applyFont="1" applyFill="1" applyBorder="1" applyAlignment="1" applyProtection="1">
      <alignment horizontal="center" vertical="top" wrapText="1"/>
      <protection locked="0"/>
    </xf>
    <xf numFmtId="0" fontId="39" fillId="35" borderId="30" xfId="183" applyNumberFormat="1" applyFont="1" applyFill="1" applyBorder="1" applyAlignment="1" applyProtection="1">
      <alignment horizontal="left" vertical="top" wrapText="1"/>
      <protection locked="0"/>
    </xf>
    <xf numFmtId="0" fontId="39" fillId="35" borderId="27" xfId="183" applyNumberFormat="1" applyFont="1" applyFill="1" applyBorder="1" applyAlignment="1" applyProtection="1">
      <alignment horizontal="left" vertical="top" wrapText="1"/>
      <protection locked="0"/>
    </xf>
    <xf numFmtId="0" fontId="39" fillId="35" borderId="40" xfId="183" applyNumberFormat="1" applyFont="1" applyFill="1" applyBorder="1" applyAlignment="1" applyProtection="1">
      <alignment horizontal="left" vertical="top" wrapText="1"/>
      <protection locked="0"/>
    </xf>
    <xf numFmtId="0" fontId="39" fillId="35" borderId="32" xfId="183" applyNumberFormat="1" applyFont="1" applyFill="1" applyBorder="1" applyAlignment="1" applyProtection="1">
      <alignment horizontal="left" vertical="top" wrapText="1"/>
      <protection locked="0"/>
    </xf>
    <xf numFmtId="0" fontId="39" fillId="35" borderId="0" xfId="183" applyNumberFormat="1" applyFont="1" applyFill="1" applyBorder="1" applyAlignment="1" applyProtection="1">
      <alignment horizontal="left" vertical="top" wrapText="1"/>
      <protection locked="0"/>
    </xf>
    <xf numFmtId="0" fontId="39" fillId="35" borderId="8" xfId="183" applyNumberFormat="1" applyFont="1" applyFill="1" applyBorder="1" applyAlignment="1" applyProtection="1">
      <alignment horizontal="left" vertical="top" wrapText="1"/>
      <protection locked="0"/>
    </xf>
    <xf numFmtId="0" fontId="39" fillId="35" borderId="34" xfId="183" applyNumberFormat="1" applyFont="1" applyFill="1" applyBorder="1" applyAlignment="1" applyProtection="1">
      <alignment horizontal="left" vertical="top" wrapText="1"/>
      <protection locked="0"/>
    </xf>
    <xf numFmtId="0" fontId="39" fillId="35" borderId="35" xfId="183" applyNumberFormat="1" applyFont="1" applyFill="1" applyBorder="1" applyAlignment="1" applyProtection="1">
      <alignment horizontal="left" vertical="top" wrapText="1"/>
      <protection locked="0"/>
    </xf>
    <xf numFmtId="0" fontId="39" fillId="35" borderId="41" xfId="183" applyNumberFormat="1" applyFont="1" applyFill="1" applyBorder="1" applyAlignment="1" applyProtection="1">
      <alignment horizontal="left" vertical="top" wrapText="1"/>
      <protection locked="0"/>
    </xf>
    <xf numFmtId="0" fontId="7" fillId="38" borderId="22" xfId="0" applyFont="1" applyFill="1" applyBorder="1" applyAlignment="1">
      <alignment horizontal="center" vertical="top" wrapText="1"/>
    </xf>
    <xf numFmtId="0" fontId="5" fillId="0" borderId="51" xfId="0" applyFont="1" applyBorder="1" applyAlignment="1">
      <alignment horizontal="left" vertical="top" wrapText="1"/>
    </xf>
    <xf numFmtId="0" fontId="39" fillId="35" borderId="52" xfId="183" applyNumberFormat="1" applyFont="1" applyFill="1" applyBorder="1" applyAlignment="1" applyProtection="1">
      <alignment horizontal="center" vertical="top" wrapText="1"/>
      <protection locked="0"/>
    </xf>
    <xf numFmtId="0" fontId="39" fillId="35" borderId="58" xfId="183" applyNumberFormat="1" applyFont="1" applyFill="1" applyBorder="1" applyAlignment="1" applyProtection="1">
      <alignment horizontal="left" vertical="top" wrapText="1"/>
      <protection locked="0"/>
    </xf>
    <xf numFmtId="0" fontId="39" fillId="35" borderId="16" xfId="183" applyNumberFormat="1" applyFont="1" applyFill="1" applyBorder="1" applyAlignment="1" applyProtection="1">
      <alignment horizontal="left" vertical="top" wrapText="1"/>
      <protection locked="0"/>
    </xf>
    <xf numFmtId="0" fontId="39" fillId="35" borderId="10" xfId="183" applyNumberFormat="1" applyFont="1" applyFill="1" applyBorder="1" applyAlignment="1" applyProtection="1">
      <alignment horizontal="left" vertical="top" wrapText="1"/>
      <protection locked="0"/>
    </xf>
    <xf numFmtId="0" fontId="41" fillId="33" borderId="0" xfId="0" applyFont="1" applyFill="1" applyAlignment="1">
      <alignment horizontal="left" wrapText="1"/>
    </xf>
    <xf numFmtId="0" fontId="5" fillId="0" borderId="0" xfId="0" applyFont="1" applyAlignment="1">
      <alignment horizontal="left" vertical="top" wrapText="1"/>
    </xf>
    <xf numFmtId="0" fontId="5" fillId="34" borderId="7" xfId="0" applyFont="1" applyFill="1" applyBorder="1" applyAlignment="1">
      <alignment horizontal="left" vertical="center" wrapText="1"/>
    </xf>
    <xf numFmtId="0" fontId="5" fillId="34" borderId="0" xfId="0" applyFont="1" applyFill="1" applyBorder="1" applyAlignment="1">
      <alignment horizontal="left" vertical="center" wrapText="1"/>
    </xf>
    <xf numFmtId="0" fontId="5" fillId="34" borderId="8" xfId="0" applyFont="1" applyFill="1" applyBorder="1" applyAlignment="1">
      <alignment horizontal="left" vertical="center" wrapText="1"/>
    </xf>
    <xf numFmtId="49" fontId="36" fillId="0" borderId="7" xfId="0" applyNumberFormat="1" applyFont="1" applyFill="1" applyBorder="1" applyAlignment="1" applyProtection="1">
      <alignment horizontal="left" vertical="top" wrapText="1"/>
    </xf>
    <xf numFmtId="49" fontId="36" fillId="0" borderId="0" xfId="0" applyNumberFormat="1" applyFont="1" applyFill="1" applyBorder="1" applyAlignment="1" applyProtection="1">
      <alignment horizontal="left" vertical="top" wrapText="1"/>
    </xf>
    <xf numFmtId="49" fontId="36" fillId="0" borderId="8" xfId="0" applyNumberFormat="1" applyFont="1" applyFill="1" applyBorder="1" applyAlignment="1" applyProtection="1">
      <alignment horizontal="left" vertical="top" wrapText="1"/>
    </xf>
    <xf numFmtId="0" fontId="7" fillId="38" borderId="28" xfId="0" applyFont="1" applyFill="1" applyBorder="1" applyAlignment="1">
      <alignment horizontal="center" vertical="center" wrapText="1"/>
    </xf>
    <xf numFmtId="0" fontId="7" fillId="38" borderId="29" xfId="0" applyFont="1" applyFill="1" applyBorder="1" applyAlignment="1">
      <alignment horizontal="center" vertical="center" wrapText="1"/>
    </xf>
    <xf numFmtId="0" fontId="6" fillId="38" borderId="20" xfId="0" applyFont="1" applyFill="1" applyBorder="1" applyAlignment="1">
      <alignment horizontal="left" vertical="top" wrapText="1"/>
    </xf>
    <xf numFmtId="0" fontId="6" fillId="38" borderId="21" xfId="0" applyFont="1" applyFill="1" applyBorder="1" applyAlignment="1">
      <alignment horizontal="left" vertical="top" wrapText="1"/>
    </xf>
    <xf numFmtId="0" fontId="5" fillId="34" borderId="16" xfId="0" applyFont="1" applyFill="1" applyBorder="1" applyAlignment="1" applyProtection="1">
      <alignment horizontal="right" vertical="center" wrapText="1" inden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34" borderId="21" xfId="0" applyFont="1" applyFill="1" applyBorder="1" applyAlignment="1">
      <alignment horizontal="right" vertical="center" wrapText="1" indent="1"/>
    </xf>
    <xf numFmtId="0" fontId="6" fillId="34" borderId="29" xfId="0" applyFont="1" applyFill="1" applyBorder="1" applyAlignment="1">
      <alignment horizontal="right" vertical="center" wrapText="1" indent="1"/>
    </xf>
    <xf numFmtId="0" fontId="6" fillId="34" borderId="21" xfId="0" applyFont="1" applyFill="1" applyBorder="1" applyAlignment="1">
      <alignment horizontal="right" vertical="center" wrapText="1" indent="1"/>
    </xf>
    <xf numFmtId="0" fontId="6" fillId="0" borderId="21" xfId="0" applyFont="1" applyBorder="1" applyAlignment="1">
      <alignment horizontal="right" vertical="center" wrapText="1" indent="1"/>
    </xf>
    <xf numFmtId="0" fontId="5" fillId="0" borderId="55" xfId="0" applyFont="1" applyBorder="1" applyAlignment="1">
      <alignment horizontal="right" vertical="center" wrapText="1" indent="1"/>
    </xf>
    <xf numFmtId="49" fontId="36" fillId="35" borderId="7" xfId="0" applyNumberFormat="1" applyFont="1" applyFill="1" applyBorder="1" applyAlignment="1" applyProtection="1">
      <alignment horizontal="left" vertical="top" wrapText="1"/>
      <protection locked="0"/>
    </xf>
    <xf numFmtId="49" fontId="36" fillId="35" borderId="0" xfId="0" applyNumberFormat="1" applyFont="1" applyFill="1" applyBorder="1" applyAlignment="1" applyProtection="1">
      <alignment horizontal="left" vertical="top" wrapText="1"/>
      <protection locked="0"/>
    </xf>
    <xf numFmtId="49" fontId="36" fillId="35" borderId="8" xfId="0" applyNumberFormat="1" applyFont="1" applyFill="1" applyBorder="1" applyAlignment="1" applyProtection="1">
      <alignment horizontal="left" vertical="top" wrapText="1"/>
      <protection locked="0"/>
    </xf>
    <xf numFmtId="0" fontId="7" fillId="38" borderId="37" xfId="0" applyFont="1" applyFill="1" applyBorder="1" applyAlignment="1">
      <alignment horizontal="center" vertical="center" wrapText="1"/>
    </xf>
    <xf numFmtId="0" fontId="5" fillId="34" borderId="57" xfId="0" applyFont="1" applyFill="1" applyBorder="1" applyAlignment="1">
      <alignment horizontal="right" vertical="center" wrapText="1" indent="1"/>
    </xf>
    <xf numFmtId="0" fontId="5" fillId="34" borderId="20" xfId="0" applyFont="1" applyFill="1" applyBorder="1" applyAlignment="1">
      <alignment horizontal="left" vertical="center" wrapText="1"/>
    </xf>
    <xf numFmtId="0" fontId="5" fillId="34" borderId="55" xfId="0" applyFont="1" applyFill="1" applyBorder="1" applyAlignment="1">
      <alignment horizontal="right" vertical="center" wrapText="1" indent="1"/>
    </xf>
    <xf numFmtId="0" fontId="5" fillId="35" borderId="7" xfId="0" applyFont="1" applyFill="1" applyBorder="1" applyAlignment="1" applyProtection="1">
      <alignment horizontal="left" vertical="top" wrapText="1"/>
      <protection locked="0"/>
    </xf>
    <xf numFmtId="0" fontId="5" fillId="35" borderId="0" xfId="0" applyFont="1" applyFill="1" applyBorder="1" applyAlignment="1" applyProtection="1">
      <alignment horizontal="left" vertical="top" wrapText="1"/>
      <protection locked="0"/>
    </xf>
    <xf numFmtId="0" fontId="5" fillId="35" borderId="8" xfId="0" applyFont="1" applyFill="1" applyBorder="1" applyAlignment="1" applyProtection="1">
      <alignment horizontal="left" vertical="top" wrapText="1"/>
      <protection locked="0"/>
    </xf>
    <xf numFmtId="0" fontId="4" fillId="0" borderId="0" xfId="0" applyFont="1" applyAlignment="1">
      <alignment horizontal="left"/>
    </xf>
    <xf numFmtId="0" fontId="4" fillId="0" borderId="8" xfId="0" applyFont="1" applyBorder="1" applyAlignment="1">
      <alignment horizontal="left"/>
    </xf>
    <xf numFmtId="0" fontId="4" fillId="0" borderId="0" xfId="0" applyFont="1" applyFill="1" applyAlignment="1" applyProtection="1">
      <alignment vertical="top"/>
    </xf>
    <xf numFmtId="0" fontId="4" fillId="0" borderId="8" xfId="0" applyFont="1" applyFill="1" applyBorder="1" applyAlignment="1" applyProtection="1">
      <alignment vertical="top"/>
    </xf>
    <xf numFmtId="49" fontId="6" fillId="35" borderId="23" xfId="0" applyNumberFormat="1" applyFont="1" applyFill="1" applyBorder="1" applyAlignment="1" applyProtection="1">
      <alignment horizontal="center" vertical="center" wrapText="1"/>
      <protection locked="0"/>
    </xf>
    <xf numFmtId="49" fontId="6" fillId="35" borderId="24" xfId="0" applyNumberFormat="1" applyFont="1" applyFill="1" applyBorder="1" applyAlignment="1" applyProtection="1">
      <alignment horizontal="center" vertical="center" wrapText="1"/>
      <protection locked="0"/>
    </xf>
    <xf numFmtId="49" fontId="6" fillId="35" borderId="35" xfId="0" applyNumberFormat="1" applyFont="1" applyFill="1" applyBorder="1" applyAlignment="1" applyProtection="1">
      <alignment horizontal="center" vertical="center" wrapText="1"/>
      <protection locked="0"/>
    </xf>
    <xf numFmtId="49" fontId="6" fillId="35" borderId="36" xfId="0" applyNumberFormat="1" applyFont="1" applyFill="1" applyBorder="1" applyAlignment="1" applyProtection="1">
      <alignment horizontal="center" vertical="center" wrapText="1"/>
      <protection locked="0"/>
    </xf>
    <xf numFmtId="0" fontId="54" fillId="38" borderId="30" xfId="0" applyFont="1" applyFill="1" applyBorder="1" applyAlignment="1">
      <alignment horizontal="center" vertical="center" wrapText="1"/>
    </xf>
    <xf numFmtId="0" fontId="54" fillId="38" borderId="27" xfId="0" applyFont="1" applyFill="1" applyBorder="1" applyAlignment="1">
      <alignment horizontal="center" vertical="center" wrapText="1"/>
    </xf>
    <xf numFmtId="0" fontId="54" fillId="38" borderId="31" xfId="0" applyFont="1" applyFill="1" applyBorder="1" applyAlignment="1">
      <alignment horizontal="center" vertical="center" wrapText="1"/>
    </xf>
    <xf numFmtId="0" fontId="54" fillId="38" borderId="34" xfId="0" applyFont="1" applyFill="1" applyBorder="1" applyAlignment="1">
      <alignment horizontal="center" vertical="center" wrapText="1"/>
    </xf>
    <xf numFmtId="0" fontId="54" fillId="38" borderId="35" xfId="0" applyFont="1" applyFill="1" applyBorder="1" applyAlignment="1">
      <alignment horizontal="center" vertical="center" wrapText="1"/>
    </xf>
    <xf numFmtId="0" fontId="54" fillId="38" borderId="36" xfId="0" applyFont="1" applyFill="1" applyBorder="1" applyAlignment="1">
      <alignment horizontal="center" vertical="center" wrapText="1"/>
    </xf>
    <xf numFmtId="167" fontId="39" fillId="36" borderId="28" xfId="25686" applyNumberFormat="1" applyFont="1" applyFill="1" applyBorder="1" applyAlignment="1" applyProtection="1">
      <alignment horizontal="center" vertical="center" wrapText="1"/>
    </xf>
    <xf numFmtId="167" fontId="39" fillId="36" borderId="37" xfId="25686" applyNumberFormat="1" applyFont="1" applyFill="1" applyBorder="1" applyAlignment="1" applyProtection="1">
      <alignment horizontal="center" vertical="center" wrapText="1"/>
    </xf>
    <xf numFmtId="167" fontId="39" fillId="36" borderId="29" xfId="25686" applyNumberFormat="1" applyFont="1" applyFill="1" applyBorder="1" applyAlignment="1" applyProtection="1">
      <alignment horizontal="center" vertical="center" wrapText="1"/>
    </xf>
    <xf numFmtId="0" fontId="5" fillId="0" borderId="21" xfId="0" applyFont="1" applyBorder="1" applyAlignment="1">
      <alignment horizontal="right" vertical="center" wrapText="1" indent="1"/>
    </xf>
    <xf numFmtId="0" fontId="5" fillId="0" borderId="57" xfId="0" applyFont="1" applyBorder="1" applyAlignment="1">
      <alignment horizontal="right" vertical="center" wrapText="1" indent="1"/>
    </xf>
    <xf numFmtId="0" fontId="5" fillId="0" borderId="29" xfId="0" applyFont="1" applyBorder="1" applyAlignment="1">
      <alignment horizontal="right" vertical="center" wrapText="1" indent="1"/>
    </xf>
    <xf numFmtId="0" fontId="5" fillId="0" borderId="2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9" xfId="0" applyFont="1" applyBorder="1" applyAlignment="1">
      <alignment horizontal="center" vertical="center" wrapText="1"/>
    </xf>
    <xf numFmtId="0" fontId="41" fillId="33" borderId="11" xfId="0" applyFont="1" applyFill="1" applyBorder="1" applyAlignment="1">
      <alignment horizontal="center" vertical="top" wrapText="1"/>
    </xf>
    <xf numFmtId="0" fontId="41" fillId="33" borderId="15"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39" fillId="35" borderId="7" xfId="183" applyNumberFormat="1" applyFont="1" applyFill="1" applyBorder="1" applyAlignment="1" applyProtection="1">
      <alignment horizontal="left" vertical="top" wrapText="1"/>
      <protection locked="0"/>
    </xf>
    <xf numFmtId="0" fontId="39" fillId="36" borderId="30" xfId="183" applyNumberFormat="1" applyFont="1" applyFill="1" applyBorder="1" applyAlignment="1" applyProtection="1">
      <alignment horizontal="left" vertical="top" wrapText="1"/>
    </xf>
    <xf numFmtId="0" fontId="39" fillId="36" borderId="27" xfId="183" applyNumberFormat="1" applyFont="1" applyFill="1" applyBorder="1" applyAlignment="1" applyProtection="1">
      <alignment horizontal="left" vertical="top" wrapText="1"/>
    </xf>
    <xf numFmtId="0" fontId="39" fillId="36" borderId="31" xfId="183" applyNumberFormat="1" applyFont="1" applyFill="1" applyBorder="1" applyAlignment="1" applyProtection="1">
      <alignment horizontal="left" vertical="top" wrapText="1"/>
    </xf>
    <xf numFmtId="0" fontId="39" fillId="36" borderId="32" xfId="183" applyNumberFormat="1" applyFont="1" applyFill="1" applyBorder="1" applyAlignment="1" applyProtection="1">
      <alignment horizontal="left" vertical="top" wrapText="1"/>
    </xf>
    <xf numFmtId="0" fontId="39" fillId="36" borderId="0" xfId="183" applyNumberFormat="1" applyFont="1" applyFill="1" applyBorder="1" applyAlignment="1" applyProtection="1">
      <alignment horizontal="left" vertical="top" wrapText="1"/>
    </xf>
    <xf numFmtId="0" fontId="39" fillId="36" borderId="33" xfId="183" applyNumberFormat="1" applyFont="1" applyFill="1" applyBorder="1" applyAlignment="1" applyProtection="1">
      <alignment horizontal="left" vertical="top" wrapText="1"/>
    </xf>
    <xf numFmtId="0" fontId="39" fillId="36" borderId="34" xfId="183" applyNumberFormat="1" applyFont="1" applyFill="1" applyBorder="1" applyAlignment="1" applyProtection="1">
      <alignment horizontal="left" vertical="top" wrapText="1"/>
    </xf>
    <xf numFmtId="0" fontId="39" fillId="36" borderId="35" xfId="183" applyNumberFormat="1" applyFont="1" applyFill="1" applyBorder="1" applyAlignment="1" applyProtection="1">
      <alignment horizontal="left" vertical="top" wrapText="1"/>
    </xf>
    <xf numFmtId="0" fontId="39" fillId="36" borderId="36" xfId="183" applyNumberFormat="1" applyFont="1" applyFill="1" applyBorder="1" applyAlignment="1" applyProtection="1">
      <alignment horizontal="left" vertical="top" wrapText="1"/>
    </xf>
    <xf numFmtId="0" fontId="5" fillId="0" borderId="33" xfId="0" applyFont="1" applyBorder="1" applyAlignment="1">
      <alignment horizontal="right" vertical="top" wrapText="1" indent="1"/>
    </xf>
    <xf numFmtId="0" fontId="62" fillId="43" borderId="61" xfId="0" applyFont="1" applyFill="1" applyBorder="1" applyAlignment="1">
      <alignment horizontal="center"/>
    </xf>
    <xf numFmtId="0" fontId="62" fillId="43" borderId="62" xfId="0" applyFont="1" applyFill="1" applyBorder="1" applyAlignment="1">
      <alignment horizontal="center"/>
    </xf>
    <xf numFmtId="0" fontId="65" fillId="0" borderId="60" xfId="0" applyFont="1" applyBorder="1" applyAlignment="1">
      <alignment horizontal="center"/>
    </xf>
    <xf numFmtId="0" fontId="65" fillId="0" borderId="61" xfId="0" applyFont="1" applyBorder="1" applyAlignment="1">
      <alignment horizontal="center"/>
    </xf>
    <xf numFmtId="0" fontId="65" fillId="0" borderId="62" xfId="0" applyFont="1" applyBorder="1" applyAlignment="1">
      <alignment horizontal="center"/>
    </xf>
    <xf numFmtId="0" fontId="61" fillId="0" borderId="65" xfId="0" applyFont="1" applyBorder="1" applyAlignment="1">
      <alignment horizontal="center"/>
    </xf>
    <xf numFmtId="0" fontId="61" fillId="0" borderId="0" xfId="0" applyFont="1" applyAlignment="1">
      <alignment horizontal="center"/>
    </xf>
    <xf numFmtId="0" fontId="60" fillId="0" borderId="67" xfId="0" applyFont="1" applyBorder="1" applyAlignment="1">
      <alignment horizontal="left" vertical="top" wrapText="1"/>
    </xf>
    <xf numFmtId="0" fontId="60" fillId="0" borderId="66" xfId="0" applyFont="1" applyBorder="1" applyAlignment="1">
      <alignment horizontal="left" vertical="top" wrapText="1"/>
    </xf>
    <xf numFmtId="0" fontId="60" fillId="0" borderId="69" xfId="0" applyFont="1" applyBorder="1" applyAlignment="1">
      <alignment horizontal="left" vertical="top" wrapText="1"/>
    </xf>
    <xf numFmtId="0" fontId="65" fillId="0" borderId="0" xfId="0" applyFont="1" applyAlignment="1">
      <alignment horizontal="center"/>
    </xf>
    <xf numFmtId="0" fontId="61" fillId="0" borderId="63" xfId="0" applyFont="1" applyBorder="1" applyAlignment="1">
      <alignment horizontal="center"/>
    </xf>
    <xf numFmtId="0" fontId="61" fillId="0" borderId="73" xfId="0" applyFont="1" applyBorder="1" applyAlignment="1">
      <alignment horizontal="center"/>
    </xf>
    <xf numFmtId="0" fontId="62" fillId="42" borderId="60" xfId="0" applyFont="1" applyFill="1" applyBorder="1" applyAlignment="1">
      <alignment horizontal="center"/>
    </xf>
    <xf numFmtId="0" fontId="62" fillId="42" borderId="61" xfId="0" applyFont="1" applyFill="1" applyBorder="1" applyAlignment="1">
      <alignment horizontal="center"/>
    </xf>
    <xf numFmtId="0" fontId="62" fillId="42" borderId="62" xfId="0" applyFont="1" applyFill="1" applyBorder="1" applyAlignment="1">
      <alignment horizontal="center"/>
    </xf>
    <xf numFmtId="0" fontId="61" fillId="0" borderId="60" xfId="0" applyFont="1" applyBorder="1" applyAlignment="1">
      <alignment horizontal="center"/>
    </xf>
    <xf numFmtId="0" fontId="61" fillId="0" borderId="61" xfId="0" applyFont="1" applyBorder="1" applyAlignment="1">
      <alignment horizontal="center"/>
    </xf>
    <xf numFmtId="167" fontId="39" fillId="36" borderId="57" xfId="25686" applyNumberFormat="1" applyFont="1" applyFill="1" applyBorder="1" applyAlignment="1" applyProtection="1">
      <alignment horizontal="right" vertical="center" wrapText="1"/>
    </xf>
  </cellXfs>
  <cellStyles count="25689">
    <cellStyle name="$ sign heading"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1 5" xfId="7" xr:uid="{00000000-0005-0000-0000-000006000000}"/>
    <cellStyle name="20% - Accent1 6" xfId="8" xr:uid="{00000000-0005-0000-0000-000007000000}"/>
    <cellStyle name="20% - Accent2 2" xfId="9" xr:uid="{00000000-0005-0000-0000-000008000000}"/>
    <cellStyle name="20% - Accent2 3" xfId="10" xr:uid="{00000000-0005-0000-0000-000009000000}"/>
    <cellStyle name="20% - Accent2 3 2" xfId="11" xr:uid="{00000000-0005-0000-0000-00000A000000}"/>
    <cellStyle name="20% - Accent2 4" xfId="12" xr:uid="{00000000-0005-0000-0000-00000B000000}"/>
    <cellStyle name="20% - Accent2 4 2" xfId="13" xr:uid="{00000000-0005-0000-0000-00000C000000}"/>
    <cellStyle name="20% - Accent2 5" xfId="14" xr:uid="{00000000-0005-0000-0000-00000D000000}"/>
    <cellStyle name="20% - Accent2 6" xfId="15" xr:uid="{00000000-0005-0000-0000-00000E000000}"/>
    <cellStyle name="20% - Accent3 2" xfId="16" xr:uid="{00000000-0005-0000-0000-00000F000000}"/>
    <cellStyle name="20% - Accent3 3" xfId="17" xr:uid="{00000000-0005-0000-0000-000010000000}"/>
    <cellStyle name="20% - Accent3 3 2" xfId="18" xr:uid="{00000000-0005-0000-0000-000011000000}"/>
    <cellStyle name="20% - Accent3 4" xfId="19" xr:uid="{00000000-0005-0000-0000-000012000000}"/>
    <cellStyle name="20% - Accent3 4 2" xfId="20" xr:uid="{00000000-0005-0000-0000-000013000000}"/>
    <cellStyle name="20% - Accent3 5" xfId="21" xr:uid="{00000000-0005-0000-0000-000014000000}"/>
    <cellStyle name="20% - Accent3 6" xfId="22" xr:uid="{00000000-0005-0000-0000-000015000000}"/>
    <cellStyle name="20% - Accent4 2" xfId="23" xr:uid="{00000000-0005-0000-0000-000016000000}"/>
    <cellStyle name="20% - Accent4 3" xfId="24" xr:uid="{00000000-0005-0000-0000-000017000000}"/>
    <cellStyle name="20% - Accent4 3 2" xfId="25" xr:uid="{00000000-0005-0000-0000-000018000000}"/>
    <cellStyle name="20% - Accent4 4" xfId="26" xr:uid="{00000000-0005-0000-0000-000019000000}"/>
    <cellStyle name="20% - Accent4 4 2" xfId="27" xr:uid="{00000000-0005-0000-0000-00001A000000}"/>
    <cellStyle name="20% - Accent4 5" xfId="28" xr:uid="{00000000-0005-0000-0000-00001B000000}"/>
    <cellStyle name="20% - Accent4 6" xfId="29" xr:uid="{00000000-0005-0000-0000-00001C000000}"/>
    <cellStyle name="20% - Accent5 2" xfId="30" xr:uid="{00000000-0005-0000-0000-00001D000000}"/>
    <cellStyle name="20% - Accent5 3" xfId="31" xr:uid="{00000000-0005-0000-0000-00001E000000}"/>
    <cellStyle name="20% - Accent5 3 2" xfId="32" xr:uid="{00000000-0005-0000-0000-00001F000000}"/>
    <cellStyle name="20% - Accent5 4" xfId="33" xr:uid="{00000000-0005-0000-0000-000020000000}"/>
    <cellStyle name="20% - Accent5 4 2"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3" xfId="38" xr:uid="{00000000-0005-0000-0000-000025000000}"/>
    <cellStyle name="20% - Accent6 3 2" xfId="39" xr:uid="{00000000-0005-0000-0000-000026000000}"/>
    <cellStyle name="20% - Accent6 4" xfId="40" xr:uid="{00000000-0005-0000-0000-000027000000}"/>
    <cellStyle name="20% - Accent6 4 2" xfId="41" xr:uid="{00000000-0005-0000-0000-000028000000}"/>
    <cellStyle name="20% - Accent6 5" xfId="42" xr:uid="{00000000-0005-0000-0000-000029000000}"/>
    <cellStyle name="20% - Accent6 6" xfId="43" xr:uid="{00000000-0005-0000-0000-00002A000000}"/>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1 5" xfId="49" xr:uid="{00000000-0005-0000-0000-000030000000}"/>
    <cellStyle name="40% - Accent1 6" xfId="50" xr:uid="{00000000-0005-0000-0000-000031000000}"/>
    <cellStyle name="40% - Accent2 2" xfId="51" xr:uid="{00000000-0005-0000-0000-000032000000}"/>
    <cellStyle name="40% - Accent2 3" xfId="52" xr:uid="{00000000-0005-0000-0000-000033000000}"/>
    <cellStyle name="40% - Accent2 3 2" xfId="53" xr:uid="{00000000-0005-0000-0000-000034000000}"/>
    <cellStyle name="40% - Accent2 4" xfId="54" xr:uid="{00000000-0005-0000-0000-000035000000}"/>
    <cellStyle name="40% - Accent2 4 2" xfId="55" xr:uid="{00000000-0005-0000-0000-000036000000}"/>
    <cellStyle name="40% - Accent2 5" xfId="56" xr:uid="{00000000-0005-0000-0000-000037000000}"/>
    <cellStyle name="40% - Accent2 6" xfId="57" xr:uid="{00000000-0005-0000-0000-000038000000}"/>
    <cellStyle name="40% - Accent3 2" xfId="58" xr:uid="{00000000-0005-0000-0000-000039000000}"/>
    <cellStyle name="40% - Accent3 3" xfId="59" xr:uid="{00000000-0005-0000-0000-00003A000000}"/>
    <cellStyle name="40% - Accent3 3 2" xfId="60" xr:uid="{00000000-0005-0000-0000-00003B000000}"/>
    <cellStyle name="40% - Accent3 4" xfId="61" xr:uid="{00000000-0005-0000-0000-00003C000000}"/>
    <cellStyle name="40% - Accent3 4 2" xfId="62" xr:uid="{00000000-0005-0000-0000-00003D000000}"/>
    <cellStyle name="40% - Accent3 5" xfId="63" xr:uid="{00000000-0005-0000-0000-00003E000000}"/>
    <cellStyle name="40% - Accent3 6" xfId="64" xr:uid="{00000000-0005-0000-0000-00003F000000}"/>
    <cellStyle name="40% - Accent4 2" xfId="65" xr:uid="{00000000-0005-0000-0000-000040000000}"/>
    <cellStyle name="40% - Accent4 3" xfId="66" xr:uid="{00000000-0005-0000-0000-000041000000}"/>
    <cellStyle name="40% - Accent4 3 2" xfId="67" xr:uid="{00000000-0005-0000-0000-000042000000}"/>
    <cellStyle name="40% - Accent4 4" xfId="68" xr:uid="{00000000-0005-0000-0000-000043000000}"/>
    <cellStyle name="40% - Accent4 4 2" xfId="69" xr:uid="{00000000-0005-0000-0000-000044000000}"/>
    <cellStyle name="40% - Accent4 5" xfId="70" xr:uid="{00000000-0005-0000-0000-000045000000}"/>
    <cellStyle name="40% - Accent4 6" xfId="71" xr:uid="{00000000-0005-0000-0000-000046000000}"/>
    <cellStyle name="40% - Accent5 2" xfId="72" xr:uid="{00000000-0005-0000-0000-000047000000}"/>
    <cellStyle name="40% - Accent5 3" xfId="73" xr:uid="{00000000-0005-0000-0000-000048000000}"/>
    <cellStyle name="40% - Accent5 3 2" xfId="74" xr:uid="{00000000-0005-0000-0000-000049000000}"/>
    <cellStyle name="40% - Accent5 4" xfId="75" xr:uid="{00000000-0005-0000-0000-00004A000000}"/>
    <cellStyle name="40% - Accent5 4 2"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3" xfId="80" xr:uid="{00000000-0005-0000-0000-00004F000000}"/>
    <cellStyle name="40% - Accent6 3 2" xfId="81" xr:uid="{00000000-0005-0000-0000-000050000000}"/>
    <cellStyle name="40% - Accent6 4" xfId="82" xr:uid="{00000000-0005-0000-0000-000051000000}"/>
    <cellStyle name="40% - Accent6 4 2" xfId="83" xr:uid="{00000000-0005-0000-0000-000052000000}"/>
    <cellStyle name="40% - Accent6 5" xfId="84" xr:uid="{00000000-0005-0000-0000-000053000000}"/>
    <cellStyle name="40% - Accent6 6" xfId="85" xr:uid="{00000000-0005-0000-0000-000054000000}"/>
    <cellStyle name="60% - Accent1 2" xfId="86" xr:uid="{00000000-0005-0000-0000-000055000000}"/>
    <cellStyle name="60% - Accent2 2" xfId="87" xr:uid="{00000000-0005-0000-0000-000056000000}"/>
    <cellStyle name="60% - Accent3 2" xfId="88" xr:uid="{00000000-0005-0000-0000-000057000000}"/>
    <cellStyle name="60% - Accent4 2" xfId="89" xr:uid="{00000000-0005-0000-0000-000058000000}"/>
    <cellStyle name="60% - Accent5 2" xfId="90" xr:uid="{00000000-0005-0000-0000-000059000000}"/>
    <cellStyle name="60% - Accent6 2" xfId="91" xr:uid="{00000000-0005-0000-0000-00005A000000}"/>
    <cellStyle name="Accent1 2" xfId="92" xr:uid="{00000000-0005-0000-0000-00005B000000}"/>
    <cellStyle name="Accent2 2" xfId="93" xr:uid="{00000000-0005-0000-0000-00005C000000}"/>
    <cellStyle name="Accent3 2" xfId="94" xr:uid="{00000000-0005-0000-0000-00005D000000}"/>
    <cellStyle name="Accent4 2" xfId="95" xr:uid="{00000000-0005-0000-0000-00005E000000}"/>
    <cellStyle name="Accent5 2" xfId="96" xr:uid="{00000000-0005-0000-0000-00005F000000}"/>
    <cellStyle name="Accent6 2" xfId="97" xr:uid="{00000000-0005-0000-0000-000060000000}"/>
    <cellStyle name="Bad 2" xfId="98" xr:uid="{00000000-0005-0000-0000-000061000000}"/>
    <cellStyle name="Calculation 2" xfId="99" xr:uid="{00000000-0005-0000-0000-000062000000}"/>
    <cellStyle name="Check Cell 2" xfId="100" xr:uid="{00000000-0005-0000-0000-000063000000}"/>
    <cellStyle name="Co.Name" xfId="101" xr:uid="{00000000-0005-0000-0000-000064000000}"/>
    <cellStyle name="Comma" xfId="25686" builtinId="3"/>
    <cellStyle name="Comma 10" xfId="102" xr:uid="{00000000-0005-0000-0000-000066000000}"/>
    <cellStyle name="Comma 10 2" xfId="103" xr:uid="{00000000-0005-0000-0000-000067000000}"/>
    <cellStyle name="Comma 10 2 2" xfId="104" xr:uid="{00000000-0005-0000-0000-000068000000}"/>
    <cellStyle name="Comma 10 3" xfId="105" xr:uid="{00000000-0005-0000-0000-000069000000}"/>
    <cellStyle name="Comma 10 4" xfId="106" xr:uid="{00000000-0005-0000-0000-00006A000000}"/>
    <cellStyle name="Comma 11" xfId="107" xr:uid="{00000000-0005-0000-0000-00006B000000}"/>
    <cellStyle name="Comma 11 2" xfId="108" xr:uid="{00000000-0005-0000-0000-00006C000000}"/>
    <cellStyle name="Comma 11 2 2" xfId="109" xr:uid="{00000000-0005-0000-0000-00006D000000}"/>
    <cellStyle name="Comma 11 2 3" xfId="110" xr:uid="{00000000-0005-0000-0000-00006E000000}"/>
    <cellStyle name="Comma 11 3" xfId="111" xr:uid="{00000000-0005-0000-0000-00006F000000}"/>
    <cellStyle name="Comma 11 4" xfId="112" xr:uid="{00000000-0005-0000-0000-000070000000}"/>
    <cellStyle name="Comma 12" xfId="113" xr:uid="{00000000-0005-0000-0000-000071000000}"/>
    <cellStyle name="Comma 12 2" xfId="114" xr:uid="{00000000-0005-0000-0000-000072000000}"/>
    <cellStyle name="Comma 12 2 2" xfId="115" xr:uid="{00000000-0005-0000-0000-000073000000}"/>
    <cellStyle name="Comma 12 2 3" xfId="116" xr:uid="{00000000-0005-0000-0000-000074000000}"/>
    <cellStyle name="Comma 12 3" xfId="117" xr:uid="{00000000-0005-0000-0000-000075000000}"/>
    <cellStyle name="Comma 12 4" xfId="118" xr:uid="{00000000-0005-0000-0000-000076000000}"/>
    <cellStyle name="Comma 13" xfId="119" xr:uid="{00000000-0005-0000-0000-000077000000}"/>
    <cellStyle name="Comma 13 2" xfId="120" xr:uid="{00000000-0005-0000-0000-000078000000}"/>
    <cellStyle name="Comma 13 2 2" xfId="121" xr:uid="{00000000-0005-0000-0000-000079000000}"/>
    <cellStyle name="Comma 13 2 3" xfId="122" xr:uid="{00000000-0005-0000-0000-00007A000000}"/>
    <cellStyle name="Comma 13 3" xfId="123" xr:uid="{00000000-0005-0000-0000-00007B000000}"/>
    <cellStyle name="Comma 13 3 2" xfId="124" xr:uid="{00000000-0005-0000-0000-00007C000000}"/>
    <cellStyle name="Comma 13 3 3" xfId="125" xr:uid="{00000000-0005-0000-0000-00007D000000}"/>
    <cellStyle name="Comma 13 4" xfId="126" xr:uid="{00000000-0005-0000-0000-00007E000000}"/>
    <cellStyle name="Comma 13 4 2" xfId="127" xr:uid="{00000000-0005-0000-0000-00007F000000}"/>
    <cellStyle name="Comma 13 4 3" xfId="128" xr:uid="{00000000-0005-0000-0000-000080000000}"/>
    <cellStyle name="Comma 13 5" xfId="129" xr:uid="{00000000-0005-0000-0000-000081000000}"/>
    <cellStyle name="Comma 13 6" xfId="130" xr:uid="{00000000-0005-0000-0000-000082000000}"/>
    <cellStyle name="Comma 13 7" xfId="131" xr:uid="{00000000-0005-0000-0000-000083000000}"/>
    <cellStyle name="Comma 14" xfId="132" xr:uid="{00000000-0005-0000-0000-000084000000}"/>
    <cellStyle name="Comma 14 2" xfId="133" xr:uid="{00000000-0005-0000-0000-000085000000}"/>
    <cellStyle name="Comma 14 2 2" xfId="134" xr:uid="{00000000-0005-0000-0000-000086000000}"/>
    <cellStyle name="Comma 14 2 2 2" xfId="135" xr:uid="{00000000-0005-0000-0000-000087000000}"/>
    <cellStyle name="Comma 14 2 2 2 2" xfId="136" xr:uid="{00000000-0005-0000-0000-000088000000}"/>
    <cellStyle name="Comma 14 2 2 2 3" xfId="137" xr:uid="{00000000-0005-0000-0000-000089000000}"/>
    <cellStyle name="Comma 14 2 2 3" xfId="138" xr:uid="{00000000-0005-0000-0000-00008A000000}"/>
    <cellStyle name="Comma 14 2 2 4" xfId="139" xr:uid="{00000000-0005-0000-0000-00008B000000}"/>
    <cellStyle name="Comma 14 2 3" xfId="140" xr:uid="{00000000-0005-0000-0000-00008C000000}"/>
    <cellStyle name="Comma 14 2 3 2" xfId="141" xr:uid="{00000000-0005-0000-0000-00008D000000}"/>
    <cellStyle name="Comma 14 2 3 3" xfId="142" xr:uid="{00000000-0005-0000-0000-00008E000000}"/>
    <cellStyle name="Comma 14 2 4" xfId="143" xr:uid="{00000000-0005-0000-0000-00008F000000}"/>
    <cellStyle name="Comma 14 2 4 2" xfId="144" xr:uid="{00000000-0005-0000-0000-000090000000}"/>
    <cellStyle name="Comma 14 2 4 3" xfId="145" xr:uid="{00000000-0005-0000-0000-000091000000}"/>
    <cellStyle name="Comma 14 2 4 4" xfId="146" xr:uid="{00000000-0005-0000-0000-000092000000}"/>
    <cellStyle name="Comma 14 3" xfId="147" xr:uid="{00000000-0005-0000-0000-000093000000}"/>
    <cellStyle name="Comma 14 3 2" xfId="148" xr:uid="{00000000-0005-0000-0000-000094000000}"/>
    <cellStyle name="Comma 14 3 2 2" xfId="149" xr:uid="{00000000-0005-0000-0000-000095000000}"/>
    <cellStyle name="Comma 14 3 2 2 2" xfId="150" xr:uid="{00000000-0005-0000-0000-000096000000}"/>
    <cellStyle name="Comma 14 3 2 2 3" xfId="151" xr:uid="{00000000-0005-0000-0000-000097000000}"/>
    <cellStyle name="Comma 14 3 2 3" xfId="152" xr:uid="{00000000-0005-0000-0000-000098000000}"/>
    <cellStyle name="Comma 14 3 3" xfId="153" xr:uid="{00000000-0005-0000-0000-000099000000}"/>
    <cellStyle name="Comma 14 3 3 2" xfId="154" xr:uid="{00000000-0005-0000-0000-00009A000000}"/>
    <cellStyle name="Comma 14 3 3 2 2" xfId="155" xr:uid="{00000000-0005-0000-0000-00009B000000}"/>
    <cellStyle name="Comma 14 3 3 2 3" xfId="156" xr:uid="{00000000-0005-0000-0000-00009C000000}"/>
    <cellStyle name="Comma 14 3 3 3" xfId="157" xr:uid="{00000000-0005-0000-0000-00009D000000}"/>
    <cellStyle name="Comma 14 3 3 3 2" xfId="158" xr:uid="{00000000-0005-0000-0000-00009E000000}"/>
    <cellStyle name="Comma 14 3 3 3 3" xfId="159" xr:uid="{00000000-0005-0000-0000-00009F000000}"/>
    <cellStyle name="Comma 14 3 3 4" xfId="160" xr:uid="{00000000-0005-0000-0000-0000A0000000}"/>
    <cellStyle name="Comma 14 3 4" xfId="161" xr:uid="{00000000-0005-0000-0000-0000A1000000}"/>
    <cellStyle name="Comma 14 3 4 2" xfId="162" xr:uid="{00000000-0005-0000-0000-0000A2000000}"/>
    <cellStyle name="Comma 14 3 4 3" xfId="163" xr:uid="{00000000-0005-0000-0000-0000A3000000}"/>
    <cellStyle name="Comma 14 3 5" xfId="164" xr:uid="{00000000-0005-0000-0000-0000A4000000}"/>
    <cellStyle name="Comma 14 3 5 2" xfId="165" xr:uid="{00000000-0005-0000-0000-0000A5000000}"/>
    <cellStyle name="Comma 14 3 5 3" xfId="166" xr:uid="{00000000-0005-0000-0000-0000A6000000}"/>
    <cellStyle name="Comma 14 3 6" xfId="167" xr:uid="{00000000-0005-0000-0000-0000A7000000}"/>
    <cellStyle name="Comma 14 3 7" xfId="168" xr:uid="{00000000-0005-0000-0000-0000A8000000}"/>
    <cellStyle name="Comma 14 3 8" xfId="169" xr:uid="{00000000-0005-0000-0000-0000A9000000}"/>
    <cellStyle name="Comma 14 4" xfId="170" xr:uid="{00000000-0005-0000-0000-0000AA000000}"/>
    <cellStyle name="Comma 14 4 2" xfId="171" xr:uid="{00000000-0005-0000-0000-0000AB000000}"/>
    <cellStyle name="Comma 14 4 2 2" xfId="172" xr:uid="{00000000-0005-0000-0000-0000AC000000}"/>
    <cellStyle name="Comma 14 4 3" xfId="173" xr:uid="{00000000-0005-0000-0000-0000AD000000}"/>
    <cellStyle name="Comma 14 4 4" xfId="174" xr:uid="{00000000-0005-0000-0000-0000AE000000}"/>
    <cellStyle name="Comma 14 4 5" xfId="175" xr:uid="{00000000-0005-0000-0000-0000AF000000}"/>
    <cellStyle name="Comma 14 5" xfId="176" xr:uid="{00000000-0005-0000-0000-0000B0000000}"/>
    <cellStyle name="Comma 14 5 2" xfId="177" xr:uid="{00000000-0005-0000-0000-0000B1000000}"/>
    <cellStyle name="Comma 14 5 3" xfId="178" xr:uid="{00000000-0005-0000-0000-0000B2000000}"/>
    <cellStyle name="Comma 14 6" xfId="179" xr:uid="{00000000-0005-0000-0000-0000B3000000}"/>
    <cellStyle name="Comma 14 7" xfId="180" xr:uid="{00000000-0005-0000-0000-0000B4000000}"/>
    <cellStyle name="Comma 14 8" xfId="181" xr:uid="{00000000-0005-0000-0000-0000B5000000}"/>
    <cellStyle name="Comma 15" xfId="182" xr:uid="{00000000-0005-0000-0000-0000B6000000}"/>
    <cellStyle name="Comma 15 10" xfId="183" xr:uid="{00000000-0005-0000-0000-0000B7000000}"/>
    <cellStyle name="Comma 15 10 2" xfId="184" xr:uid="{00000000-0005-0000-0000-0000B8000000}"/>
    <cellStyle name="Comma 15 10 2 2" xfId="185" xr:uid="{00000000-0005-0000-0000-0000B9000000}"/>
    <cellStyle name="Comma 15 10 3" xfId="186" xr:uid="{00000000-0005-0000-0000-0000BA000000}"/>
    <cellStyle name="Comma 15 10 4" xfId="187" xr:uid="{00000000-0005-0000-0000-0000BB000000}"/>
    <cellStyle name="Comma 15 11" xfId="188" xr:uid="{00000000-0005-0000-0000-0000BC000000}"/>
    <cellStyle name="Comma 15 11 2" xfId="189" xr:uid="{00000000-0005-0000-0000-0000BD000000}"/>
    <cellStyle name="Comma 15 11 2 2" xfId="190" xr:uid="{00000000-0005-0000-0000-0000BE000000}"/>
    <cellStyle name="Comma 15 11 3" xfId="191" xr:uid="{00000000-0005-0000-0000-0000BF000000}"/>
    <cellStyle name="Comma 15 12" xfId="192" xr:uid="{00000000-0005-0000-0000-0000C0000000}"/>
    <cellStyle name="Comma 15 13" xfId="193" xr:uid="{00000000-0005-0000-0000-0000C1000000}"/>
    <cellStyle name="Comma 15 2" xfId="194" xr:uid="{00000000-0005-0000-0000-0000C2000000}"/>
    <cellStyle name="Comma 15 2 2" xfId="195" xr:uid="{00000000-0005-0000-0000-0000C3000000}"/>
    <cellStyle name="Comma 15 2 2 10" xfId="196" xr:uid="{00000000-0005-0000-0000-0000C4000000}"/>
    <cellStyle name="Comma 15 2 2 2" xfId="197" xr:uid="{00000000-0005-0000-0000-0000C5000000}"/>
    <cellStyle name="Comma 15 2 2 2 2" xfId="198" xr:uid="{00000000-0005-0000-0000-0000C6000000}"/>
    <cellStyle name="Comma 15 2 2 2 3" xfId="199" xr:uid="{00000000-0005-0000-0000-0000C7000000}"/>
    <cellStyle name="Comma 15 2 2 3" xfId="200" xr:uid="{00000000-0005-0000-0000-0000C8000000}"/>
    <cellStyle name="Comma 15 2 2 3 2" xfId="201" xr:uid="{00000000-0005-0000-0000-0000C9000000}"/>
    <cellStyle name="Comma 15 2 2 3 3" xfId="202" xr:uid="{00000000-0005-0000-0000-0000CA000000}"/>
    <cellStyle name="Comma 15 2 2 4" xfId="203" xr:uid="{00000000-0005-0000-0000-0000CB000000}"/>
    <cellStyle name="Comma 15 2 2 4 2" xfId="204" xr:uid="{00000000-0005-0000-0000-0000CC000000}"/>
    <cellStyle name="Comma 15 2 2 4 2 2" xfId="205" xr:uid="{00000000-0005-0000-0000-0000CD000000}"/>
    <cellStyle name="Comma 15 2 2 4 3" xfId="206" xr:uid="{00000000-0005-0000-0000-0000CE000000}"/>
    <cellStyle name="Comma 15 2 2 5" xfId="207" xr:uid="{00000000-0005-0000-0000-0000CF000000}"/>
    <cellStyle name="Comma 15 2 2 5 2" xfId="208" xr:uid="{00000000-0005-0000-0000-0000D0000000}"/>
    <cellStyle name="Comma 15 2 2 5 2 2" xfId="209" xr:uid="{00000000-0005-0000-0000-0000D1000000}"/>
    <cellStyle name="Comma 15 2 2 5 3" xfId="210" xr:uid="{00000000-0005-0000-0000-0000D2000000}"/>
    <cellStyle name="Comma 15 2 2 6" xfId="211" xr:uid="{00000000-0005-0000-0000-0000D3000000}"/>
    <cellStyle name="Comma 15 2 2 6 2" xfId="212" xr:uid="{00000000-0005-0000-0000-0000D4000000}"/>
    <cellStyle name="Comma 15 2 2 6 2 2" xfId="213" xr:uid="{00000000-0005-0000-0000-0000D5000000}"/>
    <cellStyle name="Comma 15 2 2 6 3" xfId="214" xr:uid="{00000000-0005-0000-0000-0000D6000000}"/>
    <cellStyle name="Comma 15 2 2 7" xfId="215" xr:uid="{00000000-0005-0000-0000-0000D7000000}"/>
    <cellStyle name="Comma 15 2 2 7 2" xfId="216" xr:uid="{00000000-0005-0000-0000-0000D8000000}"/>
    <cellStyle name="Comma 15 2 2 8" xfId="217" xr:uid="{00000000-0005-0000-0000-0000D9000000}"/>
    <cellStyle name="Comma 15 2 2 8 2" xfId="218" xr:uid="{00000000-0005-0000-0000-0000DA000000}"/>
    <cellStyle name="Comma 15 2 2 9" xfId="219" xr:uid="{00000000-0005-0000-0000-0000DB000000}"/>
    <cellStyle name="Comma 15 2 3" xfId="220" xr:uid="{00000000-0005-0000-0000-0000DC000000}"/>
    <cellStyle name="Comma 15 2 3 10" xfId="221" xr:uid="{00000000-0005-0000-0000-0000DD000000}"/>
    <cellStyle name="Comma 15 2 3 2" xfId="222" xr:uid="{00000000-0005-0000-0000-0000DE000000}"/>
    <cellStyle name="Comma 15 2 3 2 2" xfId="223" xr:uid="{00000000-0005-0000-0000-0000DF000000}"/>
    <cellStyle name="Comma 15 2 3 2 3" xfId="224" xr:uid="{00000000-0005-0000-0000-0000E0000000}"/>
    <cellStyle name="Comma 15 2 3 3" xfId="225" xr:uid="{00000000-0005-0000-0000-0000E1000000}"/>
    <cellStyle name="Comma 15 2 3 3 2" xfId="226" xr:uid="{00000000-0005-0000-0000-0000E2000000}"/>
    <cellStyle name="Comma 15 2 3 3 3" xfId="227" xr:uid="{00000000-0005-0000-0000-0000E3000000}"/>
    <cellStyle name="Comma 15 2 3 4" xfId="228" xr:uid="{00000000-0005-0000-0000-0000E4000000}"/>
    <cellStyle name="Comma 15 2 3 4 2" xfId="229" xr:uid="{00000000-0005-0000-0000-0000E5000000}"/>
    <cellStyle name="Comma 15 2 3 4 2 2" xfId="230" xr:uid="{00000000-0005-0000-0000-0000E6000000}"/>
    <cellStyle name="Comma 15 2 3 4 3" xfId="231" xr:uid="{00000000-0005-0000-0000-0000E7000000}"/>
    <cellStyle name="Comma 15 2 3 5" xfId="232" xr:uid="{00000000-0005-0000-0000-0000E8000000}"/>
    <cellStyle name="Comma 15 2 3 5 2" xfId="233" xr:uid="{00000000-0005-0000-0000-0000E9000000}"/>
    <cellStyle name="Comma 15 2 3 5 2 2" xfId="234" xr:uid="{00000000-0005-0000-0000-0000EA000000}"/>
    <cellStyle name="Comma 15 2 3 5 3" xfId="235" xr:uid="{00000000-0005-0000-0000-0000EB000000}"/>
    <cellStyle name="Comma 15 2 3 6" xfId="236" xr:uid="{00000000-0005-0000-0000-0000EC000000}"/>
    <cellStyle name="Comma 15 2 3 6 2" xfId="237" xr:uid="{00000000-0005-0000-0000-0000ED000000}"/>
    <cellStyle name="Comma 15 2 3 6 2 2" xfId="238" xr:uid="{00000000-0005-0000-0000-0000EE000000}"/>
    <cellStyle name="Comma 15 2 3 6 3" xfId="239" xr:uid="{00000000-0005-0000-0000-0000EF000000}"/>
    <cellStyle name="Comma 15 2 3 7" xfId="240" xr:uid="{00000000-0005-0000-0000-0000F0000000}"/>
    <cellStyle name="Comma 15 2 3 7 2" xfId="241" xr:uid="{00000000-0005-0000-0000-0000F1000000}"/>
    <cellStyle name="Comma 15 2 3 8" xfId="242" xr:uid="{00000000-0005-0000-0000-0000F2000000}"/>
    <cellStyle name="Comma 15 2 3 8 2" xfId="243" xr:uid="{00000000-0005-0000-0000-0000F3000000}"/>
    <cellStyle name="Comma 15 2 3 9" xfId="244" xr:uid="{00000000-0005-0000-0000-0000F4000000}"/>
    <cellStyle name="Comma 15 2 4" xfId="245" xr:uid="{00000000-0005-0000-0000-0000F5000000}"/>
    <cellStyle name="Comma 15 2 4 10" xfId="246" xr:uid="{00000000-0005-0000-0000-0000F6000000}"/>
    <cellStyle name="Comma 15 2 4 2" xfId="247" xr:uid="{00000000-0005-0000-0000-0000F7000000}"/>
    <cellStyle name="Comma 15 2 4 3" xfId="248" xr:uid="{00000000-0005-0000-0000-0000F8000000}"/>
    <cellStyle name="Comma 15 2 4 3 2" xfId="249" xr:uid="{00000000-0005-0000-0000-0000F9000000}"/>
    <cellStyle name="Comma 15 2 4 3 2 2" xfId="250" xr:uid="{00000000-0005-0000-0000-0000FA000000}"/>
    <cellStyle name="Comma 15 2 4 3 3" xfId="251" xr:uid="{00000000-0005-0000-0000-0000FB000000}"/>
    <cellStyle name="Comma 15 2 4 4" xfId="252" xr:uid="{00000000-0005-0000-0000-0000FC000000}"/>
    <cellStyle name="Comma 15 2 4 4 2" xfId="253" xr:uid="{00000000-0005-0000-0000-0000FD000000}"/>
    <cellStyle name="Comma 15 2 4 4 2 2" xfId="254" xr:uid="{00000000-0005-0000-0000-0000FE000000}"/>
    <cellStyle name="Comma 15 2 4 4 3" xfId="255" xr:uid="{00000000-0005-0000-0000-0000FF000000}"/>
    <cellStyle name="Comma 15 2 4 5" xfId="256" xr:uid="{00000000-0005-0000-0000-000000010000}"/>
    <cellStyle name="Comma 15 2 4 5 2" xfId="257" xr:uid="{00000000-0005-0000-0000-000001010000}"/>
    <cellStyle name="Comma 15 2 4 5 2 2" xfId="258" xr:uid="{00000000-0005-0000-0000-000002010000}"/>
    <cellStyle name="Comma 15 2 4 5 3" xfId="259" xr:uid="{00000000-0005-0000-0000-000003010000}"/>
    <cellStyle name="Comma 15 2 4 6" xfId="260" xr:uid="{00000000-0005-0000-0000-000004010000}"/>
    <cellStyle name="Comma 15 2 4 6 2" xfId="261" xr:uid="{00000000-0005-0000-0000-000005010000}"/>
    <cellStyle name="Comma 15 2 4 7" xfId="262" xr:uid="{00000000-0005-0000-0000-000006010000}"/>
    <cellStyle name="Comma 15 2 4 7 2" xfId="263" xr:uid="{00000000-0005-0000-0000-000007010000}"/>
    <cellStyle name="Comma 15 2 4 8" xfId="264" xr:uid="{00000000-0005-0000-0000-000008010000}"/>
    <cellStyle name="Comma 15 2 4 9" xfId="265" xr:uid="{00000000-0005-0000-0000-000009010000}"/>
    <cellStyle name="Comma 15 2 5" xfId="266" xr:uid="{00000000-0005-0000-0000-00000A010000}"/>
    <cellStyle name="Comma 15 2 5 2" xfId="267" xr:uid="{00000000-0005-0000-0000-00000B010000}"/>
    <cellStyle name="Comma 15 2 5 3" xfId="268" xr:uid="{00000000-0005-0000-0000-00000C010000}"/>
    <cellStyle name="Comma 15 2 5 4" xfId="269" xr:uid="{00000000-0005-0000-0000-00000D010000}"/>
    <cellStyle name="Comma 15 2 6" xfId="270" xr:uid="{00000000-0005-0000-0000-00000E010000}"/>
    <cellStyle name="Comma 15 2 6 2" xfId="271" xr:uid="{00000000-0005-0000-0000-00000F010000}"/>
    <cellStyle name="Comma 15 2 6 2 2" xfId="272" xr:uid="{00000000-0005-0000-0000-000010010000}"/>
    <cellStyle name="Comma 15 2 6 2 2 2" xfId="273" xr:uid="{00000000-0005-0000-0000-000011010000}"/>
    <cellStyle name="Comma 15 2 6 2 3" xfId="274" xr:uid="{00000000-0005-0000-0000-000012010000}"/>
    <cellStyle name="Comma 15 2 6 3" xfId="275" xr:uid="{00000000-0005-0000-0000-000013010000}"/>
    <cellStyle name="Comma 15 2 6 3 2" xfId="276" xr:uid="{00000000-0005-0000-0000-000014010000}"/>
    <cellStyle name="Comma 15 2 6 3 2 2" xfId="277" xr:uid="{00000000-0005-0000-0000-000015010000}"/>
    <cellStyle name="Comma 15 2 6 3 3" xfId="278" xr:uid="{00000000-0005-0000-0000-000016010000}"/>
    <cellStyle name="Comma 15 2 6 4" xfId="279" xr:uid="{00000000-0005-0000-0000-000017010000}"/>
    <cellStyle name="Comma 15 2 6 4 2" xfId="280" xr:uid="{00000000-0005-0000-0000-000018010000}"/>
    <cellStyle name="Comma 15 2 6 4 2 2" xfId="281" xr:uid="{00000000-0005-0000-0000-000019010000}"/>
    <cellStyle name="Comma 15 2 6 4 3" xfId="282" xr:uid="{00000000-0005-0000-0000-00001A010000}"/>
    <cellStyle name="Comma 15 2 6 5" xfId="283" xr:uid="{00000000-0005-0000-0000-00001B010000}"/>
    <cellStyle name="Comma 15 2 6 5 2" xfId="284" xr:uid="{00000000-0005-0000-0000-00001C010000}"/>
    <cellStyle name="Comma 15 2 6 6" xfId="285" xr:uid="{00000000-0005-0000-0000-00001D010000}"/>
    <cellStyle name="Comma 15 2 6 6 2" xfId="286" xr:uid="{00000000-0005-0000-0000-00001E010000}"/>
    <cellStyle name="Comma 15 2 6 7" xfId="287" xr:uid="{00000000-0005-0000-0000-00001F010000}"/>
    <cellStyle name="Comma 15 2 7" xfId="288" xr:uid="{00000000-0005-0000-0000-000020010000}"/>
    <cellStyle name="Comma 15 2 7 2" xfId="289" xr:uid="{00000000-0005-0000-0000-000021010000}"/>
    <cellStyle name="Comma 15 2 7 2 2" xfId="290" xr:uid="{00000000-0005-0000-0000-000022010000}"/>
    <cellStyle name="Comma 15 2 7 3" xfId="291" xr:uid="{00000000-0005-0000-0000-000023010000}"/>
    <cellStyle name="Comma 15 2 8" xfId="292" xr:uid="{00000000-0005-0000-0000-000024010000}"/>
    <cellStyle name="Comma 15 2 8 2" xfId="293" xr:uid="{00000000-0005-0000-0000-000025010000}"/>
    <cellStyle name="Comma 15 2 8 2 2" xfId="294" xr:uid="{00000000-0005-0000-0000-000026010000}"/>
    <cellStyle name="Comma 15 2 8 3" xfId="295" xr:uid="{00000000-0005-0000-0000-000027010000}"/>
    <cellStyle name="Comma 15 2 9" xfId="296" xr:uid="{00000000-0005-0000-0000-000028010000}"/>
    <cellStyle name="Comma 15 3" xfId="297" xr:uid="{00000000-0005-0000-0000-000029010000}"/>
    <cellStyle name="Comma 15 3 10" xfId="298" xr:uid="{00000000-0005-0000-0000-00002A010000}"/>
    <cellStyle name="Comma 15 3 11" xfId="299" xr:uid="{00000000-0005-0000-0000-00002B010000}"/>
    <cellStyle name="Comma 15 3 2" xfId="300" xr:uid="{00000000-0005-0000-0000-00002C010000}"/>
    <cellStyle name="Comma 15 3 2 10" xfId="301" xr:uid="{00000000-0005-0000-0000-00002D010000}"/>
    <cellStyle name="Comma 15 3 2 2" xfId="302" xr:uid="{00000000-0005-0000-0000-00002E010000}"/>
    <cellStyle name="Comma 15 3 2 2 2" xfId="303" xr:uid="{00000000-0005-0000-0000-00002F010000}"/>
    <cellStyle name="Comma 15 3 2 2 3" xfId="304" xr:uid="{00000000-0005-0000-0000-000030010000}"/>
    <cellStyle name="Comma 15 3 2 3" xfId="305" xr:uid="{00000000-0005-0000-0000-000031010000}"/>
    <cellStyle name="Comma 15 3 2 3 2" xfId="306" xr:uid="{00000000-0005-0000-0000-000032010000}"/>
    <cellStyle name="Comma 15 3 2 3 3" xfId="307" xr:uid="{00000000-0005-0000-0000-000033010000}"/>
    <cellStyle name="Comma 15 3 2 4" xfId="308" xr:uid="{00000000-0005-0000-0000-000034010000}"/>
    <cellStyle name="Comma 15 3 2 4 2" xfId="309" xr:uid="{00000000-0005-0000-0000-000035010000}"/>
    <cellStyle name="Comma 15 3 2 4 2 2" xfId="310" xr:uid="{00000000-0005-0000-0000-000036010000}"/>
    <cellStyle name="Comma 15 3 2 4 3" xfId="311" xr:uid="{00000000-0005-0000-0000-000037010000}"/>
    <cellStyle name="Comma 15 3 2 5" xfId="312" xr:uid="{00000000-0005-0000-0000-000038010000}"/>
    <cellStyle name="Comma 15 3 2 5 2" xfId="313" xr:uid="{00000000-0005-0000-0000-000039010000}"/>
    <cellStyle name="Comma 15 3 2 5 2 2" xfId="314" xr:uid="{00000000-0005-0000-0000-00003A010000}"/>
    <cellStyle name="Comma 15 3 2 5 3" xfId="315" xr:uid="{00000000-0005-0000-0000-00003B010000}"/>
    <cellStyle name="Comma 15 3 2 6" xfId="316" xr:uid="{00000000-0005-0000-0000-00003C010000}"/>
    <cellStyle name="Comma 15 3 2 6 2" xfId="317" xr:uid="{00000000-0005-0000-0000-00003D010000}"/>
    <cellStyle name="Comma 15 3 2 6 2 2" xfId="318" xr:uid="{00000000-0005-0000-0000-00003E010000}"/>
    <cellStyle name="Comma 15 3 2 6 3" xfId="319" xr:uid="{00000000-0005-0000-0000-00003F010000}"/>
    <cellStyle name="Comma 15 3 2 7" xfId="320" xr:uid="{00000000-0005-0000-0000-000040010000}"/>
    <cellStyle name="Comma 15 3 2 7 2" xfId="321" xr:uid="{00000000-0005-0000-0000-000041010000}"/>
    <cellStyle name="Comma 15 3 2 8" xfId="322" xr:uid="{00000000-0005-0000-0000-000042010000}"/>
    <cellStyle name="Comma 15 3 2 8 2" xfId="323" xr:uid="{00000000-0005-0000-0000-000043010000}"/>
    <cellStyle name="Comma 15 3 2 9" xfId="324" xr:uid="{00000000-0005-0000-0000-000044010000}"/>
    <cellStyle name="Comma 15 3 3" xfId="325" xr:uid="{00000000-0005-0000-0000-000045010000}"/>
    <cellStyle name="Comma 15 3 3 2" xfId="326" xr:uid="{00000000-0005-0000-0000-000046010000}"/>
    <cellStyle name="Comma 15 3 3 3" xfId="327" xr:uid="{00000000-0005-0000-0000-000047010000}"/>
    <cellStyle name="Comma 15 3 4" xfId="328" xr:uid="{00000000-0005-0000-0000-000048010000}"/>
    <cellStyle name="Comma 15 3 4 2" xfId="329" xr:uid="{00000000-0005-0000-0000-000049010000}"/>
    <cellStyle name="Comma 15 3 4 3" xfId="330" xr:uid="{00000000-0005-0000-0000-00004A010000}"/>
    <cellStyle name="Comma 15 3 5" xfId="331" xr:uid="{00000000-0005-0000-0000-00004B010000}"/>
    <cellStyle name="Comma 15 3 5 2" xfId="332" xr:uid="{00000000-0005-0000-0000-00004C010000}"/>
    <cellStyle name="Comma 15 3 5 2 2" xfId="333" xr:uid="{00000000-0005-0000-0000-00004D010000}"/>
    <cellStyle name="Comma 15 3 5 3" xfId="334" xr:uid="{00000000-0005-0000-0000-00004E010000}"/>
    <cellStyle name="Comma 15 3 6" xfId="335" xr:uid="{00000000-0005-0000-0000-00004F010000}"/>
    <cellStyle name="Comma 15 3 6 2" xfId="336" xr:uid="{00000000-0005-0000-0000-000050010000}"/>
    <cellStyle name="Comma 15 3 6 2 2" xfId="337" xr:uid="{00000000-0005-0000-0000-000051010000}"/>
    <cellStyle name="Comma 15 3 6 3" xfId="338" xr:uid="{00000000-0005-0000-0000-000052010000}"/>
    <cellStyle name="Comma 15 3 7" xfId="339" xr:uid="{00000000-0005-0000-0000-000053010000}"/>
    <cellStyle name="Comma 15 3 7 2" xfId="340" xr:uid="{00000000-0005-0000-0000-000054010000}"/>
    <cellStyle name="Comma 15 3 7 2 2" xfId="341" xr:uid="{00000000-0005-0000-0000-000055010000}"/>
    <cellStyle name="Comma 15 3 7 3" xfId="342" xr:uid="{00000000-0005-0000-0000-000056010000}"/>
    <cellStyle name="Comma 15 3 8" xfId="343" xr:uid="{00000000-0005-0000-0000-000057010000}"/>
    <cellStyle name="Comma 15 3 8 2" xfId="344" xr:uid="{00000000-0005-0000-0000-000058010000}"/>
    <cellStyle name="Comma 15 3 9" xfId="345" xr:uid="{00000000-0005-0000-0000-000059010000}"/>
    <cellStyle name="Comma 15 3 9 2" xfId="346" xr:uid="{00000000-0005-0000-0000-00005A010000}"/>
    <cellStyle name="Comma 15 4" xfId="347" xr:uid="{00000000-0005-0000-0000-00005B010000}"/>
    <cellStyle name="Comma 15 4 10" xfId="348" xr:uid="{00000000-0005-0000-0000-00005C010000}"/>
    <cellStyle name="Comma 15 4 2" xfId="349" xr:uid="{00000000-0005-0000-0000-00005D010000}"/>
    <cellStyle name="Comma 15 4 2 2" xfId="350" xr:uid="{00000000-0005-0000-0000-00005E010000}"/>
    <cellStyle name="Comma 15 4 2 3" xfId="351" xr:uid="{00000000-0005-0000-0000-00005F010000}"/>
    <cellStyle name="Comma 15 4 3" xfId="352" xr:uid="{00000000-0005-0000-0000-000060010000}"/>
    <cellStyle name="Comma 15 4 3 2" xfId="353" xr:uid="{00000000-0005-0000-0000-000061010000}"/>
    <cellStyle name="Comma 15 4 3 3" xfId="354" xr:uid="{00000000-0005-0000-0000-000062010000}"/>
    <cellStyle name="Comma 15 4 4" xfId="355" xr:uid="{00000000-0005-0000-0000-000063010000}"/>
    <cellStyle name="Comma 15 4 4 2" xfId="356" xr:uid="{00000000-0005-0000-0000-000064010000}"/>
    <cellStyle name="Comma 15 4 4 2 2" xfId="357" xr:uid="{00000000-0005-0000-0000-000065010000}"/>
    <cellStyle name="Comma 15 4 4 3" xfId="358" xr:uid="{00000000-0005-0000-0000-000066010000}"/>
    <cellStyle name="Comma 15 4 5" xfId="359" xr:uid="{00000000-0005-0000-0000-000067010000}"/>
    <cellStyle name="Comma 15 4 5 2" xfId="360" xr:uid="{00000000-0005-0000-0000-000068010000}"/>
    <cellStyle name="Comma 15 4 5 2 2" xfId="361" xr:uid="{00000000-0005-0000-0000-000069010000}"/>
    <cellStyle name="Comma 15 4 5 3" xfId="362" xr:uid="{00000000-0005-0000-0000-00006A010000}"/>
    <cellStyle name="Comma 15 4 6" xfId="363" xr:uid="{00000000-0005-0000-0000-00006B010000}"/>
    <cellStyle name="Comma 15 4 6 2" xfId="364" xr:uid="{00000000-0005-0000-0000-00006C010000}"/>
    <cellStyle name="Comma 15 4 6 2 2" xfId="365" xr:uid="{00000000-0005-0000-0000-00006D010000}"/>
    <cellStyle name="Comma 15 4 6 3" xfId="366" xr:uid="{00000000-0005-0000-0000-00006E010000}"/>
    <cellStyle name="Comma 15 4 7" xfId="367" xr:uid="{00000000-0005-0000-0000-00006F010000}"/>
    <cellStyle name="Comma 15 4 7 2" xfId="368" xr:uid="{00000000-0005-0000-0000-000070010000}"/>
    <cellStyle name="Comma 15 4 8" xfId="369" xr:uid="{00000000-0005-0000-0000-000071010000}"/>
    <cellStyle name="Comma 15 4 8 2" xfId="370" xr:uid="{00000000-0005-0000-0000-000072010000}"/>
    <cellStyle name="Comma 15 4 9" xfId="371" xr:uid="{00000000-0005-0000-0000-000073010000}"/>
    <cellStyle name="Comma 15 5" xfId="372" xr:uid="{00000000-0005-0000-0000-000074010000}"/>
    <cellStyle name="Comma 15 5 10" xfId="373" xr:uid="{00000000-0005-0000-0000-000075010000}"/>
    <cellStyle name="Comma 15 5 2" xfId="374" xr:uid="{00000000-0005-0000-0000-000076010000}"/>
    <cellStyle name="Comma 15 5 2 2" xfId="375" xr:uid="{00000000-0005-0000-0000-000077010000}"/>
    <cellStyle name="Comma 15 5 2 3" xfId="376" xr:uid="{00000000-0005-0000-0000-000078010000}"/>
    <cellStyle name="Comma 15 5 3" xfId="377" xr:uid="{00000000-0005-0000-0000-000079010000}"/>
    <cellStyle name="Comma 15 5 3 2" xfId="378" xr:uid="{00000000-0005-0000-0000-00007A010000}"/>
    <cellStyle name="Comma 15 5 3 3" xfId="379" xr:uid="{00000000-0005-0000-0000-00007B010000}"/>
    <cellStyle name="Comma 15 5 4" xfId="380" xr:uid="{00000000-0005-0000-0000-00007C010000}"/>
    <cellStyle name="Comma 15 5 4 2" xfId="381" xr:uid="{00000000-0005-0000-0000-00007D010000}"/>
    <cellStyle name="Comma 15 5 4 2 2" xfId="382" xr:uid="{00000000-0005-0000-0000-00007E010000}"/>
    <cellStyle name="Comma 15 5 4 3" xfId="383" xr:uid="{00000000-0005-0000-0000-00007F010000}"/>
    <cellStyle name="Comma 15 5 5" xfId="384" xr:uid="{00000000-0005-0000-0000-000080010000}"/>
    <cellStyle name="Comma 15 5 5 2" xfId="385" xr:uid="{00000000-0005-0000-0000-000081010000}"/>
    <cellStyle name="Comma 15 5 5 2 2" xfId="386" xr:uid="{00000000-0005-0000-0000-000082010000}"/>
    <cellStyle name="Comma 15 5 5 3" xfId="387" xr:uid="{00000000-0005-0000-0000-000083010000}"/>
    <cellStyle name="Comma 15 5 6" xfId="388" xr:uid="{00000000-0005-0000-0000-000084010000}"/>
    <cellStyle name="Comma 15 5 6 2" xfId="389" xr:uid="{00000000-0005-0000-0000-000085010000}"/>
    <cellStyle name="Comma 15 5 6 2 2" xfId="390" xr:uid="{00000000-0005-0000-0000-000086010000}"/>
    <cellStyle name="Comma 15 5 6 3" xfId="391" xr:uid="{00000000-0005-0000-0000-000087010000}"/>
    <cellStyle name="Comma 15 5 7" xfId="392" xr:uid="{00000000-0005-0000-0000-000088010000}"/>
    <cellStyle name="Comma 15 5 7 2" xfId="393" xr:uid="{00000000-0005-0000-0000-000089010000}"/>
    <cellStyle name="Comma 15 5 8" xfId="394" xr:uid="{00000000-0005-0000-0000-00008A010000}"/>
    <cellStyle name="Comma 15 5 8 2" xfId="395" xr:uid="{00000000-0005-0000-0000-00008B010000}"/>
    <cellStyle name="Comma 15 5 9" xfId="396" xr:uid="{00000000-0005-0000-0000-00008C010000}"/>
    <cellStyle name="Comma 15 6" xfId="397" xr:uid="{00000000-0005-0000-0000-00008D010000}"/>
    <cellStyle name="Comma 15 6 10" xfId="398" xr:uid="{00000000-0005-0000-0000-00008E010000}"/>
    <cellStyle name="Comma 15 6 2" xfId="399" xr:uid="{00000000-0005-0000-0000-00008F010000}"/>
    <cellStyle name="Comma 15 6 2 2" xfId="400" xr:uid="{00000000-0005-0000-0000-000090010000}"/>
    <cellStyle name="Comma 15 6 2 3" xfId="401" xr:uid="{00000000-0005-0000-0000-000091010000}"/>
    <cellStyle name="Comma 15 6 3" xfId="402" xr:uid="{00000000-0005-0000-0000-000092010000}"/>
    <cellStyle name="Comma 15 6 3 2" xfId="403" xr:uid="{00000000-0005-0000-0000-000093010000}"/>
    <cellStyle name="Comma 15 6 3 3" xfId="404" xr:uid="{00000000-0005-0000-0000-000094010000}"/>
    <cellStyle name="Comma 15 6 4" xfId="405" xr:uid="{00000000-0005-0000-0000-000095010000}"/>
    <cellStyle name="Comma 15 6 4 2" xfId="406" xr:uid="{00000000-0005-0000-0000-000096010000}"/>
    <cellStyle name="Comma 15 6 4 2 2" xfId="407" xr:uid="{00000000-0005-0000-0000-000097010000}"/>
    <cellStyle name="Comma 15 6 4 3" xfId="408" xr:uid="{00000000-0005-0000-0000-000098010000}"/>
    <cellStyle name="Comma 15 6 5" xfId="409" xr:uid="{00000000-0005-0000-0000-000099010000}"/>
    <cellStyle name="Comma 15 6 5 2" xfId="410" xr:uid="{00000000-0005-0000-0000-00009A010000}"/>
    <cellStyle name="Comma 15 6 5 2 2" xfId="411" xr:uid="{00000000-0005-0000-0000-00009B010000}"/>
    <cellStyle name="Comma 15 6 5 3" xfId="412" xr:uid="{00000000-0005-0000-0000-00009C010000}"/>
    <cellStyle name="Comma 15 6 6" xfId="413" xr:uid="{00000000-0005-0000-0000-00009D010000}"/>
    <cellStyle name="Comma 15 6 6 2" xfId="414" xr:uid="{00000000-0005-0000-0000-00009E010000}"/>
    <cellStyle name="Comma 15 6 6 2 2" xfId="415" xr:uid="{00000000-0005-0000-0000-00009F010000}"/>
    <cellStyle name="Comma 15 6 6 3" xfId="416" xr:uid="{00000000-0005-0000-0000-0000A0010000}"/>
    <cellStyle name="Comma 15 6 7" xfId="417" xr:uid="{00000000-0005-0000-0000-0000A1010000}"/>
    <cellStyle name="Comma 15 6 7 2" xfId="418" xr:uid="{00000000-0005-0000-0000-0000A2010000}"/>
    <cellStyle name="Comma 15 6 8" xfId="419" xr:uid="{00000000-0005-0000-0000-0000A3010000}"/>
    <cellStyle name="Comma 15 6 8 2" xfId="420" xr:uid="{00000000-0005-0000-0000-0000A4010000}"/>
    <cellStyle name="Comma 15 6 9" xfId="421" xr:uid="{00000000-0005-0000-0000-0000A5010000}"/>
    <cellStyle name="Comma 15 7" xfId="422" xr:uid="{00000000-0005-0000-0000-0000A6010000}"/>
    <cellStyle name="Comma 15 7 2" xfId="423" xr:uid="{00000000-0005-0000-0000-0000A7010000}"/>
    <cellStyle name="Comma 15 7 2 2" xfId="424" xr:uid="{00000000-0005-0000-0000-0000A8010000}"/>
    <cellStyle name="Comma 15 7 2 3" xfId="425" xr:uid="{00000000-0005-0000-0000-0000A9010000}"/>
    <cellStyle name="Comma 15 7 3" xfId="426" xr:uid="{00000000-0005-0000-0000-0000AA010000}"/>
    <cellStyle name="Comma 15 7 3 2" xfId="427" xr:uid="{00000000-0005-0000-0000-0000AB010000}"/>
    <cellStyle name="Comma 15 7 3 3" xfId="428" xr:uid="{00000000-0005-0000-0000-0000AC010000}"/>
    <cellStyle name="Comma 15 7 4" xfId="429" xr:uid="{00000000-0005-0000-0000-0000AD010000}"/>
    <cellStyle name="Comma 15 7 5" xfId="430" xr:uid="{00000000-0005-0000-0000-0000AE010000}"/>
    <cellStyle name="Comma 15 8" xfId="431" xr:uid="{00000000-0005-0000-0000-0000AF010000}"/>
    <cellStyle name="Comma 15 8 10" xfId="432" xr:uid="{00000000-0005-0000-0000-0000B0010000}"/>
    <cellStyle name="Comma 15 8 2" xfId="433" xr:uid="{00000000-0005-0000-0000-0000B1010000}"/>
    <cellStyle name="Comma 15 8 3" xfId="434" xr:uid="{00000000-0005-0000-0000-0000B2010000}"/>
    <cellStyle name="Comma 15 8 3 2" xfId="435" xr:uid="{00000000-0005-0000-0000-0000B3010000}"/>
    <cellStyle name="Comma 15 8 3 2 2" xfId="436" xr:uid="{00000000-0005-0000-0000-0000B4010000}"/>
    <cellStyle name="Comma 15 8 3 3" xfId="437" xr:uid="{00000000-0005-0000-0000-0000B5010000}"/>
    <cellStyle name="Comma 15 8 4" xfId="438" xr:uid="{00000000-0005-0000-0000-0000B6010000}"/>
    <cellStyle name="Comma 15 8 4 2" xfId="439" xr:uid="{00000000-0005-0000-0000-0000B7010000}"/>
    <cellStyle name="Comma 15 8 4 2 2" xfId="440" xr:uid="{00000000-0005-0000-0000-0000B8010000}"/>
    <cellStyle name="Comma 15 8 4 3" xfId="441" xr:uid="{00000000-0005-0000-0000-0000B9010000}"/>
    <cellStyle name="Comma 15 8 5" xfId="442" xr:uid="{00000000-0005-0000-0000-0000BA010000}"/>
    <cellStyle name="Comma 15 8 5 2" xfId="443" xr:uid="{00000000-0005-0000-0000-0000BB010000}"/>
    <cellStyle name="Comma 15 8 5 2 2" xfId="444" xr:uid="{00000000-0005-0000-0000-0000BC010000}"/>
    <cellStyle name="Comma 15 8 5 3" xfId="445" xr:uid="{00000000-0005-0000-0000-0000BD010000}"/>
    <cellStyle name="Comma 15 8 6" xfId="446" xr:uid="{00000000-0005-0000-0000-0000BE010000}"/>
    <cellStyle name="Comma 15 8 6 2" xfId="447" xr:uid="{00000000-0005-0000-0000-0000BF010000}"/>
    <cellStyle name="Comma 15 8 7" xfId="448" xr:uid="{00000000-0005-0000-0000-0000C0010000}"/>
    <cellStyle name="Comma 15 8 7 2" xfId="449" xr:uid="{00000000-0005-0000-0000-0000C1010000}"/>
    <cellStyle name="Comma 15 8 8" xfId="450" xr:uid="{00000000-0005-0000-0000-0000C2010000}"/>
    <cellStyle name="Comma 15 8 9" xfId="451" xr:uid="{00000000-0005-0000-0000-0000C3010000}"/>
    <cellStyle name="Comma 15 9" xfId="452" xr:uid="{00000000-0005-0000-0000-0000C4010000}"/>
    <cellStyle name="Comma 15 9 2" xfId="453" xr:uid="{00000000-0005-0000-0000-0000C5010000}"/>
    <cellStyle name="Comma 15 9 3" xfId="454" xr:uid="{00000000-0005-0000-0000-0000C6010000}"/>
    <cellStyle name="Comma 16" xfId="455" xr:uid="{00000000-0005-0000-0000-0000C7010000}"/>
    <cellStyle name="Comma 16 2" xfId="456" xr:uid="{00000000-0005-0000-0000-0000C8010000}"/>
    <cellStyle name="Comma 16 2 2" xfId="457" xr:uid="{00000000-0005-0000-0000-0000C9010000}"/>
    <cellStyle name="Comma 16 2 2 2" xfId="458" xr:uid="{00000000-0005-0000-0000-0000CA010000}"/>
    <cellStyle name="Comma 16 2 2 3" xfId="459" xr:uid="{00000000-0005-0000-0000-0000CB010000}"/>
    <cellStyle name="Comma 16 2 3" xfId="460" xr:uid="{00000000-0005-0000-0000-0000CC010000}"/>
    <cellStyle name="Comma 16 2 3 2" xfId="461" xr:uid="{00000000-0005-0000-0000-0000CD010000}"/>
    <cellStyle name="Comma 16 2 3 3" xfId="462" xr:uid="{00000000-0005-0000-0000-0000CE010000}"/>
    <cellStyle name="Comma 16 2 4" xfId="463" xr:uid="{00000000-0005-0000-0000-0000CF010000}"/>
    <cellStyle name="Comma 16 2 5" xfId="464" xr:uid="{00000000-0005-0000-0000-0000D0010000}"/>
    <cellStyle name="Comma 16 3" xfId="465" xr:uid="{00000000-0005-0000-0000-0000D1010000}"/>
    <cellStyle name="Comma 16 3 2" xfId="466" xr:uid="{00000000-0005-0000-0000-0000D2010000}"/>
    <cellStyle name="Comma 16 3 3" xfId="467" xr:uid="{00000000-0005-0000-0000-0000D3010000}"/>
    <cellStyle name="Comma 16 4" xfId="468" xr:uid="{00000000-0005-0000-0000-0000D4010000}"/>
    <cellStyle name="Comma 16 4 2" xfId="469" xr:uid="{00000000-0005-0000-0000-0000D5010000}"/>
    <cellStyle name="Comma 16 4 3" xfId="470" xr:uid="{00000000-0005-0000-0000-0000D6010000}"/>
    <cellStyle name="Comma 16 5" xfId="471" xr:uid="{00000000-0005-0000-0000-0000D7010000}"/>
    <cellStyle name="Comma 16 5 2" xfId="472" xr:uid="{00000000-0005-0000-0000-0000D8010000}"/>
    <cellStyle name="Comma 16 5 3" xfId="473" xr:uid="{00000000-0005-0000-0000-0000D9010000}"/>
    <cellStyle name="Comma 17" xfId="474" xr:uid="{00000000-0005-0000-0000-0000DA010000}"/>
    <cellStyle name="Comma 17 2" xfId="475" xr:uid="{00000000-0005-0000-0000-0000DB010000}"/>
    <cellStyle name="Comma 17 2 2" xfId="476" xr:uid="{00000000-0005-0000-0000-0000DC010000}"/>
    <cellStyle name="Comma 17 2 3" xfId="477" xr:uid="{00000000-0005-0000-0000-0000DD010000}"/>
    <cellStyle name="Comma 17 2 4" xfId="478" xr:uid="{00000000-0005-0000-0000-0000DE010000}"/>
    <cellStyle name="Comma 18" xfId="479" xr:uid="{00000000-0005-0000-0000-0000DF010000}"/>
    <cellStyle name="Comma 18 10" xfId="480" xr:uid="{00000000-0005-0000-0000-0000E0010000}"/>
    <cellStyle name="Comma 18 11" xfId="481" xr:uid="{00000000-0005-0000-0000-0000E1010000}"/>
    <cellStyle name="Comma 18 12" xfId="482" xr:uid="{00000000-0005-0000-0000-0000E2010000}"/>
    <cellStyle name="Comma 18 2" xfId="483" xr:uid="{00000000-0005-0000-0000-0000E3010000}"/>
    <cellStyle name="Comma 18 2 2" xfId="484" xr:uid="{00000000-0005-0000-0000-0000E4010000}"/>
    <cellStyle name="Comma 18 2 2 2" xfId="485" xr:uid="{00000000-0005-0000-0000-0000E5010000}"/>
    <cellStyle name="Comma 18 2 2 3" xfId="486" xr:uid="{00000000-0005-0000-0000-0000E6010000}"/>
    <cellStyle name="Comma 18 2 3" xfId="487" xr:uid="{00000000-0005-0000-0000-0000E7010000}"/>
    <cellStyle name="Comma 18 3" xfId="488" xr:uid="{00000000-0005-0000-0000-0000E8010000}"/>
    <cellStyle name="Comma 18 4" xfId="489" xr:uid="{00000000-0005-0000-0000-0000E9010000}"/>
    <cellStyle name="Comma 18 4 2" xfId="490" xr:uid="{00000000-0005-0000-0000-0000EA010000}"/>
    <cellStyle name="Comma 18 4 2 2" xfId="491" xr:uid="{00000000-0005-0000-0000-0000EB010000}"/>
    <cellStyle name="Comma 18 4 3" xfId="492" xr:uid="{00000000-0005-0000-0000-0000EC010000}"/>
    <cellStyle name="Comma 18 4 4" xfId="493" xr:uid="{00000000-0005-0000-0000-0000ED010000}"/>
    <cellStyle name="Comma 18 5" xfId="494" xr:uid="{00000000-0005-0000-0000-0000EE010000}"/>
    <cellStyle name="Comma 18 5 2" xfId="495" xr:uid="{00000000-0005-0000-0000-0000EF010000}"/>
    <cellStyle name="Comma 18 5 2 2" xfId="496" xr:uid="{00000000-0005-0000-0000-0000F0010000}"/>
    <cellStyle name="Comma 18 5 3" xfId="497" xr:uid="{00000000-0005-0000-0000-0000F1010000}"/>
    <cellStyle name="Comma 18 6" xfId="498" xr:uid="{00000000-0005-0000-0000-0000F2010000}"/>
    <cellStyle name="Comma 18 6 2" xfId="499" xr:uid="{00000000-0005-0000-0000-0000F3010000}"/>
    <cellStyle name="Comma 18 6 2 2" xfId="500" xr:uid="{00000000-0005-0000-0000-0000F4010000}"/>
    <cellStyle name="Comma 18 6 3" xfId="501" xr:uid="{00000000-0005-0000-0000-0000F5010000}"/>
    <cellStyle name="Comma 18 7" xfId="502" xr:uid="{00000000-0005-0000-0000-0000F6010000}"/>
    <cellStyle name="Comma 18 7 2" xfId="503" xr:uid="{00000000-0005-0000-0000-0000F7010000}"/>
    <cellStyle name="Comma 18 8" xfId="504" xr:uid="{00000000-0005-0000-0000-0000F8010000}"/>
    <cellStyle name="Comma 18 8 2" xfId="505" xr:uid="{00000000-0005-0000-0000-0000F9010000}"/>
    <cellStyle name="Comma 18 9" xfId="506" xr:uid="{00000000-0005-0000-0000-0000FA010000}"/>
    <cellStyle name="Comma 19" xfId="507" xr:uid="{00000000-0005-0000-0000-0000FB010000}"/>
    <cellStyle name="Comma 19 2" xfId="508" xr:uid="{00000000-0005-0000-0000-0000FC010000}"/>
    <cellStyle name="Comma 19 2 2" xfId="509" xr:uid="{00000000-0005-0000-0000-0000FD010000}"/>
    <cellStyle name="Comma 19 3" xfId="510" xr:uid="{00000000-0005-0000-0000-0000FE010000}"/>
    <cellStyle name="Comma 19 4" xfId="511" xr:uid="{00000000-0005-0000-0000-0000FF010000}"/>
    <cellStyle name="Comma 19 5" xfId="512" xr:uid="{00000000-0005-0000-0000-000000020000}"/>
    <cellStyle name="Comma 2" xfId="513" xr:uid="{00000000-0005-0000-0000-000001020000}"/>
    <cellStyle name="Comma 2 10" xfId="514" xr:uid="{00000000-0005-0000-0000-000002020000}"/>
    <cellStyle name="Comma 2 11" xfId="515" xr:uid="{00000000-0005-0000-0000-000003020000}"/>
    <cellStyle name="Comma 2 12" xfId="25688" xr:uid="{90C75B7D-2020-45A0-9A47-7643DE60C619}"/>
    <cellStyle name="Comma 2 2" xfId="516" xr:uid="{00000000-0005-0000-0000-000004020000}"/>
    <cellStyle name="Comma 2 2 2" xfId="517" xr:uid="{00000000-0005-0000-0000-000005020000}"/>
    <cellStyle name="Comma 2 2 2 2" xfId="518" xr:uid="{00000000-0005-0000-0000-000006020000}"/>
    <cellStyle name="Comma 2 2 3" xfId="519" xr:uid="{00000000-0005-0000-0000-000007020000}"/>
    <cellStyle name="Comma 2 2 4" xfId="520" xr:uid="{00000000-0005-0000-0000-000008020000}"/>
    <cellStyle name="Comma 2 2 4 2" xfId="521" xr:uid="{00000000-0005-0000-0000-000009020000}"/>
    <cellStyle name="Comma 2 2 4 2 2" xfId="522" xr:uid="{00000000-0005-0000-0000-00000A020000}"/>
    <cellStyle name="Comma 2 2 4 3" xfId="523" xr:uid="{00000000-0005-0000-0000-00000B020000}"/>
    <cellStyle name="Comma 2 2 5" xfId="524" xr:uid="{00000000-0005-0000-0000-00000C020000}"/>
    <cellStyle name="Comma 2 2 5 2" xfId="525" xr:uid="{00000000-0005-0000-0000-00000D020000}"/>
    <cellStyle name="Comma 2 2 6" xfId="526" xr:uid="{00000000-0005-0000-0000-00000E020000}"/>
    <cellStyle name="Comma 2 2 6 2" xfId="527" xr:uid="{00000000-0005-0000-0000-00000F020000}"/>
    <cellStyle name="Comma 2 2 7" xfId="528" xr:uid="{00000000-0005-0000-0000-000010020000}"/>
    <cellStyle name="Comma 2 2 8" xfId="529" xr:uid="{00000000-0005-0000-0000-000011020000}"/>
    <cellStyle name="Comma 2 3" xfId="530" xr:uid="{00000000-0005-0000-0000-000012020000}"/>
    <cellStyle name="Comma 2 3 2" xfId="531" xr:uid="{00000000-0005-0000-0000-000013020000}"/>
    <cellStyle name="Comma 2 3 2 2" xfId="532" xr:uid="{00000000-0005-0000-0000-000014020000}"/>
    <cellStyle name="Comma 2 3 3" xfId="533" xr:uid="{00000000-0005-0000-0000-000015020000}"/>
    <cellStyle name="Comma 2 3 3 2" xfId="534" xr:uid="{00000000-0005-0000-0000-000016020000}"/>
    <cellStyle name="Comma 2 3 3 3" xfId="535" xr:uid="{00000000-0005-0000-0000-000017020000}"/>
    <cellStyle name="Comma 2 4" xfId="536" xr:uid="{00000000-0005-0000-0000-000018020000}"/>
    <cellStyle name="Comma 2 4 2" xfId="537" xr:uid="{00000000-0005-0000-0000-000019020000}"/>
    <cellStyle name="Comma 2 4 2 2" xfId="538" xr:uid="{00000000-0005-0000-0000-00001A020000}"/>
    <cellStyle name="Comma 2 4 2 2 2" xfId="539" xr:uid="{00000000-0005-0000-0000-00001B020000}"/>
    <cellStyle name="Comma 2 4 2 3" xfId="540" xr:uid="{00000000-0005-0000-0000-00001C020000}"/>
    <cellStyle name="Comma 2 4 2 4" xfId="541" xr:uid="{00000000-0005-0000-0000-00001D020000}"/>
    <cellStyle name="Comma 2 4 2 5" xfId="542" xr:uid="{00000000-0005-0000-0000-00001E020000}"/>
    <cellStyle name="Comma 2 5" xfId="543" xr:uid="{00000000-0005-0000-0000-00001F020000}"/>
    <cellStyle name="Comma 2 5 2" xfId="544" xr:uid="{00000000-0005-0000-0000-000020020000}"/>
    <cellStyle name="Comma 2 5 2 2" xfId="545" xr:uid="{00000000-0005-0000-0000-000021020000}"/>
    <cellStyle name="Comma 2 5 2 3" xfId="546" xr:uid="{00000000-0005-0000-0000-000022020000}"/>
    <cellStyle name="Comma 2 5 3" xfId="547" xr:uid="{00000000-0005-0000-0000-000023020000}"/>
    <cellStyle name="Comma 2 6" xfId="548" xr:uid="{00000000-0005-0000-0000-000024020000}"/>
    <cellStyle name="Comma 2 6 2" xfId="549" xr:uid="{00000000-0005-0000-0000-000025020000}"/>
    <cellStyle name="Comma 2 6 3" xfId="550" xr:uid="{00000000-0005-0000-0000-000026020000}"/>
    <cellStyle name="Comma 2 7" xfId="551" xr:uid="{00000000-0005-0000-0000-000027020000}"/>
    <cellStyle name="Comma 2 7 2" xfId="552" xr:uid="{00000000-0005-0000-0000-000028020000}"/>
    <cellStyle name="Comma 2 8" xfId="553" xr:uid="{00000000-0005-0000-0000-000029020000}"/>
    <cellStyle name="Comma 2 8 2" xfId="554" xr:uid="{00000000-0005-0000-0000-00002A020000}"/>
    <cellStyle name="Comma 2 9" xfId="555" xr:uid="{00000000-0005-0000-0000-00002B020000}"/>
    <cellStyle name="Comma 20" xfId="556" xr:uid="{00000000-0005-0000-0000-00002C020000}"/>
    <cellStyle name="Comma 20 2" xfId="557" xr:uid="{00000000-0005-0000-0000-00002D020000}"/>
    <cellStyle name="Comma 20 2 2" xfId="558" xr:uid="{00000000-0005-0000-0000-00002E020000}"/>
    <cellStyle name="Comma 20 2 2 2" xfId="559" xr:uid="{00000000-0005-0000-0000-00002F020000}"/>
    <cellStyle name="Comma 20 2 3" xfId="560" xr:uid="{00000000-0005-0000-0000-000030020000}"/>
    <cellStyle name="Comma 20 3" xfId="561" xr:uid="{00000000-0005-0000-0000-000031020000}"/>
    <cellStyle name="Comma 20 3 2" xfId="562" xr:uid="{00000000-0005-0000-0000-000032020000}"/>
    <cellStyle name="Comma 20 3 2 2" xfId="563" xr:uid="{00000000-0005-0000-0000-000033020000}"/>
    <cellStyle name="Comma 20 3 3" xfId="564" xr:uid="{00000000-0005-0000-0000-000034020000}"/>
    <cellStyle name="Comma 20 4" xfId="565" xr:uid="{00000000-0005-0000-0000-000035020000}"/>
    <cellStyle name="Comma 20 4 2" xfId="566" xr:uid="{00000000-0005-0000-0000-000036020000}"/>
    <cellStyle name="Comma 20 4 2 2" xfId="567" xr:uid="{00000000-0005-0000-0000-000037020000}"/>
    <cellStyle name="Comma 20 4 3" xfId="568" xr:uid="{00000000-0005-0000-0000-000038020000}"/>
    <cellStyle name="Comma 20 5" xfId="569" xr:uid="{00000000-0005-0000-0000-000039020000}"/>
    <cellStyle name="Comma 20 5 2" xfId="570" xr:uid="{00000000-0005-0000-0000-00003A020000}"/>
    <cellStyle name="Comma 20 5 2 2" xfId="571" xr:uid="{00000000-0005-0000-0000-00003B020000}"/>
    <cellStyle name="Comma 20 5 3" xfId="572" xr:uid="{00000000-0005-0000-0000-00003C020000}"/>
    <cellStyle name="Comma 20 6" xfId="573" xr:uid="{00000000-0005-0000-0000-00003D020000}"/>
    <cellStyle name="Comma 20 6 2" xfId="574" xr:uid="{00000000-0005-0000-0000-00003E020000}"/>
    <cellStyle name="Comma 20 7" xfId="575" xr:uid="{00000000-0005-0000-0000-00003F020000}"/>
    <cellStyle name="Comma 20 7 2" xfId="576" xr:uid="{00000000-0005-0000-0000-000040020000}"/>
    <cellStyle name="Comma 20 8" xfId="577" xr:uid="{00000000-0005-0000-0000-000041020000}"/>
    <cellStyle name="Comma 21" xfId="578" xr:uid="{00000000-0005-0000-0000-000042020000}"/>
    <cellStyle name="Comma 21 2" xfId="579" xr:uid="{00000000-0005-0000-0000-000043020000}"/>
    <cellStyle name="Comma 21 2 2" xfId="580" xr:uid="{00000000-0005-0000-0000-000044020000}"/>
    <cellStyle name="Comma 21 3" xfId="581" xr:uid="{00000000-0005-0000-0000-000045020000}"/>
    <cellStyle name="Comma 21 4" xfId="582" xr:uid="{00000000-0005-0000-0000-000046020000}"/>
    <cellStyle name="Comma 21 5" xfId="583" xr:uid="{00000000-0005-0000-0000-000047020000}"/>
    <cellStyle name="Comma 21 6" xfId="584" xr:uid="{00000000-0005-0000-0000-000048020000}"/>
    <cellStyle name="Comma 22" xfId="585" xr:uid="{00000000-0005-0000-0000-000049020000}"/>
    <cellStyle name="Comma 22 2" xfId="586" xr:uid="{00000000-0005-0000-0000-00004A020000}"/>
    <cellStyle name="Comma 22 2 2" xfId="587" xr:uid="{00000000-0005-0000-0000-00004B020000}"/>
    <cellStyle name="Comma 22 3" xfId="588" xr:uid="{00000000-0005-0000-0000-00004C020000}"/>
    <cellStyle name="Comma 23" xfId="589" xr:uid="{00000000-0005-0000-0000-00004D020000}"/>
    <cellStyle name="Comma 23 2" xfId="590" xr:uid="{00000000-0005-0000-0000-00004E020000}"/>
    <cellStyle name="Comma 23 2 2" xfId="591" xr:uid="{00000000-0005-0000-0000-00004F020000}"/>
    <cellStyle name="Comma 23 3" xfId="592" xr:uid="{00000000-0005-0000-0000-000050020000}"/>
    <cellStyle name="Comma 24" xfId="593" xr:uid="{00000000-0005-0000-0000-000051020000}"/>
    <cellStyle name="Comma 24 2" xfId="594" xr:uid="{00000000-0005-0000-0000-000052020000}"/>
    <cellStyle name="Comma 24 2 2" xfId="595" xr:uid="{00000000-0005-0000-0000-000053020000}"/>
    <cellStyle name="Comma 24 3" xfId="596" xr:uid="{00000000-0005-0000-0000-000054020000}"/>
    <cellStyle name="Comma 25" xfId="597" xr:uid="{00000000-0005-0000-0000-000055020000}"/>
    <cellStyle name="Comma 25 2" xfId="598" xr:uid="{00000000-0005-0000-0000-000056020000}"/>
    <cellStyle name="Comma 26" xfId="599" xr:uid="{00000000-0005-0000-0000-000057020000}"/>
    <cellStyle name="Comma 26 2" xfId="600" xr:uid="{00000000-0005-0000-0000-000058020000}"/>
    <cellStyle name="Comma 27" xfId="601" xr:uid="{00000000-0005-0000-0000-000059020000}"/>
    <cellStyle name="Comma 28" xfId="602" xr:uid="{00000000-0005-0000-0000-00005A020000}"/>
    <cellStyle name="Comma 29" xfId="603" xr:uid="{00000000-0005-0000-0000-00005B020000}"/>
    <cellStyle name="Comma 3" xfId="604" xr:uid="{00000000-0005-0000-0000-00005C020000}"/>
    <cellStyle name="Comma 3 2" xfId="605" xr:uid="{00000000-0005-0000-0000-00005D020000}"/>
    <cellStyle name="Comma 3 2 2" xfId="606" xr:uid="{00000000-0005-0000-0000-00005E020000}"/>
    <cellStyle name="Comma 3 2 2 2" xfId="607" xr:uid="{00000000-0005-0000-0000-00005F020000}"/>
    <cellStyle name="Comma 3 2 3" xfId="608" xr:uid="{00000000-0005-0000-0000-000060020000}"/>
    <cellStyle name="Comma 3 3" xfId="609" xr:uid="{00000000-0005-0000-0000-000061020000}"/>
    <cellStyle name="Comma 3 3 2" xfId="610" xr:uid="{00000000-0005-0000-0000-000062020000}"/>
    <cellStyle name="Comma 3 4" xfId="611" xr:uid="{00000000-0005-0000-0000-000063020000}"/>
    <cellStyle name="Comma 3 5" xfId="612" xr:uid="{00000000-0005-0000-0000-000064020000}"/>
    <cellStyle name="Comma 3 6" xfId="613" xr:uid="{00000000-0005-0000-0000-000065020000}"/>
    <cellStyle name="Comma 3 6 2" xfId="614" xr:uid="{00000000-0005-0000-0000-000066020000}"/>
    <cellStyle name="Comma 3 6 2 2" xfId="615" xr:uid="{00000000-0005-0000-0000-000067020000}"/>
    <cellStyle name="Comma 3 6 3" xfId="616" xr:uid="{00000000-0005-0000-0000-000068020000}"/>
    <cellStyle name="Comma 3 7" xfId="617" xr:uid="{00000000-0005-0000-0000-000069020000}"/>
    <cellStyle name="Comma 3_Preliminary financial statement_June 11_updated Aug  24_11" xfId="618" xr:uid="{00000000-0005-0000-0000-00006A020000}"/>
    <cellStyle name="Comma 30" xfId="619" xr:uid="{00000000-0005-0000-0000-00006B020000}"/>
    <cellStyle name="Comma 31" xfId="620" xr:uid="{00000000-0005-0000-0000-00006C020000}"/>
    <cellStyle name="Comma 32" xfId="621" xr:uid="{00000000-0005-0000-0000-00006D020000}"/>
    <cellStyle name="Comma 33" xfId="622" xr:uid="{00000000-0005-0000-0000-00006E020000}"/>
    <cellStyle name="Comma 34" xfId="623" xr:uid="{00000000-0005-0000-0000-00006F020000}"/>
    <cellStyle name="Comma 4" xfId="624" xr:uid="{00000000-0005-0000-0000-000070020000}"/>
    <cellStyle name="Comma 4 2" xfId="625" xr:uid="{00000000-0005-0000-0000-000071020000}"/>
    <cellStyle name="Comma 4 2 2" xfId="626" xr:uid="{00000000-0005-0000-0000-000072020000}"/>
    <cellStyle name="Comma 4 3" xfId="627" xr:uid="{00000000-0005-0000-0000-000073020000}"/>
    <cellStyle name="Comma 4 3 2" xfId="628" xr:uid="{00000000-0005-0000-0000-000074020000}"/>
    <cellStyle name="Comma 4 3 2 2" xfId="629" xr:uid="{00000000-0005-0000-0000-000075020000}"/>
    <cellStyle name="Comma 4 3 3" xfId="630" xr:uid="{00000000-0005-0000-0000-000076020000}"/>
    <cellStyle name="Comma 4 3 4" xfId="631" xr:uid="{00000000-0005-0000-0000-000077020000}"/>
    <cellStyle name="Comma 4 3 5" xfId="632" xr:uid="{00000000-0005-0000-0000-000078020000}"/>
    <cellStyle name="Comma 5" xfId="633" xr:uid="{00000000-0005-0000-0000-000079020000}"/>
    <cellStyle name="Comma 5 2" xfId="634" xr:uid="{00000000-0005-0000-0000-00007A020000}"/>
    <cellStyle name="Comma 5 2 2" xfId="635" xr:uid="{00000000-0005-0000-0000-00007B020000}"/>
    <cellStyle name="Comma 5 3" xfId="636" xr:uid="{00000000-0005-0000-0000-00007C020000}"/>
    <cellStyle name="Comma 6" xfId="637" xr:uid="{00000000-0005-0000-0000-00007D020000}"/>
    <cellStyle name="Comma 6 2" xfId="638" xr:uid="{00000000-0005-0000-0000-00007E020000}"/>
    <cellStyle name="Comma 6 2 2" xfId="639" xr:uid="{00000000-0005-0000-0000-00007F020000}"/>
    <cellStyle name="Comma 6 3" xfId="640" xr:uid="{00000000-0005-0000-0000-000080020000}"/>
    <cellStyle name="Comma 6 4" xfId="641" xr:uid="{00000000-0005-0000-0000-000081020000}"/>
    <cellStyle name="Comma 6_Preliminary financial statement_June 11_updated Aug  24_11" xfId="642" xr:uid="{00000000-0005-0000-0000-000082020000}"/>
    <cellStyle name="Comma 7" xfId="643" xr:uid="{00000000-0005-0000-0000-000083020000}"/>
    <cellStyle name="Comma 7 2" xfId="644" xr:uid="{00000000-0005-0000-0000-000084020000}"/>
    <cellStyle name="Comma 7 2 2" xfId="645" xr:uid="{00000000-0005-0000-0000-000085020000}"/>
    <cellStyle name="Comma 7 3" xfId="646" xr:uid="{00000000-0005-0000-0000-000086020000}"/>
    <cellStyle name="Comma 7 4" xfId="647" xr:uid="{00000000-0005-0000-0000-000087020000}"/>
    <cellStyle name="Comma 8" xfId="648" xr:uid="{00000000-0005-0000-0000-000088020000}"/>
    <cellStyle name="Comma 8 2" xfId="649" xr:uid="{00000000-0005-0000-0000-000089020000}"/>
    <cellStyle name="Comma 8 2 2" xfId="650" xr:uid="{00000000-0005-0000-0000-00008A020000}"/>
    <cellStyle name="Comma 8 3" xfId="651" xr:uid="{00000000-0005-0000-0000-00008B020000}"/>
    <cellStyle name="Comma 8 4" xfId="652" xr:uid="{00000000-0005-0000-0000-00008C020000}"/>
    <cellStyle name="Comma 9" xfId="653" xr:uid="{00000000-0005-0000-0000-00008D020000}"/>
    <cellStyle name="Comma 9 2" xfId="654" xr:uid="{00000000-0005-0000-0000-00008E020000}"/>
    <cellStyle name="Comma 9 2 2" xfId="655" xr:uid="{00000000-0005-0000-0000-00008F020000}"/>
    <cellStyle name="Comma 9 2 2 2" xfId="656" xr:uid="{00000000-0005-0000-0000-000090020000}"/>
    <cellStyle name="Comma 9 2 2 2 2" xfId="657" xr:uid="{00000000-0005-0000-0000-000091020000}"/>
    <cellStyle name="Comma 9 2 2 2 3" xfId="658" xr:uid="{00000000-0005-0000-0000-000092020000}"/>
    <cellStyle name="Comma 9 2 2 3" xfId="659" xr:uid="{00000000-0005-0000-0000-000093020000}"/>
    <cellStyle name="Comma 9 2 2 4" xfId="660" xr:uid="{00000000-0005-0000-0000-000094020000}"/>
    <cellStyle name="Comma 9 2 3" xfId="661" xr:uid="{00000000-0005-0000-0000-000095020000}"/>
    <cellStyle name="Comma 9 2 3 2" xfId="662" xr:uid="{00000000-0005-0000-0000-000096020000}"/>
    <cellStyle name="Comma 9 2 3 3" xfId="663" xr:uid="{00000000-0005-0000-0000-000097020000}"/>
    <cellStyle name="Comma 9 2 4" xfId="664" xr:uid="{00000000-0005-0000-0000-000098020000}"/>
    <cellStyle name="Comma 9 2 5" xfId="665" xr:uid="{00000000-0005-0000-0000-000099020000}"/>
    <cellStyle name="Comma 9 3" xfId="666" xr:uid="{00000000-0005-0000-0000-00009A020000}"/>
    <cellStyle name="Comma 9 3 2" xfId="667" xr:uid="{00000000-0005-0000-0000-00009B020000}"/>
    <cellStyle name="Comma 9 3 3" xfId="668" xr:uid="{00000000-0005-0000-0000-00009C020000}"/>
    <cellStyle name="Comma 9 4" xfId="669" xr:uid="{00000000-0005-0000-0000-00009D020000}"/>
    <cellStyle name="Comma 9 5" xfId="670" xr:uid="{00000000-0005-0000-0000-00009E020000}"/>
    <cellStyle name="Currency 10" xfId="671" xr:uid="{00000000-0005-0000-0000-00009F020000}"/>
    <cellStyle name="Currency 10 2" xfId="672" xr:uid="{00000000-0005-0000-0000-0000A0020000}"/>
    <cellStyle name="Currency 11" xfId="673" xr:uid="{00000000-0005-0000-0000-0000A1020000}"/>
    <cellStyle name="Currency 11 2" xfId="674" xr:uid="{00000000-0005-0000-0000-0000A2020000}"/>
    <cellStyle name="Currency 11 2 2" xfId="675" xr:uid="{00000000-0005-0000-0000-0000A3020000}"/>
    <cellStyle name="Currency 11 2 2 2" xfId="676" xr:uid="{00000000-0005-0000-0000-0000A4020000}"/>
    <cellStyle name="Currency 11 2 2 2 2" xfId="677" xr:uid="{00000000-0005-0000-0000-0000A5020000}"/>
    <cellStyle name="Currency 11 2 2 2 2 2" xfId="678" xr:uid="{00000000-0005-0000-0000-0000A6020000}"/>
    <cellStyle name="Currency 11 2 2 2 2 3" xfId="679" xr:uid="{00000000-0005-0000-0000-0000A7020000}"/>
    <cellStyle name="Currency 11 2 2 2 3" xfId="680" xr:uid="{00000000-0005-0000-0000-0000A8020000}"/>
    <cellStyle name="Currency 11 2 2 2 4" xfId="681" xr:uid="{00000000-0005-0000-0000-0000A9020000}"/>
    <cellStyle name="Currency 11 2 2 3" xfId="682" xr:uid="{00000000-0005-0000-0000-0000AA020000}"/>
    <cellStyle name="Currency 11 2 2 3 2" xfId="683" xr:uid="{00000000-0005-0000-0000-0000AB020000}"/>
    <cellStyle name="Currency 11 2 2 3 3" xfId="684" xr:uid="{00000000-0005-0000-0000-0000AC020000}"/>
    <cellStyle name="Currency 11 2 2 4" xfId="685" xr:uid="{00000000-0005-0000-0000-0000AD020000}"/>
    <cellStyle name="Currency 11 2 2 4 2" xfId="686" xr:uid="{00000000-0005-0000-0000-0000AE020000}"/>
    <cellStyle name="Currency 11 2 2 4 3" xfId="687" xr:uid="{00000000-0005-0000-0000-0000AF020000}"/>
    <cellStyle name="Currency 11 2 2 4 4" xfId="688" xr:uid="{00000000-0005-0000-0000-0000B0020000}"/>
    <cellStyle name="Currency 11 2 3" xfId="689" xr:uid="{00000000-0005-0000-0000-0000B1020000}"/>
    <cellStyle name="Currency 11 2 3 2" xfId="690" xr:uid="{00000000-0005-0000-0000-0000B2020000}"/>
    <cellStyle name="Currency 11 2 3 2 2" xfId="691" xr:uid="{00000000-0005-0000-0000-0000B3020000}"/>
    <cellStyle name="Currency 11 2 3 2 2 2" xfId="692" xr:uid="{00000000-0005-0000-0000-0000B4020000}"/>
    <cellStyle name="Currency 11 2 3 2 2 3" xfId="693" xr:uid="{00000000-0005-0000-0000-0000B5020000}"/>
    <cellStyle name="Currency 11 2 3 2 3" xfId="694" xr:uid="{00000000-0005-0000-0000-0000B6020000}"/>
    <cellStyle name="Currency 11 2 3 3" xfId="695" xr:uid="{00000000-0005-0000-0000-0000B7020000}"/>
    <cellStyle name="Currency 11 2 3 3 2" xfId="696" xr:uid="{00000000-0005-0000-0000-0000B8020000}"/>
    <cellStyle name="Currency 11 2 3 3 2 2" xfId="697" xr:uid="{00000000-0005-0000-0000-0000B9020000}"/>
    <cellStyle name="Currency 11 2 3 3 2 3" xfId="698" xr:uid="{00000000-0005-0000-0000-0000BA020000}"/>
    <cellStyle name="Currency 11 2 3 3 3" xfId="699" xr:uid="{00000000-0005-0000-0000-0000BB020000}"/>
    <cellStyle name="Currency 11 2 3 3 3 2" xfId="700" xr:uid="{00000000-0005-0000-0000-0000BC020000}"/>
    <cellStyle name="Currency 11 2 3 3 3 3" xfId="701" xr:uid="{00000000-0005-0000-0000-0000BD020000}"/>
    <cellStyle name="Currency 11 2 3 3 4" xfId="702" xr:uid="{00000000-0005-0000-0000-0000BE020000}"/>
    <cellStyle name="Currency 11 2 3 4" xfId="703" xr:uid="{00000000-0005-0000-0000-0000BF020000}"/>
    <cellStyle name="Currency 11 2 3 4 2" xfId="704" xr:uid="{00000000-0005-0000-0000-0000C0020000}"/>
    <cellStyle name="Currency 11 2 3 4 3" xfId="705" xr:uid="{00000000-0005-0000-0000-0000C1020000}"/>
    <cellStyle name="Currency 11 2 3 5" xfId="706" xr:uid="{00000000-0005-0000-0000-0000C2020000}"/>
    <cellStyle name="Currency 11 2 3 5 2" xfId="707" xr:uid="{00000000-0005-0000-0000-0000C3020000}"/>
    <cellStyle name="Currency 11 2 3 5 3" xfId="708" xr:uid="{00000000-0005-0000-0000-0000C4020000}"/>
    <cellStyle name="Currency 11 2 3 6" xfId="709" xr:uid="{00000000-0005-0000-0000-0000C5020000}"/>
    <cellStyle name="Currency 11 2 3 7" xfId="710" xr:uid="{00000000-0005-0000-0000-0000C6020000}"/>
    <cellStyle name="Currency 11 2 3 8" xfId="711" xr:uid="{00000000-0005-0000-0000-0000C7020000}"/>
    <cellStyle name="Currency 11 2 4" xfId="712" xr:uid="{00000000-0005-0000-0000-0000C8020000}"/>
    <cellStyle name="Currency 11 2 4 2" xfId="713" xr:uid="{00000000-0005-0000-0000-0000C9020000}"/>
    <cellStyle name="Currency 11 2 4 2 2" xfId="714" xr:uid="{00000000-0005-0000-0000-0000CA020000}"/>
    <cellStyle name="Currency 11 2 4 2 2 2" xfId="715" xr:uid="{00000000-0005-0000-0000-0000CB020000}"/>
    <cellStyle name="Currency 11 2 4 2 2 3" xfId="716" xr:uid="{00000000-0005-0000-0000-0000CC020000}"/>
    <cellStyle name="Currency 11 2 4 2 3" xfId="717" xr:uid="{00000000-0005-0000-0000-0000CD020000}"/>
    <cellStyle name="Currency 11 2 4 2 4" xfId="718" xr:uid="{00000000-0005-0000-0000-0000CE020000}"/>
    <cellStyle name="Currency 11 2 4 3" xfId="719" xr:uid="{00000000-0005-0000-0000-0000CF020000}"/>
    <cellStyle name="Currency 11 2 4 4" xfId="720" xr:uid="{00000000-0005-0000-0000-0000D0020000}"/>
    <cellStyle name="Currency 11 2 4 5" xfId="721" xr:uid="{00000000-0005-0000-0000-0000D1020000}"/>
    <cellStyle name="Currency 11 2 5" xfId="722" xr:uid="{00000000-0005-0000-0000-0000D2020000}"/>
    <cellStyle name="Currency 11 2 5 2" xfId="723" xr:uid="{00000000-0005-0000-0000-0000D3020000}"/>
    <cellStyle name="Currency 11 2 5 3" xfId="724" xr:uid="{00000000-0005-0000-0000-0000D4020000}"/>
    <cellStyle name="Currency 11 2 5 4" xfId="725" xr:uid="{00000000-0005-0000-0000-0000D5020000}"/>
    <cellStyle name="Currency 11 2 6" xfId="726" xr:uid="{00000000-0005-0000-0000-0000D6020000}"/>
    <cellStyle name="Currency 11 2 7" xfId="727" xr:uid="{00000000-0005-0000-0000-0000D7020000}"/>
    <cellStyle name="Currency 11 2 8" xfId="728" xr:uid="{00000000-0005-0000-0000-0000D8020000}"/>
    <cellStyle name="Currency 11 3" xfId="729" xr:uid="{00000000-0005-0000-0000-0000D9020000}"/>
    <cellStyle name="Currency 11 3 2" xfId="730" xr:uid="{00000000-0005-0000-0000-0000DA020000}"/>
    <cellStyle name="Currency 11 3 2 2" xfId="731" xr:uid="{00000000-0005-0000-0000-0000DB020000}"/>
    <cellStyle name="Currency 11 3 2 2 2" xfId="732" xr:uid="{00000000-0005-0000-0000-0000DC020000}"/>
    <cellStyle name="Currency 11 3 2 2 3" xfId="733" xr:uid="{00000000-0005-0000-0000-0000DD020000}"/>
    <cellStyle name="Currency 11 3 2 3" xfId="734" xr:uid="{00000000-0005-0000-0000-0000DE020000}"/>
    <cellStyle name="Currency 11 3 2 4" xfId="735" xr:uid="{00000000-0005-0000-0000-0000DF020000}"/>
    <cellStyle name="Currency 11 3 3" xfId="736" xr:uid="{00000000-0005-0000-0000-0000E0020000}"/>
    <cellStyle name="Currency 11 3 3 2" xfId="737" xr:uid="{00000000-0005-0000-0000-0000E1020000}"/>
    <cellStyle name="Currency 11 3 3 3" xfId="738" xr:uid="{00000000-0005-0000-0000-0000E2020000}"/>
    <cellStyle name="Currency 11 3 4" xfId="739" xr:uid="{00000000-0005-0000-0000-0000E3020000}"/>
    <cellStyle name="Currency 11 3 4 2" xfId="740" xr:uid="{00000000-0005-0000-0000-0000E4020000}"/>
    <cellStyle name="Currency 11 3 4 3" xfId="741" xr:uid="{00000000-0005-0000-0000-0000E5020000}"/>
    <cellStyle name="Currency 11 3 4 4" xfId="742" xr:uid="{00000000-0005-0000-0000-0000E6020000}"/>
    <cellStyle name="Currency 11 4" xfId="743" xr:uid="{00000000-0005-0000-0000-0000E7020000}"/>
    <cellStyle name="Currency 11 4 2" xfId="744" xr:uid="{00000000-0005-0000-0000-0000E8020000}"/>
    <cellStyle name="Currency 11 4 2 2" xfId="745" xr:uid="{00000000-0005-0000-0000-0000E9020000}"/>
    <cellStyle name="Currency 11 4 2 2 2" xfId="746" xr:uid="{00000000-0005-0000-0000-0000EA020000}"/>
    <cellStyle name="Currency 11 4 2 2 3" xfId="747" xr:uid="{00000000-0005-0000-0000-0000EB020000}"/>
    <cellStyle name="Currency 11 4 2 3" xfId="748" xr:uid="{00000000-0005-0000-0000-0000EC020000}"/>
    <cellStyle name="Currency 11 4 3" xfId="749" xr:uid="{00000000-0005-0000-0000-0000ED020000}"/>
    <cellStyle name="Currency 11 4 3 2" xfId="750" xr:uid="{00000000-0005-0000-0000-0000EE020000}"/>
    <cellStyle name="Currency 11 4 3 2 2" xfId="751" xr:uid="{00000000-0005-0000-0000-0000EF020000}"/>
    <cellStyle name="Currency 11 4 3 2 3" xfId="752" xr:uid="{00000000-0005-0000-0000-0000F0020000}"/>
    <cellStyle name="Currency 11 4 3 3" xfId="753" xr:uid="{00000000-0005-0000-0000-0000F1020000}"/>
    <cellStyle name="Currency 11 4 3 3 2" xfId="754" xr:uid="{00000000-0005-0000-0000-0000F2020000}"/>
    <cellStyle name="Currency 11 4 3 3 3" xfId="755" xr:uid="{00000000-0005-0000-0000-0000F3020000}"/>
    <cellStyle name="Currency 11 4 3 4" xfId="756" xr:uid="{00000000-0005-0000-0000-0000F4020000}"/>
    <cellStyle name="Currency 11 4 4" xfId="757" xr:uid="{00000000-0005-0000-0000-0000F5020000}"/>
    <cellStyle name="Currency 11 4 4 2" xfId="758" xr:uid="{00000000-0005-0000-0000-0000F6020000}"/>
    <cellStyle name="Currency 11 4 4 3" xfId="759" xr:uid="{00000000-0005-0000-0000-0000F7020000}"/>
    <cellStyle name="Currency 11 4 5" xfId="760" xr:uid="{00000000-0005-0000-0000-0000F8020000}"/>
    <cellStyle name="Currency 11 4 5 2" xfId="761" xr:uid="{00000000-0005-0000-0000-0000F9020000}"/>
    <cellStyle name="Currency 11 4 5 3" xfId="762" xr:uid="{00000000-0005-0000-0000-0000FA020000}"/>
    <cellStyle name="Currency 11 4 6" xfId="763" xr:uid="{00000000-0005-0000-0000-0000FB020000}"/>
    <cellStyle name="Currency 11 4 7" xfId="764" xr:uid="{00000000-0005-0000-0000-0000FC020000}"/>
    <cellStyle name="Currency 11 4 8" xfId="765" xr:uid="{00000000-0005-0000-0000-0000FD020000}"/>
    <cellStyle name="Currency 11 5" xfId="766" xr:uid="{00000000-0005-0000-0000-0000FE020000}"/>
    <cellStyle name="Currency 11 5 2" xfId="767" xr:uid="{00000000-0005-0000-0000-0000FF020000}"/>
    <cellStyle name="Currency 11 5 2 2" xfId="768" xr:uid="{00000000-0005-0000-0000-000000030000}"/>
    <cellStyle name="Currency 11 5 2 2 2" xfId="769" xr:uid="{00000000-0005-0000-0000-000001030000}"/>
    <cellStyle name="Currency 11 5 2 2 3" xfId="770" xr:uid="{00000000-0005-0000-0000-000002030000}"/>
    <cellStyle name="Currency 11 5 2 3" xfId="771" xr:uid="{00000000-0005-0000-0000-000003030000}"/>
    <cellStyle name="Currency 11 5 2 4" xfId="772" xr:uid="{00000000-0005-0000-0000-000004030000}"/>
    <cellStyle name="Currency 11 5 3" xfId="773" xr:uid="{00000000-0005-0000-0000-000005030000}"/>
    <cellStyle name="Currency 11 5 4" xfId="774" xr:uid="{00000000-0005-0000-0000-000006030000}"/>
    <cellStyle name="Currency 11 5 5" xfId="775" xr:uid="{00000000-0005-0000-0000-000007030000}"/>
    <cellStyle name="Currency 11 6" xfId="776" xr:uid="{00000000-0005-0000-0000-000008030000}"/>
    <cellStyle name="Currency 11 6 2" xfId="777" xr:uid="{00000000-0005-0000-0000-000009030000}"/>
    <cellStyle name="Currency 11 6 3" xfId="778" xr:uid="{00000000-0005-0000-0000-00000A030000}"/>
    <cellStyle name="Currency 11 6 4" xfId="779" xr:uid="{00000000-0005-0000-0000-00000B030000}"/>
    <cellStyle name="Currency 11 7" xfId="780" xr:uid="{00000000-0005-0000-0000-00000C030000}"/>
    <cellStyle name="Currency 11 8" xfId="781" xr:uid="{00000000-0005-0000-0000-00000D030000}"/>
    <cellStyle name="Currency 11 9" xfId="782" xr:uid="{00000000-0005-0000-0000-00000E030000}"/>
    <cellStyle name="Currency 12" xfId="783" xr:uid="{00000000-0005-0000-0000-00000F030000}"/>
    <cellStyle name="Currency 12 2" xfId="784" xr:uid="{00000000-0005-0000-0000-000010030000}"/>
    <cellStyle name="Currency 12 2 2" xfId="785" xr:uid="{00000000-0005-0000-0000-000011030000}"/>
    <cellStyle name="Currency 12 2 2 2" xfId="786" xr:uid="{00000000-0005-0000-0000-000012030000}"/>
    <cellStyle name="Currency 12 2 2 2 2" xfId="787" xr:uid="{00000000-0005-0000-0000-000013030000}"/>
    <cellStyle name="Currency 12 2 2 2 3" xfId="788" xr:uid="{00000000-0005-0000-0000-000014030000}"/>
    <cellStyle name="Currency 12 2 2 3" xfId="789" xr:uid="{00000000-0005-0000-0000-000015030000}"/>
    <cellStyle name="Currency 12 2 2 4" xfId="790" xr:uid="{00000000-0005-0000-0000-000016030000}"/>
    <cellStyle name="Currency 12 2 3" xfId="791" xr:uid="{00000000-0005-0000-0000-000017030000}"/>
    <cellStyle name="Currency 12 2 3 2" xfId="792" xr:uid="{00000000-0005-0000-0000-000018030000}"/>
    <cellStyle name="Currency 12 2 3 3" xfId="793" xr:uid="{00000000-0005-0000-0000-000019030000}"/>
    <cellStyle name="Currency 12 2 4" xfId="794" xr:uid="{00000000-0005-0000-0000-00001A030000}"/>
    <cellStyle name="Currency 12 2 4 2" xfId="795" xr:uid="{00000000-0005-0000-0000-00001B030000}"/>
    <cellStyle name="Currency 12 2 4 3" xfId="796" xr:uid="{00000000-0005-0000-0000-00001C030000}"/>
    <cellStyle name="Currency 12 2 4 4" xfId="797" xr:uid="{00000000-0005-0000-0000-00001D030000}"/>
    <cellStyle name="Currency 12 3" xfId="798" xr:uid="{00000000-0005-0000-0000-00001E030000}"/>
    <cellStyle name="Currency 12 3 2" xfId="799" xr:uid="{00000000-0005-0000-0000-00001F030000}"/>
    <cellStyle name="Currency 12 3 2 2" xfId="800" xr:uid="{00000000-0005-0000-0000-000020030000}"/>
    <cellStyle name="Currency 12 3 2 2 2" xfId="801" xr:uid="{00000000-0005-0000-0000-000021030000}"/>
    <cellStyle name="Currency 12 3 2 2 3" xfId="802" xr:uid="{00000000-0005-0000-0000-000022030000}"/>
    <cellStyle name="Currency 12 3 2 3" xfId="803" xr:uid="{00000000-0005-0000-0000-000023030000}"/>
    <cellStyle name="Currency 12 3 3" xfId="804" xr:uid="{00000000-0005-0000-0000-000024030000}"/>
    <cellStyle name="Currency 12 3 3 2" xfId="805" xr:uid="{00000000-0005-0000-0000-000025030000}"/>
    <cellStyle name="Currency 12 3 3 2 2" xfId="806" xr:uid="{00000000-0005-0000-0000-000026030000}"/>
    <cellStyle name="Currency 12 3 3 2 3" xfId="807" xr:uid="{00000000-0005-0000-0000-000027030000}"/>
    <cellStyle name="Currency 12 3 3 3" xfId="808" xr:uid="{00000000-0005-0000-0000-000028030000}"/>
    <cellStyle name="Currency 12 3 3 3 2" xfId="809" xr:uid="{00000000-0005-0000-0000-000029030000}"/>
    <cellStyle name="Currency 12 3 3 3 3" xfId="810" xr:uid="{00000000-0005-0000-0000-00002A030000}"/>
    <cellStyle name="Currency 12 3 3 4" xfId="811" xr:uid="{00000000-0005-0000-0000-00002B030000}"/>
    <cellStyle name="Currency 12 3 4" xfId="812" xr:uid="{00000000-0005-0000-0000-00002C030000}"/>
    <cellStyle name="Currency 12 3 4 2" xfId="813" xr:uid="{00000000-0005-0000-0000-00002D030000}"/>
    <cellStyle name="Currency 12 3 4 3" xfId="814" xr:uid="{00000000-0005-0000-0000-00002E030000}"/>
    <cellStyle name="Currency 12 3 5" xfId="815" xr:uid="{00000000-0005-0000-0000-00002F030000}"/>
    <cellStyle name="Currency 12 3 5 2" xfId="816" xr:uid="{00000000-0005-0000-0000-000030030000}"/>
    <cellStyle name="Currency 12 3 5 3" xfId="817" xr:uid="{00000000-0005-0000-0000-000031030000}"/>
    <cellStyle name="Currency 12 3 6" xfId="818" xr:uid="{00000000-0005-0000-0000-000032030000}"/>
    <cellStyle name="Currency 12 3 7" xfId="819" xr:uid="{00000000-0005-0000-0000-000033030000}"/>
    <cellStyle name="Currency 12 3 8" xfId="820" xr:uid="{00000000-0005-0000-0000-000034030000}"/>
    <cellStyle name="Currency 12 4" xfId="821" xr:uid="{00000000-0005-0000-0000-000035030000}"/>
    <cellStyle name="Currency 12 4 2" xfId="822" xr:uid="{00000000-0005-0000-0000-000036030000}"/>
    <cellStyle name="Currency 12 4 2 2" xfId="823" xr:uid="{00000000-0005-0000-0000-000037030000}"/>
    <cellStyle name="Currency 12 4 2 2 2" xfId="824" xr:uid="{00000000-0005-0000-0000-000038030000}"/>
    <cellStyle name="Currency 12 4 2 2 3" xfId="825" xr:uid="{00000000-0005-0000-0000-000039030000}"/>
    <cellStyle name="Currency 12 4 2 3" xfId="826" xr:uid="{00000000-0005-0000-0000-00003A030000}"/>
    <cellStyle name="Currency 12 4 2 4" xfId="827" xr:uid="{00000000-0005-0000-0000-00003B030000}"/>
    <cellStyle name="Currency 12 4 3" xfId="828" xr:uid="{00000000-0005-0000-0000-00003C030000}"/>
    <cellStyle name="Currency 12 4 4" xfId="829" xr:uid="{00000000-0005-0000-0000-00003D030000}"/>
    <cellStyle name="Currency 12 4 5" xfId="830" xr:uid="{00000000-0005-0000-0000-00003E030000}"/>
    <cellStyle name="Currency 12 5" xfId="831" xr:uid="{00000000-0005-0000-0000-00003F030000}"/>
    <cellStyle name="Currency 12 5 2" xfId="832" xr:uid="{00000000-0005-0000-0000-000040030000}"/>
    <cellStyle name="Currency 12 5 3" xfId="833" xr:uid="{00000000-0005-0000-0000-000041030000}"/>
    <cellStyle name="Currency 12 5 4" xfId="834" xr:uid="{00000000-0005-0000-0000-000042030000}"/>
    <cellStyle name="Currency 12 6" xfId="835" xr:uid="{00000000-0005-0000-0000-000043030000}"/>
    <cellStyle name="Currency 12 7" xfId="836" xr:uid="{00000000-0005-0000-0000-000044030000}"/>
    <cellStyle name="Currency 12 8" xfId="837" xr:uid="{00000000-0005-0000-0000-000045030000}"/>
    <cellStyle name="Currency 13" xfId="838" xr:uid="{00000000-0005-0000-0000-000046030000}"/>
    <cellStyle name="Currency 13 2" xfId="839" xr:uid="{00000000-0005-0000-0000-000047030000}"/>
    <cellStyle name="Currency 13 2 2" xfId="840" xr:uid="{00000000-0005-0000-0000-000048030000}"/>
    <cellStyle name="Currency 13 2 2 2" xfId="841" xr:uid="{00000000-0005-0000-0000-000049030000}"/>
    <cellStyle name="Currency 13 2 3" xfId="842" xr:uid="{00000000-0005-0000-0000-00004A030000}"/>
    <cellStyle name="Currency 13 2 4" xfId="843" xr:uid="{00000000-0005-0000-0000-00004B030000}"/>
    <cellStyle name="Currency 13 3" xfId="844" xr:uid="{00000000-0005-0000-0000-00004C030000}"/>
    <cellStyle name="Currency 13 3 2" xfId="845" xr:uid="{00000000-0005-0000-0000-00004D030000}"/>
    <cellStyle name="Currency 13 3 2 2" xfId="846" xr:uid="{00000000-0005-0000-0000-00004E030000}"/>
    <cellStyle name="Currency 13 3 3" xfId="847" xr:uid="{00000000-0005-0000-0000-00004F030000}"/>
    <cellStyle name="Currency 13 3 3 2" xfId="848" xr:uid="{00000000-0005-0000-0000-000050030000}"/>
    <cellStyle name="Currency 13 3 4" xfId="849" xr:uid="{00000000-0005-0000-0000-000051030000}"/>
    <cellStyle name="Currency 13 3 5" xfId="850" xr:uid="{00000000-0005-0000-0000-000052030000}"/>
    <cellStyle name="Currency 13 4" xfId="851" xr:uid="{00000000-0005-0000-0000-000053030000}"/>
    <cellStyle name="Currency 13 4 2" xfId="852" xr:uid="{00000000-0005-0000-0000-000054030000}"/>
    <cellStyle name="Currency 13 4 3" xfId="853" xr:uid="{00000000-0005-0000-0000-000055030000}"/>
    <cellStyle name="Currency 13 5" xfId="854" xr:uid="{00000000-0005-0000-0000-000056030000}"/>
    <cellStyle name="Currency 13 5 2" xfId="855" xr:uid="{00000000-0005-0000-0000-000057030000}"/>
    <cellStyle name="Currency 13 6" xfId="856" xr:uid="{00000000-0005-0000-0000-000058030000}"/>
    <cellStyle name="Currency 13 6 2" xfId="857" xr:uid="{00000000-0005-0000-0000-000059030000}"/>
    <cellStyle name="Currency 14" xfId="858" xr:uid="{00000000-0005-0000-0000-00005A030000}"/>
    <cellStyle name="Currency 14 2" xfId="859" xr:uid="{00000000-0005-0000-0000-00005B030000}"/>
    <cellStyle name="Currency 14 2 2" xfId="860" xr:uid="{00000000-0005-0000-0000-00005C030000}"/>
    <cellStyle name="Currency 14 2 3" xfId="861" xr:uid="{00000000-0005-0000-0000-00005D030000}"/>
    <cellStyle name="Currency 14 3" xfId="862" xr:uid="{00000000-0005-0000-0000-00005E030000}"/>
    <cellStyle name="Currency 14 3 2" xfId="863" xr:uid="{00000000-0005-0000-0000-00005F030000}"/>
    <cellStyle name="Currency 14 3 3" xfId="864" xr:uid="{00000000-0005-0000-0000-000060030000}"/>
    <cellStyle name="Currency 14 4" xfId="865" xr:uid="{00000000-0005-0000-0000-000061030000}"/>
    <cellStyle name="Currency 14 4 2" xfId="866" xr:uid="{00000000-0005-0000-0000-000062030000}"/>
    <cellStyle name="Currency 14 4 3" xfId="867" xr:uid="{00000000-0005-0000-0000-000063030000}"/>
    <cellStyle name="Currency 14 5" xfId="868" xr:uid="{00000000-0005-0000-0000-000064030000}"/>
    <cellStyle name="Currency 14 6" xfId="869" xr:uid="{00000000-0005-0000-0000-000065030000}"/>
    <cellStyle name="Currency 14 7" xfId="870" xr:uid="{00000000-0005-0000-0000-000066030000}"/>
    <cellStyle name="Currency 15" xfId="871" xr:uid="{00000000-0005-0000-0000-000067030000}"/>
    <cellStyle name="Currency 15 2" xfId="872" xr:uid="{00000000-0005-0000-0000-000068030000}"/>
    <cellStyle name="Currency 15 2 2" xfId="873" xr:uid="{00000000-0005-0000-0000-000069030000}"/>
    <cellStyle name="Currency 15 2 2 2" xfId="874" xr:uid="{00000000-0005-0000-0000-00006A030000}"/>
    <cellStyle name="Currency 15 2 2 2 2" xfId="875" xr:uid="{00000000-0005-0000-0000-00006B030000}"/>
    <cellStyle name="Currency 15 2 2 2 3" xfId="876" xr:uid="{00000000-0005-0000-0000-00006C030000}"/>
    <cellStyle name="Currency 15 2 2 3" xfId="877" xr:uid="{00000000-0005-0000-0000-00006D030000}"/>
    <cellStyle name="Currency 15 2 2 4" xfId="878" xr:uid="{00000000-0005-0000-0000-00006E030000}"/>
    <cellStyle name="Currency 15 2 3" xfId="879" xr:uid="{00000000-0005-0000-0000-00006F030000}"/>
    <cellStyle name="Currency 15 2 3 2" xfId="880" xr:uid="{00000000-0005-0000-0000-000070030000}"/>
    <cellStyle name="Currency 15 2 3 3" xfId="881" xr:uid="{00000000-0005-0000-0000-000071030000}"/>
    <cellStyle name="Currency 15 2 4" xfId="882" xr:uid="{00000000-0005-0000-0000-000072030000}"/>
    <cellStyle name="Currency 15 2 4 2" xfId="883" xr:uid="{00000000-0005-0000-0000-000073030000}"/>
    <cellStyle name="Currency 15 2 4 3" xfId="884" xr:uid="{00000000-0005-0000-0000-000074030000}"/>
    <cellStyle name="Currency 15 2 4 4" xfId="885" xr:uid="{00000000-0005-0000-0000-000075030000}"/>
    <cellStyle name="Currency 15 3" xfId="886" xr:uid="{00000000-0005-0000-0000-000076030000}"/>
    <cellStyle name="Currency 15 3 2" xfId="887" xr:uid="{00000000-0005-0000-0000-000077030000}"/>
    <cellStyle name="Currency 15 3 2 2" xfId="888" xr:uid="{00000000-0005-0000-0000-000078030000}"/>
    <cellStyle name="Currency 15 3 2 2 2" xfId="889" xr:uid="{00000000-0005-0000-0000-000079030000}"/>
    <cellStyle name="Currency 15 3 2 2 3" xfId="890" xr:uid="{00000000-0005-0000-0000-00007A030000}"/>
    <cellStyle name="Currency 15 3 2 3" xfId="891" xr:uid="{00000000-0005-0000-0000-00007B030000}"/>
    <cellStyle name="Currency 15 3 3" xfId="892" xr:uid="{00000000-0005-0000-0000-00007C030000}"/>
    <cellStyle name="Currency 15 3 3 2" xfId="893" xr:uid="{00000000-0005-0000-0000-00007D030000}"/>
    <cellStyle name="Currency 15 3 3 2 2" xfId="894" xr:uid="{00000000-0005-0000-0000-00007E030000}"/>
    <cellStyle name="Currency 15 3 3 2 3" xfId="895" xr:uid="{00000000-0005-0000-0000-00007F030000}"/>
    <cellStyle name="Currency 15 3 3 3" xfId="896" xr:uid="{00000000-0005-0000-0000-000080030000}"/>
    <cellStyle name="Currency 15 3 3 3 2" xfId="897" xr:uid="{00000000-0005-0000-0000-000081030000}"/>
    <cellStyle name="Currency 15 3 3 3 3" xfId="898" xr:uid="{00000000-0005-0000-0000-000082030000}"/>
    <cellStyle name="Currency 15 3 3 4" xfId="899" xr:uid="{00000000-0005-0000-0000-000083030000}"/>
    <cellStyle name="Currency 15 3 4" xfId="900" xr:uid="{00000000-0005-0000-0000-000084030000}"/>
    <cellStyle name="Currency 15 3 4 2" xfId="901" xr:uid="{00000000-0005-0000-0000-000085030000}"/>
    <cellStyle name="Currency 15 3 4 3" xfId="902" xr:uid="{00000000-0005-0000-0000-000086030000}"/>
    <cellStyle name="Currency 15 3 5" xfId="903" xr:uid="{00000000-0005-0000-0000-000087030000}"/>
    <cellStyle name="Currency 15 3 5 2" xfId="904" xr:uid="{00000000-0005-0000-0000-000088030000}"/>
    <cellStyle name="Currency 15 3 5 3" xfId="905" xr:uid="{00000000-0005-0000-0000-000089030000}"/>
    <cellStyle name="Currency 15 3 6" xfId="906" xr:uid="{00000000-0005-0000-0000-00008A030000}"/>
    <cellStyle name="Currency 15 3 7" xfId="907" xr:uid="{00000000-0005-0000-0000-00008B030000}"/>
    <cellStyle name="Currency 15 3 8" xfId="908" xr:uid="{00000000-0005-0000-0000-00008C030000}"/>
    <cellStyle name="Currency 15 4" xfId="909" xr:uid="{00000000-0005-0000-0000-00008D030000}"/>
    <cellStyle name="Currency 15 4 2" xfId="910" xr:uid="{00000000-0005-0000-0000-00008E030000}"/>
    <cellStyle name="Currency 15 4 2 2" xfId="911" xr:uid="{00000000-0005-0000-0000-00008F030000}"/>
    <cellStyle name="Currency 15 4 2 2 2" xfId="912" xr:uid="{00000000-0005-0000-0000-000090030000}"/>
    <cellStyle name="Currency 15 4 2 2 3" xfId="913" xr:uid="{00000000-0005-0000-0000-000091030000}"/>
    <cellStyle name="Currency 15 4 2 3" xfId="914" xr:uid="{00000000-0005-0000-0000-000092030000}"/>
    <cellStyle name="Currency 15 4 2 4" xfId="915" xr:uid="{00000000-0005-0000-0000-000093030000}"/>
    <cellStyle name="Currency 15 4 3" xfId="916" xr:uid="{00000000-0005-0000-0000-000094030000}"/>
    <cellStyle name="Currency 15 4 4" xfId="917" xr:uid="{00000000-0005-0000-0000-000095030000}"/>
    <cellStyle name="Currency 15 4 5" xfId="918" xr:uid="{00000000-0005-0000-0000-000096030000}"/>
    <cellStyle name="Currency 15 5" xfId="919" xr:uid="{00000000-0005-0000-0000-000097030000}"/>
    <cellStyle name="Currency 15 5 2" xfId="920" xr:uid="{00000000-0005-0000-0000-000098030000}"/>
    <cellStyle name="Currency 15 5 3" xfId="921" xr:uid="{00000000-0005-0000-0000-000099030000}"/>
    <cellStyle name="Currency 15 5 4" xfId="922" xr:uid="{00000000-0005-0000-0000-00009A030000}"/>
    <cellStyle name="Currency 15 6" xfId="923" xr:uid="{00000000-0005-0000-0000-00009B030000}"/>
    <cellStyle name="Currency 15 7" xfId="924" xr:uid="{00000000-0005-0000-0000-00009C030000}"/>
    <cellStyle name="Currency 15 8" xfId="925" xr:uid="{00000000-0005-0000-0000-00009D030000}"/>
    <cellStyle name="Currency 16" xfId="926" xr:uid="{00000000-0005-0000-0000-00009E030000}"/>
    <cellStyle name="Currency 2" xfId="927" xr:uid="{00000000-0005-0000-0000-00009F030000}"/>
    <cellStyle name="Currency 2 10" xfId="928" xr:uid="{00000000-0005-0000-0000-0000A0030000}"/>
    <cellStyle name="Currency 2 10 10" xfId="929" xr:uid="{00000000-0005-0000-0000-0000A1030000}"/>
    <cellStyle name="Currency 2 10 10 2" xfId="930" xr:uid="{00000000-0005-0000-0000-0000A2030000}"/>
    <cellStyle name="Currency 2 10 10 2 2" xfId="931" xr:uid="{00000000-0005-0000-0000-0000A3030000}"/>
    <cellStyle name="Currency 2 10 10 3" xfId="932" xr:uid="{00000000-0005-0000-0000-0000A4030000}"/>
    <cellStyle name="Currency 2 10 11" xfId="933" xr:uid="{00000000-0005-0000-0000-0000A5030000}"/>
    <cellStyle name="Currency 2 10 11 2" xfId="934" xr:uid="{00000000-0005-0000-0000-0000A6030000}"/>
    <cellStyle name="Currency 2 10 12" xfId="935" xr:uid="{00000000-0005-0000-0000-0000A7030000}"/>
    <cellStyle name="Currency 2 10 12 2" xfId="936" xr:uid="{00000000-0005-0000-0000-0000A8030000}"/>
    <cellStyle name="Currency 2 10 13" xfId="937" xr:uid="{00000000-0005-0000-0000-0000A9030000}"/>
    <cellStyle name="Currency 2 10 14" xfId="938" xr:uid="{00000000-0005-0000-0000-0000AA030000}"/>
    <cellStyle name="Currency 2 10 15" xfId="939" xr:uid="{00000000-0005-0000-0000-0000AB030000}"/>
    <cellStyle name="Currency 2 10 2" xfId="940" xr:uid="{00000000-0005-0000-0000-0000AC030000}"/>
    <cellStyle name="Currency 2 10 2 2" xfId="941" xr:uid="{00000000-0005-0000-0000-0000AD030000}"/>
    <cellStyle name="Currency 2 10 2 2 2" xfId="942" xr:uid="{00000000-0005-0000-0000-0000AE030000}"/>
    <cellStyle name="Currency 2 10 2 2 3" xfId="943" xr:uid="{00000000-0005-0000-0000-0000AF030000}"/>
    <cellStyle name="Currency 2 10 2 2 3 2" xfId="944" xr:uid="{00000000-0005-0000-0000-0000B0030000}"/>
    <cellStyle name="Currency 2 10 2 2 3 3" xfId="945" xr:uid="{00000000-0005-0000-0000-0000B1030000}"/>
    <cellStyle name="Currency 2 10 2 2 4" xfId="946" xr:uid="{00000000-0005-0000-0000-0000B2030000}"/>
    <cellStyle name="Currency 2 10 2 2 4 2" xfId="947" xr:uid="{00000000-0005-0000-0000-0000B3030000}"/>
    <cellStyle name="Currency 2 10 2 2 4 2 2" xfId="948" xr:uid="{00000000-0005-0000-0000-0000B4030000}"/>
    <cellStyle name="Currency 2 10 2 2 4 3" xfId="949" xr:uid="{00000000-0005-0000-0000-0000B5030000}"/>
    <cellStyle name="Currency 2 10 2 2 5" xfId="950" xr:uid="{00000000-0005-0000-0000-0000B6030000}"/>
    <cellStyle name="Currency 2 10 2 2 5 2" xfId="951" xr:uid="{00000000-0005-0000-0000-0000B7030000}"/>
    <cellStyle name="Currency 2 10 2 2 5 2 2" xfId="952" xr:uid="{00000000-0005-0000-0000-0000B8030000}"/>
    <cellStyle name="Currency 2 10 2 2 5 3" xfId="953" xr:uid="{00000000-0005-0000-0000-0000B9030000}"/>
    <cellStyle name="Currency 2 10 2 2 6" xfId="954" xr:uid="{00000000-0005-0000-0000-0000BA030000}"/>
    <cellStyle name="Currency 2 10 2 2 6 2" xfId="955" xr:uid="{00000000-0005-0000-0000-0000BB030000}"/>
    <cellStyle name="Currency 2 10 2 2 6 2 2" xfId="956" xr:uid="{00000000-0005-0000-0000-0000BC030000}"/>
    <cellStyle name="Currency 2 10 2 2 6 3" xfId="957" xr:uid="{00000000-0005-0000-0000-0000BD030000}"/>
    <cellStyle name="Currency 2 10 2 2 7" xfId="958" xr:uid="{00000000-0005-0000-0000-0000BE030000}"/>
    <cellStyle name="Currency 2 10 2 2 7 2" xfId="959" xr:uid="{00000000-0005-0000-0000-0000BF030000}"/>
    <cellStyle name="Currency 2 10 2 2 8" xfId="960" xr:uid="{00000000-0005-0000-0000-0000C0030000}"/>
    <cellStyle name="Currency 2 10 2 2 8 2" xfId="961" xr:uid="{00000000-0005-0000-0000-0000C1030000}"/>
    <cellStyle name="Currency 2 10 2 2 9" xfId="962" xr:uid="{00000000-0005-0000-0000-0000C2030000}"/>
    <cellStyle name="Currency 2 10 2 3" xfId="963" xr:uid="{00000000-0005-0000-0000-0000C3030000}"/>
    <cellStyle name="Currency 2 10 2 3 2" xfId="964" xr:uid="{00000000-0005-0000-0000-0000C4030000}"/>
    <cellStyle name="Currency 2 10 2 3 3" xfId="965" xr:uid="{00000000-0005-0000-0000-0000C5030000}"/>
    <cellStyle name="Currency 2 10 2 3 3 2" xfId="966" xr:uid="{00000000-0005-0000-0000-0000C6030000}"/>
    <cellStyle name="Currency 2 10 2 3 3 3" xfId="967" xr:uid="{00000000-0005-0000-0000-0000C7030000}"/>
    <cellStyle name="Currency 2 10 2 3 4" xfId="968" xr:uid="{00000000-0005-0000-0000-0000C8030000}"/>
    <cellStyle name="Currency 2 10 2 3 4 2" xfId="969" xr:uid="{00000000-0005-0000-0000-0000C9030000}"/>
    <cellStyle name="Currency 2 10 2 3 4 2 2" xfId="970" xr:uid="{00000000-0005-0000-0000-0000CA030000}"/>
    <cellStyle name="Currency 2 10 2 3 4 3" xfId="971" xr:uid="{00000000-0005-0000-0000-0000CB030000}"/>
    <cellStyle name="Currency 2 10 2 3 5" xfId="972" xr:uid="{00000000-0005-0000-0000-0000CC030000}"/>
    <cellStyle name="Currency 2 10 2 3 5 2" xfId="973" xr:uid="{00000000-0005-0000-0000-0000CD030000}"/>
    <cellStyle name="Currency 2 10 2 3 5 2 2" xfId="974" xr:uid="{00000000-0005-0000-0000-0000CE030000}"/>
    <cellStyle name="Currency 2 10 2 3 5 3" xfId="975" xr:uid="{00000000-0005-0000-0000-0000CF030000}"/>
    <cellStyle name="Currency 2 10 2 3 6" xfId="976" xr:uid="{00000000-0005-0000-0000-0000D0030000}"/>
    <cellStyle name="Currency 2 10 2 3 6 2" xfId="977" xr:uid="{00000000-0005-0000-0000-0000D1030000}"/>
    <cellStyle name="Currency 2 10 2 3 6 2 2" xfId="978" xr:uid="{00000000-0005-0000-0000-0000D2030000}"/>
    <cellStyle name="Currency 2 10 2 3 6 3" xfId="979" xr:uid="{00000000-0005-0000-0000-0000D3030000}"/>
    <cellStyle name="Currency 2 10 2 3 7" xfId="980" xr:uid="{00000000-0005-0000-0000-0000D4030000}"/>
    <cellStyle name="Currency 2 10 2 3 7 2" xfId="981" xr:uid="{00000000-0005-0000-0000-0000D5030000}"/>
    <cellStyle name="Currency 2 10 2 3 8" xfId="982" xr:uid="{00000000-0005-0000-0000-0000D6030000}"/>
    <cellStyle name="Currency 2 10 2 3 8 2" xfId="983" xr:uid="{00000000-0005-0000-0000-0000D7030000}"/>
    <cellStyle name="Currency 2 10 2 3 9" xfId="984" xr:uid="{00000000-0005-0000-0000-0000D8030000}"/>
    <cellStyle name="Currency 2 10 2 4" xfId="985" xr:uid="{00000000-0005-0000-0000-0000D9030000}"/>
    <cellStyle name="Currency 2 10 2 4 2" xfId="986" xr:uid="{00000000-0005-0000-0000-0000DA030000}"/>
    <cellStyle name="Currency 2 10 2 4 3" xfId="987" xr:uid="{00000000-0005-0000-0000-0000DB030000}"/>
    <cellStyle name="Currency 2 10 2 4 3 2" xfId="988" xr:uid="{00000000-0005-0000-0000-0000DC030000}"/>
    <cellStyle name="Currency 2 10 2 4 3 2 2" xfId="989" xr:uid="{00000000-0005-0000-0000-0000DD030000}"/>
    <cellStyle name="Currency 2 10 2 4 3 3" xfId="990" xr:uid="{00000000-0005-0000-0000-0000DE030000}"/>
    <cellStyle name="Currency 2 10 2 4 4" xfId="991" xr:uid="{00000000-0005-0000-0000-0000DF030000}"/>
    <cellStyle name="Currency 2 10 2 4 4 2" xfId="992" xr:uid="{00000000-0005-0000-0000-0000E0030000}"/>
    <cellStyle name="Currency 2 10 2 4 4 2 2" xfId="993" xr:uid="{00000000-0005-0000-0000-0000E1030000}"/>
    <cellStyle name="Currency 2 10 2 4 4 3" xfId="994" xr:uid="{00000000-0005-0000-0000-0000E2030000}"/>
    <cellStyle name="Currency 2 10 2 4 5" xfId="995" xr:uid="{00000000-0005-0000-0000-0000E3030000}"/>
    <cellStyle name="Currency 2 10 2 4 5 2" xfId="996" xr:uid="{00000000-0005-0000-0000-0000E4030000}"/>
    <cellStyle name="Currency 2 10 2 4 5 2 2" xfId="997" xr:uid="{00000000-0005-0000-0000-0000E5030000}"/>
    <cellStyle name="Currency 2 10 2 4 5 3" xfId="998" xr:uid="{00000000-0005-0000-0000-0000E6030000}"/>
    <cellStyle name="Currency 2 10 2 4 6" xfId="999" xr:uid="{00000000-0005-0000-0000-0000E7030000}"/>
    <cellStyle name="Currency 2 10 2 4 6 2" xfId="1000" xr:uid="{00000000-0005-0000-0000-0000E8030000}"/>
    <cellStyle name="Currency 2 10 2 4 7" xfId="1001" xr:uid="{00000000-0005-0000-0000-0000E9030000}"/>
    <cellStyle name="Currency 2 10 2 4 7 2" xfId="1002" xr:uid="{00000000-0005-0000-0000-0000EA030000}"/>
    <cellStyle name="Currency 2 10 2 4 8" xfId="1003" xr:uid="{00000000-0005-0000-0000-0000EB030000}"/>
    <cellStyle name="Currency 2 10 2 4 9" xfId="1004" xr:uid="{00000000-0005-0000-0000-0000EC030000}"/>
    <cellStyle name="Currency 2 10 2 5" xfId="1005" xr:uid="{00000000-0005-0000-0000-0000ED030000}"/>
    <cellStyle name="Currency 2 10 2 5 2" xfId="1006" xr:uid="{00000000-0005-0000-0000-0000EE030000}"/>
    <cellStyle name="Currency 2 10 2 5 3" xfId="1007" xr:uid="{00000000-0005-0000-0000-0000EF030000}"/>
    <cellStyle name="Currency 2 10 2 6" xfId="1008" xr:uid="{00000000-0005-0000-0000-0000F0030000}"/>
    <cellStyle name="Currency 2 10 2 6 2" xfId="1009" xr:uid="{00000000-0005-0000-0000-0000F1030000}"/>
    <cellStyle name="Currency 2 10 2 6 2 2" xfId="1010" xr:uid="{00000000-0005-0000-0000-0000F2030000}"/>
    <cellStyle name="Currency 2 10 2 6 2 2 2" xfId="1011" xr:uid="{00000000-0005-0000-0000-0000F3030000}"/>
    <cellStyle name="Currency 2 10 2 6 2 3" xfId="1012" xr:uid="{00000000-0005-0000-0000-0000F4030000}"/>
    <cellStyle name="Currency 2 10 2 6 3" xfId="1013" xr:uid="{00000000-0005-0000-0000-0000F5030000}"/>
    <cellStyle name="Currency 2 10 2 6 3 2" xfId="1014" xr:uid="{00000000-0005-0000-0000-0000F6030000}"/>
    <cellStyle name="Currency 2 10 2 6 3 2 2" xfId="1015" xr:uid="{00000000-0005-0000-0000-0000F7030000}"/>
    <cellStyle name="Currency 2 10 2 6 3 3" xfId="1016" xr:uid="{00000000-0005-0000-0000-0000F8030000}"/>
    <cellStyle name="Currency 2 10 2 6 4" xfId="1017" xr:uid="{00000000-0005-0000-0000-0000F9030000}"/>
    <cellStyle name="Currency 2 10 2 6 4 2" xfId="1018" xr:uid="{00000000-0005-0000-0000-0000FA030000}"/>
    <cellStyle name="Currency 2 10 2 6 4 2 2" xfId="1019" xr:uid="{00000000-0005-0000-0000-0000FB030000}"/>
    <cellStyle name="Currency 2 10 2 6 4 3" xfId="1020" xr:uid="{00000000-0005-0000-0000-0000FC030000}"/>
    <cellStyle name="Currency 2 10 2 6 5" xfId="1021" xr:uid="{00000000-0005-0000-0000-0000FD030000}"/>
    <cellStyle name="Currency 2 10 2 6 5 2" xfId="1022" xr:uid="{00000000-0005-0000-0000-0000FE030000}"/>
    <cellStyle name="Currency 2 10 2 6 6" xfId="1023" xr:uid="{00000000-0005-0000-0000-0000FF030000}"/>
    <cellStyle name="Currency 2 10 2 6 6 2" xfId="1024" xr:uid="{00000000-0005-0000-0000-000000040000}"/>
    <cellStyle name="Currency 2 10 2 6 7" xfId="1025" xr:uid="{00000000-0005-0000-0000-000001040000}"/>
    <cellStyle name="Currency 2 10 2 7" xfId="1026" xr:uid="{00000000-0005-0000-0000-000002040000}"/>
    <cellStyle name="Currency 2 10 2 7 2" xfId="1027" xr:uid="{00000000-0005-0000-0000-000003040000}"/>
    <cellStyle name="Currency 2 10 2 7 2 2" xfId="1028" xr:uid="{00000000-0005-0000-0000-000004040000}"/>
    <cellStyle name="Currency 2 10 2 7 3" xfId="1029" xr:uid="{00000000-0005-0000-0000-000005040000}"/>
    <cellStyle name="Currency 2 10 2 8" xfId="1030" xr:uid="{00000000-0005-0000-0000-000006040000}"/>
    <cellStyle name="Currency 2 10 2 8 2" xfId="1031" xr:uid="{00000000-0005-0000-0000-000007040000}"/>
    <cellStyle name="Currency 2 10 2 8 2 2" xfId="1032" xr:uid="{00000000-0005-0000-0000-000008040000}"/>
    <cellStyle name="Currency 2 10 2 8 3" xfId="1033" xr:uid="{00000000-0005-0000-0000-000009040000}"/>
    <cellStyle name="Currency 2 10 3" xfId="1034" xr:uid="{00000000-0005-0000-0000-00000A040000}"/>
    <cellStyle name="Currency 2 10 3 10" xfId="1035" xr:uid="{00000000-0005-0000-0000-00000B040000}"/>
    <cellStyle name="Currency 2 10 3 2" xfId="1036" xr:uid="{00000000-0005-0000-0000-00000C040000}"/>
    <cellStyle name="Currency 2 10 3 2 2" xfId="1037" xr:uid="{00000000-0005-0000-0000-00000D040000}"/>
    <cellStyle name="Currency 2 10 3 2 3" xfId="1038" xr:uid="{00000000-0005-0000-0000-00000E040000}"/>
    <cellStyle name="Currency 2 10 3 2 3 2" xfId="1039" xr:uid="{00000000-0005-0000-0000-00000F040000}"/>
    <cellStyle name="Currency 2 10 3 2 3 3" xfId="1040" xr:uid="{00000000-0005-0000-0000-000010040000}"/>
    <cellStyle name="Currency 2 10 3 2 4" xfId="1041" xr:uid="{00000000-0005-0000-0000-000011040000}"/>
    <cellStyle name="Currency 2 10 3 2 4 2" xfId="1042" xr:uid="{00000000-0005-0000-0000-000012040000}"/>
    <cellStyle name="Currency 2 10 3 2 4 2 2" xfId="1043" xr:uid="{00000000-0005-0000-0000-000013040000}"/>
    <cellStyle name="Currency 2 10 3 2 4 3" xfId="1044" xr:uid="{00000000-0005-0000-0000-000014040000}"/>
    <cellStyle name="Currency 2 10 3 2 5" xfId="1045" xr:uid="{00000000-0005-0000-0000-000015040000}"/>
    <cellStyle name="Currency 2 10 3 2 5 2" xfId="1046" xr:uid="{00000000-0005-0000-0000-000016040000}"/>
    <cellStyle name="Currency 2 10 3 2 5 2 2" xfId="1047" xr:uid="{00000000-0005-0000-0000-000017040000}"/>
    <cellStyle name="Currency 2 10 3 2 5 3" xfId="1048" xr:uid="{00000000-0005-0000-0000-000018040000}"/>
    <cellStyle name="Currency 2 10 3 2 6" xfId="1049" xr:uid="{00000000-0005-0000-0000-000019040000}"/>
    <cellStyle name="Currency 2 10 3 2 6 2" xfId="1050" xr:uid="{00000000-0005-0000-0000-00001A040000}"/>
    <cellStyle name="Currency 2 10 3 2 6 2 2" xfId="1051" xr:uid="{00000000-0005-0000-0000-00001B040000}"/>
    <cellStyle name="Currency 2 10 3 2 6 3" xfId="1052" xr:uid="{00000000-0005-0000-0000-00001C040000}"/>
    <cellStyle name="Currency 2 10 3 2 7" xfId="1053" xr:uid="{00000000-0005-0000-0000-00001D040000}"/>
    <cellStyle name="Currency 2 10 3 2 7 2" xfId="1054" xr:uid="{00000000-0005-0000-0000-00001E040000}"/>
    <cellStyle name="Currency 2 10 3 2 8" xfId="1055" xr:uid="{00000000-0005-0000-0000-00001F040000}"/>
    <cellStyle name="Currency 2 10 3 2 8 2" xfId="1056" xr:uid="{00000000-0005-0000-0000-000020040000}"/>
    <cellStyle name="Currency 2 10 3 2 9" xfId="1057" xr:uid="{00000000-0005-0000-0000-000021040000}"/>
    <cellStyle name="Currency 2 10 3 3" xfId="1058" xr:uid="{00000000-0005-0000-0000-000022040000}"/>
    <cellStyle name="Currency 2 10 3 4" xfId="1059" xr:uid="{00000000-0005-0000-0000-000023040000}"/>
    <cellStyle name="Currency 2 10 3 4 2" xfId="1060" xr:uid="{00000000-0005-0000-0000-000024040000}"/>
    <cellStyle name="Currency 2 10 3 4 3" xfId="1061" xr:uid="{00000000-0005-0000-0000-000025040000}"/>
    <cellStyle name="Currency 2 10 3 5" xfId="1062" xr:uid="{00000000-0005-0000-0000-000026040000}"/>
    <cellStyle name="Currency 2 10 3 5 2" xfId="1063" xr:uid="{00000000-0005-0000-0000-000027040000}"/>
    <cellStyle name="Currency 2 10 3 5 2 2" xfId="1064" xr:uid="{00000000-0005-0000-0000-000028040000}"/>
    <cellStyle name="Currency 2 10 3 5 3" xfId="1065" xr:uid="{00000000-0005-0000-0000-000029040000}"/>
    <cellStyle name="Currency 2 10 3 6" xfId="1066" xr:uid="{00000000-0005-0000-0000-00002A040000}"/>
    <cellStyle name="Currency 2 10 3 6 2" xfId="1067" xr:uid="{00000000-0005-0000-0000-00002B040000}"/>
    <cellStyle name="Currency 2 10 3 6 2 2" xfId="1068" xr:uid="{00000000-0005-0000-0000-00002C040000}"/>
    <cellStyle name="Currency 2 10 3 6 3" xfId="1069" xr:uid="{00000000-0005-0000-0000-00002D040000}"/>
    <cellStyle name="Currency 2 10 3 7" xfId="1070" xr:uid="{00000000-0005-0000-0000-00002E040000}"/>
    <cellStyle name="Currency 2 10 3 7 2" xfId="1071" xr:uid="{00000000-0005-0000-0000-00002F040000}"/>
    <cellStyle name="Currency 2 10 3 7 2 2" xfId="1072" xr:uid="{00000000-0005-0000-0000-000030040000}"/>
    <cellStyle name="Currency 2 10 3 7 3" xfId="1073" xr:uid="{00000000-0005-0000-0000-000031040000}"/>
    <cellStyle name="Currency 2 10 3 8" xfId="1074" xr:uid="{00000000-0005-0000-0000-000032040000}"/>
    <cellStyle name="Currency 2 10 3 8 2" xfId="1075" xr:uid="{00000000-0005-0000-0000-000033040000}"/>
    <cellStyle name="Currency 2 10 3 9" xfId="1076" xr:uid="{00000000-0005-0000-0000-000034040000}"/>
    <cellStyle name="Currency 2 10 3 9 2" xfId="1077" xr:uid="{00000000-0005-0000-0000-000035040000}"/>
    <cellStyle name="Currency 2 10 4" xfId="1078" xr:uid="{00000000-0005-0000-0000-000036040000}"/>
    <cellStyle name="Currency 2 10 4 2" xfId="1079" xr:uid="{00000000-0005-0000-0000-000037040000}"/>
    <cellStyle name="Currency 2 10 4 2 10" xfId="1080" xr:uid="{00000000-0005-0000-0000-000038040000}"/>
    <cellStyle name="Currency 2 10 4 2 2" xfId="1081" xr:uid="{00000000-0005-0000-0000-000039040000}"/>
    <cellStyle name="Currency 2 10 4 2 3" xfId="1082" xr:uid="{00000000-0005-0000-0000-00003A040000}"/>
    <cellStyle name="Currency 2 10 4 2 4" xfId="1083" xr:uid="{00000000-0005-0000-0000-00003B040000}"/>
    <cellStyle name="Currency 2 10 4 2 4 2" xfId="1084" xr:uid="{00000000-0005-0000-0000-00003C040000}"/>
    <cellStyle name="Currency 2 10 4 2 4 2 2" xfId="1085" xr:uid="{00000000-0005-0000-0000-00003D040000}"/>
    <cellStyle name="Currency 2 10 4 2 4 3" xfId="1086" xr:uid="{00000000-0005-0000-0000-00003E040000}"/>
    <cellStyle name="Currency 2 10 4 2 5" xfId="1087" xr:uid="{00000000-0005-0000-0000-00003F040000}"/>
    <cellStyle name="Currency 2 10 4 2 5 2" xfId="1088" xr:uid="{00000000-0005-0000-0000-000040040000}"/>
    <cellStyle name="Currency 2 10 4 2 5 2 2" xfId="1089" xr:uid="{00000000-0005-0000-0000-000041040000}"/>
    <cellStyle name="Currency 2 10 4 2 5 3" xfId="1090" xr:uid="{00000000-0005-0000-0000-000042040000}"/>
    <cellStyle name="Currency 2 10 4 2 6" xfId="1091" xr:uid="{00000000-0005-0000-0000-000043040000}"/>
    <cellStyle name="Currency 2 10 4 2 6 2" xfId="1092" xr:uid="{00000000-0005-0000-0000-000044040000}"/>
    <cellStyle name="Currency 2 10 4 2 6 2 2" xfId="1093" xr:uid="{00000000-0005-0000-0000-000045040000}"/>
    <cellStyle name="Currency 2 10 4 2 6 3" xfId="1094" xr:uid="{00000000-0005-0000-0000-000046040000}"/>
    <cellStyle name="Currency 2 10 4 2 7" xfId="1095" xr:uid="{00000000-0005-0000-0000-000047040000}"/>
    <cellStyle name="Currency 2 10 4 2 7 2" xfId="1096" xr:uid="{00000000-0005-0000-0000-000048040000}"/>
    <cellStyle name="Currency 2 10 4 2 8" xfId="1097" xr:uid="{00000000-0005-0000-0000-000049040000}"/>
    <cellStyle name="Currency 2 10 4 2 8 2" xfId="1098" xr:uid="{00000000-0005-0000-0000-00004A040000}"/>
    <cellStyle name="Currency 2 10 4 2 9" xfId="1099" xr:uid="{00000000-0005-0000-0000-00004B040000}"/>
    <cellStyle name="Currency 2 10 4 3" xfId="1100" xr:uid="{00000000-0005-0000-0000-00004C040000}"/>
    <cellStyle name="Currency 2 10 4 4" xfId="1101" xr:uid="{00000000-0005-0000-0000-00004D040000}"/>
    <cellStyle name="Currency 2 10 4 4 2" xfId="1102" xr:uid="{00000000-0005-0000-0000-00004E040000}"/>
    <cellStyle name="Currency 2 10 4 4 2 2" xfId="1103" xr:uid="{00000000-0005-0000-0000-00004F040000}"/>
    <cellStyle name="Currency 2 10 4 4 3" xfId="1104" xr:uid="{00000000-0005-0000-0000-000050040000}"/>
    <cellStyle name="Currency 2 10 4 5" xfId="1105" xr:uid="{00000000-0005-0000-0000-000051040000}"/>
    <cellStyle name="Currency 2 10 4 5 2" xfId="1106" xr:uid="{00000000-0005-0000-0000-000052040000}"/>
    <cellStyle name="Currency 2 10 4 5 2 2" xfId="1107" xr:uid="{00000000-0005-0000-0000-000053040000}"/>
    <cellStyle name="Currency 2 10 4 5 3" xfId="1108" xr:uid="{00000000-0005-0000-0000-000054040000}"/>
    <cellStyle name="Currency 2 10 5" xfId="1109" xr:uid="{00000000-0005-0000-0000-000055040000}"/>
    <cellStyle name="Currency 2 10 5 2" xfId="1110" xr:uid="{00000000-0005-0000-0000-000056040000}"/>
    <cellStyle name="Currency 2 10 5 3" xfId="1111" xr:uid="{00000000-0005-0000-0000-000057040000}"/>
    <cellStyle name="Currency 2 10 5 3 2" xfId="1112" xr:uid="{00000000-0005-0000-0000-000058040000}"/>
    <cellStyle name="Currency 2 10 5 3 3" xfId="1113" xr:uid="{00000000-0005-0000-0000-000059040000}"/>
    <cellStyle name="Currency 2 10 5 4" xfId="1114" xr:uid="{00000000-0005-0000-0000-00005A040000}"/>
    <cellStyle name="Currency 2 10 5 4 2" xfId="1115" xr:uid="{00000000-0005-0000-0000-00005B040000}"/>
    <cellStyle name="Currency 2 10 5 4 2 2" xfId="1116" xr:uid="{00000000-0005-0000-0000-00005C040000}"/>
    <cellStyle name="Currency 2 10 5 4 3" xfId="1117" xr:uid="{00000000-0005-0000-0000-00005D040000}"/>
    <cellStyle name="Currency 2 10 5 5" xfId="1118" xr:uid="{00000000-0005-0000-0000-00005E040000}"/>
    <cellStyle name="Currency 2 10 5 5 2" xfId="1119" xr:uid="{00000000-0005-0000-0000-00005F040000}"/>
    <cellStyle name="Currency 2 10 5 5 2 2" xfId="1120" xr:uid="{00000000-0005-0000-0000-000060040000}"/>
    <cellStyle name="Currency 2 10 5 5 3" xfId="1121" xr:uid="{00000000-0005-0000-0000-000061040000}"/>
    <cellStyle name="Currency 2 10 5 6" xfId="1122" xr:uid="{00000000-0005-0000-0000-000062040000}"/>
    <cellStyle name="Currency 2 10 5 6 2" xfId="1123" xr:uid="{00000000-0005-0000-0000-000063040000}"/>
    <cellStyle name="Currency 2 10 5 6 2 2" xfId="1124" xr:uid="{00000000-0005-0000-0000-000064040000}"/>
    <cellStyle name="Currency 2 10 5 6 3" xfId="1125" xr:uid="{00000000-0005-0000-0000-000065040000}"/>
    <cellStyle name="Currency 2 10 5 7" xfId="1126" xr:uid="{00000000-0005-0000-0000-000066040000}"/>
    <cellStyle name="Currency 2 10 5 7 2" xfId="1127" xr:uid="{00000000-0005-0000-0000-000067040000}"/>
    <cellStyle name="Currency 2 10 5 8" xfId="1128" xr:uid="{00000000-0005-0000-0000-000068040000}"/>
    <cellStyle name="Currency 2 10 5 8 2" xfId="1129" xr:uid="{00000000-0005-0000-0000-000069040000}"/>
    <cellStyle name="Currency 2 10 5 9" xfId="1130" xr:uid="{00000000-0005-0000-0000-00006A040000}"/>
    <cellStyle name="Currency 2 10 6" xfId="1131" xr:uid="{00000000-0005-0000-0000-00006B040000}"/>
    <cellStyle name="Currency 2 10 6 2" xfId="1132" xr:uid="{00000000-0005-0000-0000-00006C040000}"/>
    <cellStyle name="Currency 2 10 6 3" xfId="1133" xr:uid="{00000000-0005-0000-0000-00006D040000}"/>
    <cellStyle name="Currency 2 10 7" xfId="1134" xr:uid="{00000000-0005-0000-0000-00006E040000}"/>
    <cellStyle name="Currency 2 10 8" xfId="1135" xr:uid="{00000000-0005-0000-0000-00006F040000}"/>
    <cellStyle name="Currency 2 10 8 2" xfId="1136" xr:uid="{00000000-0005-0000-0000-000070040000}"/>
    <cellStyle name="Currency 2 10 8 2 2" xfId="1137" xr:uid="{00000000-0005-0000-0000-000071040000}"/>
    <cellStyle name="Currency 2 10 8 3" xfId="1138" xr:uid="{00000000-0005-0000-0000-000072040000}"/>
    <cellStyle name="Currency 2 10 8 4" xfId="1139" xr:uid="{00000000-0005-0000-0000-000073040000}"/>
    <cellStyle name="Currency 2 10 9" xfId="1140" xr:uid="{00000000-0005-0000-0000-000074040000}"/>
    <cellStyle name="Currency 2 10 9 2" xfId="1141" xr:uid="{00000000-0005-0000-0000-000075040000}"/>
    <cellStyle name="Currency 2 10 9 2 2" xfId="1142" xr:uid="{00000000-0005-0000-0000-000076040000}"/>
    <cellStyle name="Currency 2 10 9 3" xfId="1143" xr:uid="{00000000-0005-0000-0000-000077040000}"/>
    <cellStyle name="Currency 2 11" xfId="1144" xr:uid="{00000000-0005-0000-0000-000078040000}"/>
    <cellStyle name="Currency 2 11 2" xfId="1145" xr:uid="{00000000-0005-0000-0000-000079040000}"/>
    <cellStyle name="Currency 2 11 2 2" xfId="1146" xr:uid="{00000000-0005-0000-0000-00007A040000}"/>
    <cellStyle name="Currency 2 11 2 3" xfId="1147" xr:uid="{00000000-0005-0000-0000-00007B040000}"/>
    <cellStyle name="Currency 2 11 2 3 2" xfId="1148" xr:uid="{00000000-0005-0000-0000-00007C040000}"/>
    <cellStyle name="Currency 2 11 2 3 3" xfId="1149" xr:uid="{00000000-0005-0000-0000-00007D040000}"/>
    <cellStyle name="Currency 2 11 2 4" xfId="1150" xr:uid="{00000000-0005-0000-0000-00007E040000}"/>
    <cellStyle name="Currency 2 11 2 4 2" xfId="1151" xr:uid="{00000000-0005-0000-0000-00007F040000}"/>
    <cellStyle name="Currency 2 11 2 4 2 2" xfId="1152" xr:uid="{00000000-0005-0000-0000-000080040000}"/>
    <cellStyle name="Currency 2 11 2 4 3" xfId="1153" xr:uid="{00000000-0005-0000-0000-000081040000}"/>
    <cellStyle name="Currency 2 11 2 5" xfId="1154" xr:uid="{00000000-0005-0000-0000-000082040000}"/>
    <cellStyle name="Currency 2 11 2 5 2" xfId="1155" xr:uid="{00000000-0005-0000-0000-000083040000}"/>
    <cellStyle name="Currency 2 11 2 5 2 2" xfId="1156" xr:uid="{00000000-0005-0000-0000-000084040000}"/>
    <cellStyle name="Currency 2 11 2 5 3" xfId="1157" xr:uid="{00000000-0005-0000-0000-000085040000}"/>
    <cellStyle name="Currency 2 11 2 6" xfId="1158" xr:uid="{00000000-0005-0000-0000-000086040000}"/>
    <cellStyle name="Currency 2 11 2 6 2" xfId="1159" xr:uid="{00000000-0005-0000-0000-000087040000}"/>
    <cellStyle name="Currency 2 11 2 6 2 2" xfId="1160" xr:uid="{00000000-0005-0000-0000-000088040000}"/>
    <cellStyle name="Currency 2 11 2 6 3" xfId="1161" xr:uid="{00000000-0005-0000-0000-000089040000}"/>
    <cellStyle name="Currency 2 11 2 7" xfId="1162" xr:uid="{00000000-0005-0000-0000-00008A040000}"/>
    <cellStyle name="Currency 2 11 2 7 2" xfId="1163" xr:uid="{00000000-0005-0000-0000-00008B040000}"/>
    <cellStyle name="Currency 2 11 2 8" xfId="1164" xr:uid="{00000000-0005-0000-0000-00008C040000}"/>
    <cellStyle name="Currency 2 11 2 8 2" xfId="1165" xr:uid="{00000000-0005-0000-0000-00008D040000}"/>
    <cellStyle name="Currency 2 11 2 9" xfId="1166" xr:uid="{00000000-0005-0000-0000-00008E040000}"/>
    <cellStyle name="Currency 2 11 3" xfId="1167" xr:uid="{00000000-0005-0000-0000-00008F040000}"/>
    <cellStyle name="Currency 2 11 3 2" xfId="1168" xr:uid="{00000000-0005-0000-0000-000090040000}"/>
    <cellStyle name="Currency 2 11 3 3" xfId="1169" xr:uid="{00000000-0005-0000-0000-000091040000}"/>
    <cellStyle name="Currency 2 11 3 3 2" xfId="1170" xr:uid="{00000000-0005-0000-0000-000092040000}"/>
    <cellStyle name="Currency 2 11 3 3 3" xfId="1171" xr:uid="{00000000-0005-0000-0000-000093040000}"/>
    <cellStyle name="Currency 2 11 3 4" xfId="1172" xr:uid="{00000000-0005-0000-0000-000094040000}"/>
    <cellStyle name="Currency 2 11 3 4 2" xfId="1173" xr:uid="{00000000-0005-0000-0000-000095040000}"/>
    <cellStyle name="Currency 2 11 3 4 2 2" xfId="1174" xr:uid="{00000000-0005-0000-0000-000096040000}"/>
    <cellStyle name="Currency 2 11 3 4 3" xfId="1175" xr:uid="{00000000-0005-0000-0000-000097040000}"/>
    <cellStyle name="Currency 2 11 3 5" xfId="1176" xr:uid="{00000000-0005-0000-0000-000098040000}"/>
    <cellStyle name="Currency 2 11 3 5 2" xfId="1177" xr:uid="{00000000-0005-0000-0000-000099040000}"/>
    <cellStyle name="Currency 2 11 3 5 2 2" xfId="1178" xr:uid="{00000000-0005-0000-0000-00009A040000}"/>
    <cellStyle name="Currency 2 11 3 5 3" xfId="1179" xr:uid="{00000000-0005-0000-0000-00009B040000}"/>
    <cellStyle name="Currency 2 11 3 6" xfId="1180" xr:uid="{00000000-0005-0000-0000-00009C040000}"/>
    <cellStyle name="Currency 2 11 3 6 2" xfId="1181" xr:uid="{00000000-0005-0000-0000-00009D040000}"/>
    <cellStyle name="Currency 2 11 3 6 2 2" xfId="1182" xr:uid="{00000000-0005-0000-0000-00009E040000}"/>
    <cellStyle name="Currency 2 11 3 6 3" xfId="1183" xr:uid="{00000000-0005-0000-0000-00009F040000}"/>
    <cellStyle name="Currency 2 11 3 7" xfId="1184" xr:uid="{00000000-0005-0000-0000-0000A0040000}"/>
    <cellStyle name="Currency 2 11 3 7 2" xfId="1185" xr:uid="{00000000-0005-0000-0000-0000A1040000}"/>
    <cellStyle name="Currency 2 11 3 8" xfId="1186" xr:uid="{00000000-0005-0000-0000-0000A2040000}"/>
    <cellStyle name="Currency 2 11 3 8 2" xfId="1187" xr:uid="{00000000-0005-0000-0000-0000A3040000}"/>
    <cellStyle name="Currency 2 11 3 9" xfId="1188" xr:uid="{00000000-0005-0000-0000-0000A4040000}"/>
    <cellStyle name="Currency 2 11 4" xfId="1189" xr:uid="{00000000-0005-0000-0000-0000A5040000}"/>
    <cellStyle name="Currency 2 11 4 2" xfId="1190" xr:uid="{00000000-0005-0000-0000-0000A6040000}"/>
    <cellStyle name="Currency 2 11 4 3" xfId="1191" xr:uid="{00000000-0005-0000-0000-0000A7040000}"/>
    <cellStyle name="Currency 2 11 4 3 2" xfId="1192" xr:uid="{00000000-0005-0000-0000-0000A8040000}"/>
    <cellStyle name="Currency 2 11 4 3 2 2" xfId="1193" xr:uid="{00000000-0005-0000-0000-0000A9040000}"/>
    <cellStyle name="Currency 2 11 4 3 3" xfId="1194" xr:uid="{00000000-0005-0000-0000-0000AA040000}"/>
    <cellStyle name="Currency 2 11 4 4" xfId="1195" xr:uid="{00000000-0005-0000-0000-0000AB040000}"/>
    <cellStyle name="Currency 2 11 4 4 2" xfId="1196" xr:uid="{00000000-0005-0000-0000-0000AC040000}"/>
    <cellStyle name="Currency 2 11 4 4 2 2" xfId="1197" xr:uid="{00000000-0005-0000-0000-0000AD040000}"/>
    <cellStyle name="Currency 2 11 4 4 3" xfId="1198" xr:uid="{00000000-0005-0000-0000-0000AE040000}"/>
    <cellStyle name="Currency 2 11 4 5" xfId="1199" xr:uid="{00000000-0005-0000-0000-0000AF040000}"/>
    <cellStyle name="Currency 2 11 4 5 2" xfId="1200" xr:uid="{00000000-0005-0000-0000-0000B0040000}"/>
    <cellStyle name="Currency 2 11 4 5 2 2" xfId="1201" xr:uid="{00000000-0005-0000-0000-0000B1040000}"/>
    <cellStyle name="Currency 2 11 4 5 3" xfId="1202" xr:uid="{00000000-0005-0000-0000-0000B2040000}"/>
    <cellStyle name="Currency 2 11 4 6" xfId="1203" xr:uid="{00000000-0005-0000-0000-0000B3040000}"/>
    <cellStyle name="Currency 2 11 4 6 2" xfId="1204" xr:uid="{00000000-0005-0000-0000-0000B4040000}"/>
    <cellStyle name="Currency 2 11 4 7" xfId="1205" xr:uid="{00000000-0005-0000-0000-0000B5040000}"/>
    <cellStyle name="Currency 2 11 4 7 2" xfId="1206" xr:uid="{00000000-0005-0000-0000-0000B6040000}"/>
    <cellStyle name="Currency 2 11 4 8" xfId="1207" xr:uid="{00000000-0005-0000-0000-0000B7040000}"/>
    <cellStyle name="Currency 2 11 4 9" xfId="1208" xr:uid="{00000000-0005-0000-0000-0000B8040000}"/>
    <cellStyle name="Currency 2 11 5" xfId="1209" xr:uid="{00000000-0005-0000-0000-0000B9040000}"/>
    <cellStyle name="Currency 2 11 5 2" xfId="1210" xr:uid="{00000000-0005-0000-0000-0000BA040000}"/>
    <cellStyle name="Currency 2 11 5 3" xfId="1211" xr:uid="{00000000-0005-0000-0000-0000BB040000}"/>
    <cellStyle name="Currency 2 11 6" xfId="1212" xr:uid="{00000000-0005-0000-0000-0000BC040000}"/>
    <cellStyle name="Currency 2 11 6 2" xfId="1213" xr:uid="{00000000-0005-0000-0000-0000BD040000}"/>
    <cellStyle name="Currency 2 11 6 2 2" xfId="1214" xr:uid="{00000000-0005-0000-0000-0000BE040000}"/>
    <cellStyle name="Currency 2 11 6 2 2 2" xfId="1215" xr:uid="{00000000-0005-0000-0000-0000BF040000}"/>
    <cellStyle name="Currency 2 11 6 2 3" xfId="1216" xr:uid="{00000000-0005-0000-0000-0000C0040000}"/>
    <cellStyle name="Currency 2 11 6 3" xfId="1217" xr:uid="{00000000-0005-0000-0000-0000C1040000}"/>
    <cellStyle name="Currency 2 11 6 3 2" xfId="1218" xr:uid="{00000000-0005-0000-0000-0000C2040000}"/>
    <cellStyle name="Currency 2 11 6 3 2 2" xfId="1219" xr:uid="{00000000-0005-0000-0000-0000C3040000}"/>
    <cellStyle name="Currency 2 11 6 3 3" xfId="1220" xr:uid="{00000000-0005-0000-0000-0000C4040000}"/>
    <cellStyle name="Currency 2 11 6 4" xfId="1221" xr:uid="{00000000-0005-0000-0000-0000C5040000}"/>
    <cellStyle name="Currency 2 11 6 4 2" xfId="1222" xr:uid="{00000000-0005-0000-0000-0000C6040000}"/>
    <cellStyle name="Currency 2 11 6 4 2 2" xfId="1223" xr:uid="{00000000-0005-0000-0000-0000C7040000}"/>
    <cellStyle name="Currency 2 11 6 4 3" xfId="1224" xr:uid="{00000000-0005-0000-0000-0000C8040000}"/>
    <cellStyle name="Currency 2 11 6 5" xfId="1225" xr:uid="{00000000-0005-0000-0000-0000C9040000}"/>
    <cellStyle name="Currency 2 11 6 5 2" xfId="1226" xr:uid="{00000000-0005-0000-0000-0000CA040000}"/>
    <cellStyle name="Currency 2 11 6 6" xfId="1227" xr:uid="{00000000-0005-0000-0000-0000CB040000}"/>
    <cellStyle name="Currency 2 11 6 6 2" xfId="1228" xr:uid="{00000000-0005-0000-0000-0000CC040000}"/>
    <cellStyle name="Currency 2 11 6 7" xfId="1229" xr:uid="{00000000-0005-0000-0000-0000CD040000}"/>
    <cellStyle name="Currency 2 11 7" xfId="1230" xr:uid="{00000000-0005-0000-0000-0000CE040000}"/>
    <cellStyle name="Currency 2 11 7 2" xfId="1231" xr:uid="{00000000-0005-0000-0000-0000CF040000}"/>
    <cellStyle name="Currency 2 11 7 2 2" xfId="1232" xr:uid="{00000000-0005-0000-0000-0000D0040000}"/>
    <cellStyle name="Currency 2 11 7 3" xfId="1233" xr:uid="{00000000-0005-0000-0000-0000D1040000}"/>
    <cellStyle name="Currency 2 11 8" xfId="1234" xr:uid="{00000000-0005-0000-0000-0000D2040000}"/>
    <cellStyle name="Currency 2 11 8 2" xfId="1235" xr:uid="{00000000-0005-0000-0000-0000D3040000}"/>
    <cellStyle name="Currency 2 11 8 2 2" xfId="1236" xr:uid="{00000000-0005-0000-0000-0000D4040000}"/>
    <cellStyle name="Currency 2 11 8 3" xfId="1237" xr:uid="{00000000-0005-0000-0000-0000D5040000}"/>
    <cellStyle name="Currency 2 12" xfId="1238" xr:uid="{00000000-0005-0000-0000-0000D6040000}"/>
    <cellStyle name="Currency 2 12 10" xfId="1239" xr:uid="{00000000-0005-0000-0000-0000D7040000}"/>
    <cellStyle name="Currency 2 12 2" xfId="1240" xr:uid="{00000000-0005-0000-0000-0000D8040000}"/>
    <cellStyle name="Currency 2 12 2 2" xfId="1241" xr:uid="{00000000-0005-0000-0000-0000D9040000}"/>
    <cellStyle name="Currency 2 12 2 3" xfId="1242" xr:uid="{00000000-0005-0000-0000-0000DA040000}"/>
    <cellStyle name="Currency 2 12 2 3 2" xfId="1243" xr:uid="{00000000-0005-0000-0000-0000DB040000}"/>
    <cellStyle name="Currency 2 12 2 3 3" xfId="1244" xr:uid="{00000000-0005-0000-0000-0000DC040000}"/>
    <cellStyle name="Currency 2 12 2 4" xfId="1245" xr:uid="{00000000-0005-0000-0000-0000DD040000}"/>
    <cellStyle name="Currency 2 12 2 4 2" xfId="1246" xr:uid="{00000000-0005-0000-0000-0000DE040000}"/>
    <cellStyle name="Currency 2 12 2 4 2 2" xfId="1247" xr:uid="{00000000-0005-0000-0000-0000DF040000}"/>
    <cellStyle name="Currency 2 12 2 4 3" xfId="1248" xr:uid="{00000000-0005-0000-0000-0000E0040000}"/>
    <cellStyle name="Currency 2 12 2 5" xfId="1249" xr:uid="{00000000-0005-0000-0000-0000E1040000}"/>
    <cellStyle name="Currency 2 12 2 5 2" xfId="1250" xr:uid="{00000000-0005-0000-0000-0000E2040000}"/>
    <cellStyle name="Currency 2 12 2 5 2 2" xfId="1251" xr:uid="{00000000-0005-0000-0000-0000E3040000}"/>
    <cellStyle name="Currency 2 12 2 5 3" xfId="1252" xr:uid="{00000000-0005-0000-0000-0000E4040000}"/>
    <cellStyle name="Currency 2 12 2 6" xfId="1253" xr:uid="{00000000-0005-0000-0000-0000E5040000}"/>
    <cellStyle name="Currency 2 12 2 6 2" xfId="1254" xr:uid="{00000000-0005-0000-0000-0000E6040000}"/>
    <cellStyle name="Currency 2 12 2 6 2 2" xfId="1255" xr:uid="{00000000-0005-0000-0000-0000E7040000}"/>
    <cellStyle name="Currency 2 12 2 6 3" xfId="1256" xr:uid="{00000000-0005-0000-0000-0000E8040000}"/>
    <cellStyle name="Currency 2 12 2 7" xfId="1257" xr:uid="{00000000-0005-0000-0000-0000E9040000}"/>
    <cellStyle name="Currency 2 12 2 7 2" xfId="1258" xr:uid="{00000000-0005-0000-0000-0000EA040000}"/>
    <cellStyle name="Currency 2 12 2 8" xfId="1259" xr:uid="{00000000-0005-0000-0000-0000EB040000}"/>
    <cellStyle name="Currency 2 12 2 8 2" xfId="1260" xr:uid="{00000000-0005-0000-0000-0000EC040000}"/>
    <cellStyle name="Currency 2 12 2 9" xfId="1261" xr:uid="{00000000-0005-0000-0000-0000ED040000}"/>
    <cellStyle name="Currency 2 12 3" xfId="1262" xr:uid="{00000000-0005-0000-0000-0000EE040000}"/>
    <cellStyle name="Currency 2 12 4" xfId="1263" xr:uid="{00000000-0005-0000-0000-0000EF040000}"/>
    <cellStyle name="Currency 2 12 4 2" xfId="1264" xr:uid="{00000000-0005-0000-0000-0000F0040000}"/>
    <cellStyle name="Currency 2 12 4 3" xfId="1265" xr:uid="{00000000-0005-0000-0000-0000F1040000}"/>
    <cellStyle name="Currency 2 12 5" xfId="1266" xr:uid="{00000000-0005-0000-0000-0000F2040000}"/>
    <cellStyle name="Currency 2 12 5 2" xfId="1267" xr:uid="{00000000-0005-0000-0000-0000F3040000}"/>
    <cellStyle name="Currency 2 12 5 2 2" xfId="1268" xr:uid="{00000000-0005-0000-0000-0000F4040000}"/>
    <cellStyle name="Currency 2 12 5 3" xfId="1269" xr:uid="{00000000-0005-0000-0000-0000F5040000}"/>
    <cellStyle name="Currency 2 12 6" xfId="1270" xr:uid="{00000000-0005-0000-0000-0000F6040000}"/>
    <cellStyle name="Currency 2 12 6 2" xfId="1271" xr:uid="{00000000-0005-0000-0000-0000F7040000}"/>
    <cellStyle name="Currency 2 12 6 2 2" xfId="1272" xr:uid="{00000000-0005-0000-0000-0000F8040000}"/>
    <cellStyle name="Currency 2 12 6 3" xfId="1273" xr:uid="{00000000-0005-0000-0000-0000F9040000}"/>
    <cellStyle name="Currency 2 12 7" xfId="1274" xr:uid="{00000000-0005-0000-0000-0000FA040000}"/>
    <cellStyle name="Currency 2 12 7 2" xfId="1275" xr:uid="{00000000-0005-0000-0000-0000FB040000}"/>
    <cellStyle name="Currency 2 12 7 2 2" xfId="1276" xr:uid="{00000000-0005-0000-0000-0000FC040000}"/>
    <cellStyle name="Currency 2 12 7 3" xfId="1277" xr:uid="{00000000-0005-0000-0000-0000FD040000}"/>
    <cellStyle name="Currency 2 12 8" xfId="1278" xr:uid="{00000000-0005-0000-0000-0000FE040000}"/>
    <cellStyle name="Currency 2 12 8 2" xfId="1279" xr:uid="{00000000-0005-0000-0000-0000FF040000}"/>
    <cellStyle name="Currency 2 12 9" xfId="1280" xr:uid="{00000000-0005-0000-0000-000000050000}"/>
    <cellStyle name="Currency 2 12 9 2" xfId="1281" xr:uid="{00000000-0005-0000-0000-000001050000}"/>
    <cellStyle name="Currency 2 13" xfId="1282" xr:uid="{00000000-0005-0000-0000-000002050000}"/>
    <cellStyle name="Currency 2 13 2" xfId="1283" xr:uid="{00000000-0005-0000-0000-000003050000}"/>
    <cellStyle name="Currency 2 13 2 10" xfId="1284" xr:uid="{00000000-0005-0000-0000-000004050000}"/>
    <cellStyle name="Currency 2 13 2 2" xfId="1285" xr:uid="{00000000-0005-0000-0000-000005050000}"/>
    <cellStyle name="Currency 2 13 2 3" xfId="1286" xr:uid="{00000000-0005-0000-0000-000006050000}"/>
    <cellStyle name="Currency 2 13 2 4" xfId="1287" xr:uid="{00000000-0005-0000-0000-000007050000}"/>
    <cellStyle name="Currency 2 13 2 4 2" xfId="1288" xr:uid="{00000000-0005-0000-0000-000008050000}"/>
    <cellStyle name="Currency 2 13 2 4 2 2" xfId="1289" xr:uid="{00000000-0005-0000-0000-000009050000}"/>
    <cellStyle name="Currency 2 13 2 4 3" xfId="1290" xr:uid="{00000000-0005-0000-0000-00000A050000}"/>
    <cellStyle name="Currency 2 13 2 5" xfId="1291" xr:uid="{00000000-0005-0000-0000-00000B050000}"/>
    <cellStyle name="Currency 2 13 2 5 2" xfId="1292" xr:uid="{00000000-0005-0000-0000-00000C050000}"/>
    <cellStyle name="Currency 2 13 2 5 2 2" xfId="1293" xr:uid="{00000000-0005-0000-0000-00000D050000}"/>
    <cellStyle name="Currency 2 13 2 5 3" xfId="1294" xr:uid="{00000000-0005-0000-0000-00000E050000}"/>
    <cellStyle name="Currency 2 13 2 6" xfId="1295" xr:uid="{00000000-0005-0000-0000-00000F050000}"/>
    <cellStyle name="Currency 2 13 2 6 2" xfId="1296" xr:uid="{00000000-0005-0000-0000-000010050000}"/>
    <cellStyle name="Currency 2 13 2 6 2 2" xfId="1297" xr:uid="{00000000-0005-0000-0000-000011050000}"/>
    <cellStyle name="Currency 2 13 2 6 3" xfId="1298" xr:uid="{00000000-0005-0000-0000-000012050000}"/>
    <cellStyle name="Currency 2 13 2 7" xfId="1299" xr:uid="{00000000-0005-0000-0000-000013050000}"/>
    <cellStyle name="Currency 2 13 2 7 2" xfId="1300" xr:uid="{00000000-0005-0000-0000-000014050000}"/>
    <cellStyle name="Currency 2 13 2 8" xfId="1301" xr:uid="{00000000-0005-0000-0000-000015050000}"/>
    <cellStyle name="Currency 2 13 2 8 2" xfId="1302" xr:uid="{00000000-0005-0000-0000-000016050000}"/>
    <cellStyle name="Currency 2 13 2 9" xfId="1303" xr:uid="{00000000-0005-0000-0000-000017050000}"/>
    <cellStyle name="Currency 2 13 3" xfId="1304" xr:uid="{00000000-0005-0000-0000-000018050000}"/>
    <cellStyle name="Currency 2 13 4" xfId="1305" xr:uid="{00000000-0005-0000-0000-000019050000}"/>
    <cellStyle name="Currency 2 13 4 2" xfId="1306" xr:uid="{00000000-0005-0000-0000-00001A050000}"/>
    <cellStyle name="Currency 2 13 4 2 2" xfId="1307" xr:uid="{00000000-0005-0000-0000-00001B050000}"/>
    <cellStyle name="Currency 2 13 4 3" xfId="1308" xr:uid="{00000000-0005-0000-0000-00001C050000}"/>
    <cellStyle name="Currency 2 13 5" xfId="1309" xr:uid="{00000000-0005-0000-0000-00001D050000}"/>
    <cellStyle name="Currency 2 13 5 2" xfId="1310" xr:uid="{00000000-0005-0000-0000-00001E050000}"/>
    <cellStyle name="Currency 2 13 5 2 2" xfId="1311" xr:uid="{00000000-0005-0000-0000-00001F050000}"/>
    <cellStyle name="Currency 2 13 5 3" xfId="1312" xr:uid="{00000000-0005-0000-0000-000020050000}"/>
    <cellStyle name="Currency 2 14" xfId="1313" xr:uid="{00000000-0005-0000-0000-000021050000}"/>
    <cellStyle name="Currency 2 14 2" xfId="1314" xr:uid="{00000000-0005-0000-0000-000022050000}"/>
    <cellStyle name="Currency 2 14 3" xfId="1315" xr:uid="{00000000-0005-0000-0000-000023050000}"/>
    <cellStyle name="Currency 2 14 3 2" xfId="1316" xr:uid="{00000000-0005-0000-0000-000024050000}"/>
    <cellStyle name="Currency 2 14 3 3" xfId="1317" xr:uid="{00000000-0005-0000-0000-000025050000}"/>
    <cellStyle name="Currency 2 14 4" xfId="1318" xr:uid="{00000000-0005-0000-0000-000026050000}"/>
    <cellStyle name="Currency 2 14 4 2" xfId="1319" xr:uid="{00000000-0005-0000-0000-000027050000}"/>
    <cellStyle name="Currency 2 14 4 2 2" xfId="1320" xr:uid="{00000000-0005-0000-0000-000028050000}"/>
    <cellStyle name="Currency 2 14 4 3" xfId="1321" xr:uid="{00000000-0005-0000-0000-000029050000}"/>
    <cellStyle name="Currency 2 14 5" xfId="1322" xr:uid="{00000000-0005-0000-0000-00002A050000}"/>
    <cellStyle name="Currency 2 14 5 2" xfId="1323" xr:uid="{00000000-0005-0000-0000-00002B050000}"/>
    <cellStyle name="Currency 2 14 5 2 2" xfId="1324" xr:uid="{00000000-0005-0000-0000-00002C050000}"/>
    <cellStyle name="Currency 2 14 5 3" xfId="1325" xr:uid="{00000000-0005-0000-0000-00002D050000}"/>
    <cellStyle name="Currency 2 14 6" xfId="1326" xr:uid="{00000000-0005-0000-0000-00002E050000}"/>
    <cellStyle name="Currency 2 14 6 2" xfId="1327" xr:uid="{00000000-0005-0000-0000-00002F050000}"/>
    <cellStyle name="Currency 2 14 6 2 2" xfId="1328" xr:uid="{00000000-0005-0000-0000-000030050000}"/>
    <cellStyle name="Currency 2 14 6 3" xfId="1329" xr:uid="{00000000-0005-0000-0000-000031050000}"/>
    <cellStyle name="Currency 2 14 7" xfId="1330" xr:uid="{00000000-0005-0000-0000-000032050000}"/>
    <cellStyle name="Currency 2 14 7 2" xfId="1331" xr:uid="{00000000-0005-0000-0000-000033050000}"/>
    <cellStyle name="Currency 2 14 8" xfId="1332" xr:uid="{00000000-0005-0000-0000-000034050000}"/>
    <cellStyle name="Currency 2 14 8 2" xfId="1333" xr:uid="{00000000-0005-0000-0000-000035050000}"/>
    <cellStyle name="Currency 2 14 9" xfId="1334" xr:uid="{00000000-0005-0000-0000-000036050000}"/>
    <cellStyle name="Currency 2 15" xfId="1335" xr:uid="{00000000-0005-0000-0000-000037050000}"/>
    <cellStyle name="Currency 2 15 2" xfId="1336" xr:uid="{00000000-0005-0000-0000-000038050000}"/>
    <cellStyle name="Currency 2 15 3" xfId="1337" xr:uid="{00000000-0005-0000-0000-000039050000}"/>
    <cellStyle name="Currency 2 16" xfId="1338" xr:uid="{00000000-0005-0000-0000-00003A050000}"/>
    <cellStyle name="Currency 2 17" xfId="1339" xr:uid="{00000000-0005-0000-0000-00003B050000}"/>
    <cellStyle name="Currency 2 17 2" xfId="1340" xr:uid="{00000000-0005-0000-0000-00003C050000}"/>
    <cellStyle name="Currency 2 17 3" xfId="1341" xr:uid="{00000000-0005-0000-0000-00003D050000}"/>
    <cellStyle name="Currency 2 18" xfId="1342" xr:uid="{00000000-0005-0000-0000-00003E050000}"/>
    <cellStyle name="Currency 2 18 2" xfId="1343" xr:uid="{00000000-0005-0000-0000-00003F050000}"/>
    <cellStyle name="Currency 2 18 2 2" xfId="1344" xr:uid="{00000000-0005-0000-0000-000040050000}"/>
    <cellStyle name="Currency 2 18 3" xfId="1345" xr:uid="{00000000-0005-0000-0000-000041050000}"/>
    <cellStyle name="Currency 2 18 4" xfId="1346" xr:uid="{00000000-0005-0000-0000-000042050000}"/>
    <cellStyle name="Currency 2 18 5" xfId="1347" xr:uid="{00000000-0005-0000-0000-000043050000}"/>
    <cellStyle name="Currency 2 19" xfId="1348" xr:uid="{00000000-0005-0000-0000-000044050000}"/>
    <cellStyle name="Currency 2 19 2" xfId="1349" xr:uid="{00000000-0005-0000-0000-000045050000}"/>
    <cellStyle name="Currency 2 19 2 2" xfId="1350" xr:uid="{00000000-0005-0000-0000-000046050000}"/>
    <cellStyle name="Currency 2 19 3" xfId="1351" xr:uid="{00000000-0005-0000-0000-000047050000}"/>
    <cellStyle name="Currency 2 2" xfId="1352" xr:uid="{00000000-0005-0000-0000-000048050000}"/>
    <cellStyle name="Currency 2 2 2" xfId="1353" xr:uid="{00000000-0005-0000-0000-000049050000}"/>
    <cellStyle name="Currency 2 2 2 10" xfId="1354" xr:uid="{00000000-0005-0000-0000-00004A050000}"/>
    <cellStyle name="Currency 2 2 2 10 2" xfId="1355" xr:uid="{00000000-0005-0000-0000-00004B050000}"/>
    <cellStyle name="Currency 2 2 2 10 2 2" xfId="1356" xr:uid="{00000000-0005-0000-0000-00004C050000}"/>
    <cellStyle name="Currency 2 2 2 10 3" xfId="1357" xr:uid="{00000000-0005-0000-0000-00004D050000}"/>
    <cellStyle name="Currency 2 2 2 10 4" xfId="1358" xr:uid="{00000000-0005-0000-0000-00004E050000}"/>
    <cellStyle name="Currency 2 2 2 11" xfId="1359" xr:uid="{00000000-0005-0000-0000-00004F050000}"/>
    <cellStyle name="Currency 2 2 2 11 2" xfId="1360" xr:uid="{00000000-0005-0000-0000-000050050000}"/>
    <cellStyle name="Currency 2 2 2 11 2 2" xfId="1361" xr:uid="{00000000-0005-0000-0000-000051050000}"/>
    <cellStyle name="Currency 2 2 2 11 3" xfId="1362" xr:uid="{00000000-0005-0000-0000-000052050000}"/>
    <cellStyle name="Currency 2 2 2 12" xfId="1363" xr:uid="{00000000-0005-0000-0000-000053050000}"/>
    <cellStyle name="Currency 2 2 2 12 2" xfId="1364" xr:uid="{00000000-0005-0000-0000-000054050000}"/>
    <cellStyle name="Currency 2 2 2 12 2 2" xfId="1365" xr:uid="{00000000-0005-0000-0000-000055050000}"/>
    <cellStyle name="Currency 2 2 2 12 3" xfId="1366" xr:uid="{00000000-0005-0000-0000-000056050000}"/>
    <cellStyle name="Currency 2 2 2 13" xfId="1367" xr:uid="{00000000-0005-0000-0000-000057050000}"/>
    <cellStyle name="Currency 2 2 2 13 2" xfId="1368" xr:uid="{00000000-0005-0000-0000-000058050000}"/>
    <cellStyle name="Currency 2 2 2 14" xfId="1369" xr:uid="{00000000-0005-0000-0000-000059050000}"/>
    <cellStyle name="Currency 2 2 2 14 2" xfId="1370" xr:uid="{00000000-0005-0000-0000-00005A050000}"/>
    <cellStyle name="Currency 2 2 2 15" xfId="1371" xr:uid="{00000000-0005-0000-0000-00005B050000}"/>
    <cellStyle name="Currency 2 2 2 16" xfId="1372" xr:uid="{00000000-0005-0000-0000-00005C050000}"/>
    <cellStyle name="Currency 2 2 2 17" xfId="1373" xr:uid="{00000000-0005-0000-0000-00005D050000}"/>
    <cellStyle name="Currency 2 2 2 2" xfId="1374" xr:uid="{00000000-0005-0000-0000-00005E050000}"/>
    <cellStyle name="Currency 2 2 2 2 10" xfId="1375" xr:uid="{00000000-0005-0000-0000-00005F050000}"/>
    <cellStyle name="Currency 2 2 2 2 10 2" xfId="1376" xr:uid="{00000000-0005-0000-0000-000060050000}"/>
    <cellStyle name="Currency 2 2 2 2 10 2 2" xfId="1377" xr:uid="{00000000-0005-0000-0000-000061050000}"/>
    <cellStyle name="Currency 2 2 2 2 10 3" xfId="1378" xr:uid="{00000000-0005-0000-0000-000062050000}"/>
    <cellStyle name="Currency 2 2 2 2 11" xfId="1379" xr:uid="{00000000-0005-0000-0000-000063050000}"/>
    <cellStyle name="Currency 2 2 2 2 11 2" xfId="1380" xr:uid="{00000000-0005-0000-0000-000064050000}"/>
    <cellStyle name="Currency 2 2 2 2 12" xfId="1381" xr:uid="{00000000-0005-0000-0000-000065050000}"/>
    <cellStyle name="Currency 2 2 2 2 12 2" xfId="1382" xr:uid="{00000000-0005-0000-0000-000066050000}"/>
    <cellStyle name="Currency 2 2 2 2 13" xfId="1383" xr:uid="{00000000-0005-0000-0000-000067050000}"/>
    <cellStyle name="Currency 2 2 2 2 14" xfId="1384" xr:uid="{00000000-0005-0000-0000-000068050000}"/>
    <cellStyle name="Currency 2 2 2 2 15" xfId="1385" xr:uid="{00000000-0005-0000-0000-000069050000}"/>
    <cellStyle name="Currency 2 2 2 2 2" xfId="1386" xr:uid="{00000000-0005-0000-0000-00006A050000}"/>
    <cellStyle name="Currency 2 2 2 2 2 2" xfId="1387" xr:uid="{00000000-0005-0000-0000-00006B050000}"/>
    <cellStyle name="Currency 2 2 2 2 2 2 2" xfId="1388" xr:uid="{00000000-0005-0000-0000-00006C050000}"/>
    <cellStyle name="Currency 2 2 2 2 2 2 3" xfId="1389" xr:uid="{00000000-0005-0000-0000-00006D050000}"/>
    <cellStyle name="Currency 2 2 2 2 2 2 3 2" xfId="1390" xr:uid="{00000000-0005-0000-0000-00006E050000}"/>
    <cellStyle name="Currency 2 2 2 2 2 2 3 3" xfId="1391" xr:uid="{00000000-0005-0000-0000-00006F050000}"/>
    <cellStyle name="Currency 2 2 2 2 2 2 4" xfId="1392" xr:uid="{00000000-0005-0000-0000-000070050000}"/>
    <cellStyle name="Currency 2 2 2 2 2 2 4 2" xfId="1393" xr:uid="{00000000-0005-0000-0000-000071050000}"/>
    <cellStyle name="Currency 2 2 2 2 2 2 4 2 2" xfId="1394" xr:uid="{00000000-0005-0000-0000-000072050000}"/>
    <cellStyle name="Currency 2 2 2 2 2 2 4 3" xfId="1395" xr:uid="{00000000-0005-0000-0000-000073050000}"/>
    <cellStyle name="Currency 2 2 2 2 2 2 5" xfId="1396" xr:uid="{00000000-0005-0000-0000-000074050000}"/>
    <cellStyle name="Currency 2 2 2 2 2 2 5 2" xfId="1397" xr:uid="{00000000-0005-0000-0000-000075050000}"/>
    <cellStyle name="Currency 2 2 2 2 2 2 5 2 2" xfId="1398" xr:uid="{00000000-0005-0000-0000-000076050000}"/>
    <cellStyle name="Currency 2 2 2 2 2 2 5 3" xfId="1399" xr:uid="{00000000-0005-0000-0000-000077050000}"/>
    <cellStyle name="Currency 2 2 2 2 2 2 6" xfId="1400" xr:uid="{00000000-0005-0000-0000-000078050000}"/>
    <cellStyle name="Currency 2 2 2 2 2 2 6 2" xfId="1401" xr:uid="{00000000-0005-0000-0000-000079050000}"/>
    <cellStyle name="Currency 2 2 2 2 2 2 6 2 2" xfId="1402" xr:uid="{00000000-0005-0000-0000-00007A050000}"/>
    <cellStyle name="Currency 2 2 2 2 2 2 6 3" xfId="1403" xr:uid="{00000000-0005-0000-0000-00007B050000}"/>
    <cellStyle name="Currency 2 2 2 2 2 2 7" xfId="1404" xr:uid="{00000000-0005-0000-0000-00007C050000}"/>
    <cellStyle name="Currency 2 2 2 2 2 2 7 2" xfId="1405" xr:uid="{00000000-0005-0000-0000-00007D050000}"/>
    <cellStyle name="Currency 2 2 2 2 2 2 8" xfId="1406" xr:uid="{00000000-0005-0000-0000-00007E050000}"/>
    <cellStyle name="Currency 2 2 2 2 2 2 8 2" xfId="1407" xr:uid="{00000000-0005-0000-0000-00007F050000}"/>
    <cellStyle name="Currency 2 2 2 2 2 2 9" xfId="1408" xr:uid="{00000000-0005-0000-0000-000080050000}"/>
    <cellStyle name="Currency 2 2 2 2 2 3" xfId="1409" xr:uid="{00000000-0005-0000-0000-000081050000}"/>
    <cellStyle name="Currency 2 2 2 2 2 3 2" xfId="1410" xr:uid="{00000000-0005-0000-0000-000082050000}"/>
    <cellStyle name="Currency 2 2 2 2 2 3 3" xfId="1411" xr:uid="{00000000-0005-0000-0000-000083050000}"/>
    <cellStyle name="Currency 2 2 2 2 2 3 3 2" xfId="1412" xr:uid="{00000000-0005-0000-0000-000084050000}"/>
    <cellStyle name="Currency 2 2 2 2 2 3 3 3" xfId="1413" xr:uid="{00000000-0005-0000-0000-000085050000}"/>
    <cellStyle name="Currency 2 2 2 2 2 3 4" xfId="1414" xr:uid="{00000000-0005-0000-0000-000086050000}"/>
    <cellStyle name="Currency 2 2 2 2 2 3 4 2" xfId="1415" xr:uid="{00000000-0005-0000-0000-000087050000}"/>
    <cellStyle name="Currency 2 2 2 2 2 3 4 2 2" xfId="1416" xr:uid="{00000000-0005-0000-0000-000088050000}"/>
    <cellStyle name="Currency 2 2 2 2 2 3 4 3" xfId="1417" xr:uid="{00000000-0005-0000-0000-000089050000}"/>
    <cellStyle name="Currency 2 2 2 2 2 3 5" xfId="1418" xr:uid="{00000000-0005-0000-0000-00008A050000}"/>
    <cellStyle name="Currency 2 2 2 2 2 3 5 2" xfId="1419" xr:uid="{00000000-0005-0000-0000-00008B050000}"/>
    <cellStyle name="Currency 2 2 2 2 2 3 5 2 2" xfId="1420" xr:uid="{00000000-0005-0000-0000-00008C050000}"/>
    <cellStyle name="Currency 2 2 2 2 2 3 5 3" xfId="1421" xr:uid="{00000000-0005-0000-0000-00008D050000}"/>
    <cellStyle name="Currency 2 2 2 2 2 3 6" xfId="1422" xr:uid="{00000000-0005-0000-0000-00008E050000}"/>
    <cellStyle name="Currency 2 2 2 2 2 3 6 2" xfId="1423" xr:uid="{00000000-0005-0000-0000-00008F050000}"/>
    <cellStyle name="Currency 2 2 2 2 2 3 6 2 2" xfId="1424" xr:uid="{00000000-0005-0000-0000-000090050000}"/>
    <cellStyle name="Currency 2 2 2 2 2 3 6 3" xfId="1425" xr:uid="{00000000-0005-0000-0000-000091050000}"/>
    <cellStyle name="Currency 2 2 2 2 2 3 7" xfId="1426" xr:uid="{00000000-0005-0000-0000-000092050000}"/>
    <cellStyle name="Currency 2 2 2 2 2 3 7 2" xfId="1427" xr:uid="{00000000-0005-0000-0000-000093050000}"/>
    <cellStyle name="Currency 2 2 2 2 2 3 8" xfId="1428" xr:uid="{00000000-0005-0000-0000-000094050000}"/>
    <cellStyle name="Currency 2 2 2 2 2 3 8 2" xfId="1429" xr:uid="{00000000-0005-0000-0000-000095050000}"/>
    <cellStyle name="Currency 2 2 2 2 2 3 9" xfId="1430" xr:uid="{00000000-0005-0000-0000-000096050000}"/>
    <cellStyle name="Currency 2 2 2 2 2 4" xfId="1431" xr:uid="{00000000-0005-0000-0000-000097050000}"/>
    <cellStyle name="Currency 2 2 2 2 2 4 2" xfId="1432" xr:uid="{00000000-0005-0000-0000-000098050000}"/>
    <cellStyle name="Currency 2 2 2 2 2 4 3" xfId="1433" xr:uid="{00000000-0005-0000-0000-000099050000}"/>
    <cellStyle name="Currency 2 2 2 2 2 4 3 2" xfId="1434" xr:uid="{00000000-0005-0000-0000-00009A050000}"/>
    <cellStyle name="Currency 2 2 2 2 2 4 3 2 2" xfId="1435" xr:uid="{00000000-0005-0000-0000-00009B050000}"/>
    <cellStyle name="Currency 2 2 2 2 2 4 3 3" xfId="1436" xr:uid="{00000000-0005-0000-0000-00009C050000}"/>
    <cellStyle name="Currency 2 2 2 2 2 4 4" xfId="1437" xr:uid="{00000000-0005-0000-0000-00009D050000}"/>
    <cellStyle name="Currency 2 2 2 2 2 4 4 2" xfId="1438" xr:uid="{00000000-0005-0000-0000-00009E050000}"/>
    <cellStyle name="Currency 2 2 2 2 2 4 4 2 2" xfId="1439" xr:uid="{00000000-0005-0000-0000-00009F050000}"/>
    <cellStyle name="Currency 2 2 2 2 2 4 4 3" xfId="1440" xr:uid="{00000000-0005-0000-0000-0000A0050000}"/>
    <cellStyle name="Currency 2 2 2 2 2 4 5" xfId="1441" xr:uid="{00000000-0005-0000-0000-0000A1050000}"/>
    <cellStyle name="Currency 2 2 2 2 2 4 5 2" xfId="1442" xr:uid="{00000000-0005-0000-0000-0000A2050000}"/>
    <cellStyle name="Currency 2 2 2 2 2 4 5 2 2" xfId="1443" xr:uid="{00000000-0005-0000-0000-0000A3050000}"/>
    <cellStyle name="Currency 2 2 2 2 2 4 5 3" xfId="1444" xr:uid="{00000000-0005-0000-0000-0000A4050000}"/>
    <cellStyle name="Currency 2 2 2 2 2 4 6" xfId="1445" xr:uid="{00000000-0005-0000-0000-0000A5050000}"/>
    <cellStyle name="Currency 2 2 2 2 2 4 6 2" xfId="1446" xr:uid="{00000000-0005-0000-0000-0000A6050000}"/>
    <cellStyle name="Currency 2 2 2 2 2 4 7" xfId="1447" xr:uid="{00000000-0005-0000-0000-0000A7050000}"/>
    <cellStyle name="Currency 2 2 2 2 2 4 7 2" xfId="1448" xr:uid="{00000000-0005-0000-0000-0000A8050000}"/>
    <cellStyle name="Currency 2 2 2 2 2 4 8" xfId="1449" xr:uid="{00000000-0005-0000-0000-0000A9050000}"/>
    <cellStyle name="Currency 2 2 2 2 2 4 9" xfId="1450" xr:uid="{00000000-0005-0000-0000-0000AA050000}"/>
    <cellStyle name="Currency 2 2 2 2 2 5" xfId="1451" xr:uid="{00000000-0005-0000-0000-0000AB050000}"/>
    <cellStyle name="Currency 2 2 2 2 2 5 2" xfId="1452" xr:uid="{00000000-0005-0000-0000-0000AC050000}"/>
    <cellStyle name="Currency 2 2 2 2 2 5 3" xfId="1453" xr:uid="{00000000-0005-0000-0000-0000AD050000}"/>
    <cellStyle name="Currency 2 2 2 2 2 6" xfId="1454" xr:uid="{00000000-0005-0000-0000-0000AE050000}"/>
    <cellStyle name="Currency 2 2 2 2 2 6 2" xfId="1455" xr:uid="{00000000-0005-0000-0000-0000AF050000}"/>
    <cellStyle name="Currency 2 2 2 2 2 6 2 2" xfId="1456" xr:uid="{00000000-0005-0000-0000-0000B0050000}"/>
    <cellStyle name="Currency 2 2 2 2 2 6 2 2 2" xfId="1457" xr:uid="{00000000-0005-0000-0000-0000B1050000}"/>
    <cellStyle name="Currency 2 2 2 2 2 6 2 3" xfId="1458" xr:uid="{00000000-0005-0000-0000-0000B2050000}"/>
    <cellStyle name="Currency 2 2 2 2 2 6 3" xfId="1459" xr:uid="{00000000-0005-0000-0000-0000B3050000}"/>
    <cellStyle name="Currency 2 2 2 2 2 6 3 2" xfId="1460" xr:uid="{00000000-0005-0000-0000-0000B4050000}"/>
    <cellStyle name="Currency 2 2 2 2 2 6 3 2 2" xfId="1461" xr:uid="{00000000-0005-0000-0000-0000B5050000}"/>
    <cellStyle name="Currency 2 2 2 2 2 6 3 3" xfId="1462" xr:uid="{00000000-0005-0000-0000-0000B6050000}"/>
    <cellStyle name="Currency 2 2 2 2 2 6 4" xfId="1463" xr:uid="{00000000-0005-0000-0000-0000B7050000}"/>
    <cellStyle name="Currency 2 2 2 2 2 6 4 2" xfId="1464" xr:uid="{00000000-0005-0000-0000-0000B8050000}"/>
    <cellStyle name="Currency 2 2 2 2 2 6 4 2 2" xfId="1465" xr:uid="{00000000-0005-0000-0000-0000B9050000}"/>
    <cellStyle name="Currency 2 2 2 2 2 6 4 3" xfId="1466" xr:uid="{00000000-0005-0000-0000-0000BA050000}"/>
    <cellStyle name="Currency 2 2 2 2 2 6 5" xfId="1467" xr:uid="{00000000-0005-0000-0000-0000BB050000}"/>
    <cellStyle name="Currency 2 2 2 2 2 6 5 2" xfId="1468" xr:uid="{00000000-0005-0000-0000-0000BC050000}"/>
    <cellStyle name="Currency 2 2 2 2 2 6 6" xfId="1469" xr:uid="{00000000-0005-0000-0000-0000BD050000}"/>
    <cellStyle name="Currency 2 2 2 2 2 6 6 2" xfId="1470" xr:uid="{00000000-0005-0000-0000-0000BE050000}"/>
    <cellStyle name="Currency 2 2 2 2 2 6 7" xfId="1471" xr:uid="{00000000-0005-0000-0000-0000BF050000}"/>
    <cellStyle name="Currency 2 2 2 2 2 7" xfId="1472" xr:uid="{00000000-0005-0000-0000-0000C0050000}"/>
    <cellStyle name="Currency 2 2 2 2 2 7 2" xfId="1473" xr:uid="{00000000-0005-0000-0000-0000C1050000}"/>
    <cellStyle name="Currency 2 2 2 2 2 7 2 2" xfId="1474" xr:uid="{00000000-0005-0000-0000-0000C2050000}"/>
    <cellStyle name="Currency 2 2 2 2 2 7 3" xfId="1475" xr:uid="{00000000-0005-0000-0000-0000C3050000}"/>
    <cellStyle name="Currency 2 2 2 2 2 8" xfId="1476" xr:uid="{00000000-0005-0000-0000-0000C4050000}"/>
    <cellStyle name="Currency 2 2 2 2 2 8 2" xfId="1477" xr:uid="{00000000-0005-0000-0000-0000C5050000}"/>
    <cellStyle name="Currency 2 2 2 2 2 8 2 2" xfId="1478" xr:uid="{00000000-0005-0000-0000-0000C6050000}"/>
    <cellStyle name="Currency 2 2 2 2 2 8 3" xfId="1479" xr:uid="{00000000-0005-0000-0000-0000C7050000}"/>
    <cellStyle name="Currency 2 2 2 2 3" xfId="1480" xr:uid="{00000000-0005-0000-0000-0000C8050000}"/>
    <cellStyle name="Currency 2 2 2 2 3 10" xfId="1481" xr:uid="{00000000-0005-0000-0000-0000C9050000}"/>
    <cellStyle name="Currency 2 2 2 2 3 2" xfId="1482" xr:uid="{00000000-0005-0000-0000-0000CA050000}"/>
    <cellStyle name="Currency 2 2 2 2 3 2 2" xfId="1483" xr:uid="{00000000-0005-0000-0000-0000CB050000}"/>
    <cellStyle name="Currency 2 2 2 2 3 2 3" xfId="1484" xr:uid="{00000000-0005-0000-0000-0000CC050000}"/>
    <cellStyle name="Currency 2 2 2 2 3 2 3 2" xfId="1485" xr:uid="{00000000-0005-0000-0000-0000CD050000}"/>
    <cellStyle name="Currency 2 2 2 2 3 2 3 3" xfId="1486" xr:uid="{00000000-0005-0000-0000-0000CE050000}"/>
    <cellStyle name="Currency 2 2 2 2 3 2 4" xfId="1487" xr:uid="{00000000-0005-0000-0000-0000CF050000}"/>
    <cellStyle name="Currency 2 2 2 2 3 2 4 2" xfId="1488" xr:uid="{00000000-0005-0000-0000-0000D0050000}"/>
    <cellStyle name="Currency 2 2 2 2 3 2 4 2 2" xfId="1489" xr:uid="{00000000-0005-0000-0000-0000D1050000}"/>
    <cellStyle name="Currency 2 2 2 2 3 2 4 3" xfId="1490" xr:uid="{00000000-0005-0000-0000-0000D2050000}"/>
    <cellStyle name="Currency 2 2 2 2 3 2 5" xfId="1491" xr:uid="{00000000-0005-0000-0000-0000D3050000}"/>
    <cellStyle name="Currency 2 2 2 2 3 2 5 2" xfId="1492" xr:uid="{00000000-0005-0000-0000-0000D4050000}"/>
    <cellStyle name="Currency 2 2 2 2 3 2 5 2 2" xfId="1493" xr:uid="{00000000-0005-0000-0000-0000D5050000}"/>
    <cellStyle name="Currency 2 2 2 2 3 2 5 3" xfId="1494" xr:uid="{00000000-0005-0000-0000-0000D6050000}"/>
    <cellStyle name="Currency 2 2 2 2 3 2 6" xfId="1495" xr:uid="{00000000-0005-0000-0000-0000D7050000}"/>
    <cellStyle name="Currency 2 2 2 2 3 2 6 2" xfId="1496" xr:uid="{00000000-0005-0000-0000-0000D8050000}"/>
    <cellStyle name="Currency 2 2 2 2 3 2 6 2 2" xfId="1497" xr:uid="{00000000-0005-0000-0000-0000D9050000}"/>
    <cellStyle name="Currency 2 2 2 2 3 2 6 3" xfId="1498" xr:uid="{00000000-0005-0000-0000-0000DA050000}"/>
    <cellStyle name="Currency 2 2 2 2 3 2 7" xfId="1499" xr:uid="{00000000-0005-0000-0000-0000DB050000}"/>
    <cellStyle name="Currency 2 2 2 2 3 2 7 2" xfId="1500" xr:uid="{00000000-0005-0000-0000-0000DC050000}"/>
    <cellStyle name="Currency 2 2 2 2 3 2 8" xfId="1501" xr:uid="{00000000-0005-0000-0000-0000DD050000}"/>
    <cellStyle name="Currency 2 2 2 2 3 2 8 2" xfId="1502" xr:uid="{00000000-0005-0000-0000-0000DE050000}"/>
    <cellStyle name="Currency 2 2 2 2 3 2 9" xfId="1503" xr:uid="{00000000-0005-0000-0000-0000DF050000}"/>
    <cellStyle name="Currency 2 2 2 2 3 3" xfId="1504" xr:uid="{00000000-0005-0000-0000-0000E0050000}"/>
    <cellStyle name="Currency 2 2 2 2 3 4" xfId="1505" xr:uid="{00000000-0005-0000-0000-0000E1050000}"/>
    <cellStyle name="Currency 2 2 2 2 3 4 2" xfId="1506" xr:uid="{00000000-0005-0000-0000-0000E2050000}"/>
    <cellStyle name="Currency 2 2 2 2 3 4 3" xfId="1507" xr:uid="{00000000-0005-0000-0000-0000E3050000}"/>
    <cellStyle name="Currency 2 2 2 2 3 5" xfId="1508" xr:uid="{00000000-0005-0000-0000-0000E4050000}"/>
    <cellStyle name="Currency 2 2 2 2 3 5 2" xfId="1509" xr:uid="{00000000-0005-0000-0000-0000E5050000}"/>
    <cellStyle name="Currency 2 2 2 2 3 5 2 2" xfId="1510" xr:uid="{00000000-0005-0000-0000-0000E6050000}"/>
    <cellStyle name="Currency 2 2 2 2 3 5 3" xfId="1511" xr:uid="{00000000-0005-0000-0000-0000E7050000}"/>
    <cellStyle name="Currency 2 2 2 2 3 6" xfId="1512" xr:uid="{00000000-0005-0000-0000-0000E8050000}"/>
    <cellStyle name="Currency 2 2 2 2 3 6 2" xfId="1513" xr:uid="{00000000-0005-0000-0000-0000E9050000}"/>
    <cellStyle name="Currency 2 2 2 2 3 6 2 2" xfId="1514" xr:uid="{00000000-0005-0000-0000-0000EA050000}"/>
    <cellStyle name="Currency 2 2 2 2 3 6 3" xfId="1515" xr:uid="{00000000-0005-0000-0000-0000EB050000}"/>
    <cellStyle name="Currency 2 2 2 2 3 7" xfId="1516" xr:uid="{00000000-0005-0000-0000-0000EC050000}"/>
    <cellStyle name="Currency 2 2 2 2 3 7 2" xfId="1517" xr:uid="{00000000-0005-0000-0000-0000ED050000}"/>
    <cellStyle name="Currency 2 2 2 2 3 7 2 2" xfId="1518" xr:uid="{00000000-0005-0000-0000-0000EE050000}"/>
    <cellStyle name="Currency 2 2 2 2 3 7 3" xfId="1519" xr:uid="{00000000-0005-0000-0000-0000EF050000}"/>
    <cellStyle name="Currency 2 2 2 2 3 8" xfId="1520" xr:uid="{00000000-0005-0000-0000-0000F0050000}"/>
    <cellStyle name="Currency 2 2 2 2 3 8 2" xfId="1521" xr:uid="{00000000-0005-0000-0000-0000F1050000}"/>
    <cellStyle name="Currency 2 2 2 2 3 9" xfId="1522" xr:uid="{00000000-0005-0000-0000-0000F2050000}"/>
    <cellStyle name="Currency 2 2 2 2 3 9 2" xfId="1523" xr:uid="{00000000-0005-0000-0000-0000F3050000}"/>
    <cellStyle name="Currency 2 2 2 2 4" xfId="1524" xr:uid="{00000000-0005-0000-0000-0000F4050000}"/>
    <cellStyle name="Currency 2 2 2 2 4 2" xfId="1525" xr:uid="{00000000-0005-0000-0000-0000F5050000}"/>
    <cellStyle name="Currency 2 2 2 2 4 2 10" xfId="1526" xr:uid="{00000000-0005-0000-0000-0000F6050000}"/>
    <cellStyle name="Currency 2 2 2 2 4 2 2" xfId="1527" xr:uid="{00000000-0005-0000-0000-0000F7050000}"/>
    <cellStyle name="Currency 2 2 2 2 4 2 3" xfId="1528" xr:uid="{00000000-0005-0000-0000-0000F8050000}"/>
    <cellStyle name="Currency 2 2 2 2 4 2 4" xfId="1529" xr:uid="{00000000-0005-0000-0000-0000F9050000}"/>
    <cellStyle name="Currency 2 2 2 2 4 2 4 2" xfId="1530" xr:uid="{00000000-0005-0000-0000-0000FA050000}"/>
    <cellStyle name="Currency 2 2 2 2 4 2 4 2 2" xfId="1531" xr:uid="{00000000-0005-0000-0000-0000FB050000}"/>
    <cellStyle name="Currency 2 2 2 2 4 2 4 3" xfId="1532" xr:uid="{00000000-0005-0000-0000-0000FC050000}"/>
    <cellStyle name="Currency 2 2 2 2 4 2 5" xfId="1533" xr:uid="{00000000-0005-0000-0000-0000FD050000}"/>
    <cellStyle name="Currency 2 2 2 2 4 2 5 2" xfId="1534" xr:uid="{00000000-0005-0000-0000-0000FE050000}"/>
    <cellStyle name="Currency 2 2 2 2 4 2 5 2 2" xfId="1535" xr:uid="{00000000-0005-0000-0000-0000FF050000}"/>
    <cellStyle name="Currency 2 2 2 2 4 2 5 3" xfId="1536" xr:uid="{00000000-0005-0000-0000-000000060000}"/>
    <cellStyle name="Currency 2 2 2 2 4 2 6" xfId="1537" xr:uid="{00000000-0005-0000-0000-000001060000}"/>
    <cellStyle name="Currency 2 2 2 2 4 2 6 2" xfId="1538" xr:uid="{00000000-0005-0000-0000-000002060000}"/>
    <cellStyle name="Currency 2 2 2 2 4 2 6 2 2" xfId="1539" xr:uid="{00000000-0005-0000-0000-000003060000}"/>
    <cellStyle name="Currency 2 2 2 2 4 2 6 3" xfId="1540" xr:uid="{00000000-0005-0000-0000-000004060000}"/>
    <cellStyle name="Currency 2 2 2 2 4 2 7" xfId="1541" xr:uid="{00000000-0005-0000-0000-000005060000}"/>
    <cellStyle name="Currency 2 2 2 2 4 2 7 2" xfId="1542" xr:uid="{00000000-0005-0000-0000-000006060000}"/>
    <cellStyle name="Currency 2 2 2 2 4 2 8" xfId="1543" xr:uid="{00000000-0005-0000-0000-000007060000}"/>
    <cellStyle name="Currency 2 2 2 2 4 2 8 2" xfId="1544" xr:uid="{00000000-0005-0000-0000-000008060000}"/>
    <cellStyle name="Currency 2 2 2 2 4 2 9" xfId="1545" xr:uid="{00000000-0005-0000-0000-000009060000}"/>
    <cellStyle name="Currency 2 2 2 2 4 3" xfId="1546" xr:uid="{00000000-0005-0000-0000-00000A060000}"/>
    <cellStyle name="Currency 2 2 2 2 4 4" xfId="1547" xr:uid="{00000000-0005-0000-0000-00000B060000}"/>
    <cellStyle name="Currency 2 2 2 2 4 4 2" xfId="1548" xr:uid="{00000000-0005-0000-0000-00000C060000}"/>
    <cellStyle name="Currency 2 2 2 2 4 4 2 2" xfId="1549" xr:uid="{00000000-0005-0000-0000-00000D060000}"/>
    <cellStyle name="Currency 2 2 2 2 4 4 3" xfId="1550" xr:uid="{00000000-0005-0000-0000-00000E060000}"/>
    <cellStyle name="Currency 2 2 2 2 4 5" xfId="1551" xr:uid="{00000000-0005-0000-0000-00000F060000}"/>
    <cellStyle name="Currency 2 2 2 2 4 5 2" xfId="1552" xr:uid="{00000000-0005-0000-0000-000010060000}"/>
    <cellStyle name="Currency 2 2 2 2 4 5 2 2" xfId="1553" xr:uid="{00000000-0005-0000-0000-000011060000}"/>
    <cellStyle name="Currency 2 2 2 2 4 5 3" xfId="1554" xr:uid="{00000000-0005-0000-0000-000012060000}"/>
    <cellStyle name="Currency 2 2 2 2 5" xfId="1555" xr:uid="{00000000-0005-0000-0000-000013060000}"/>
    <cellStyle name="Currency 2 2 2 2 5 2" xfId="1556" xr:uid="{00000000-0005-0000-0000-000014060000}"/>
    <cellStyle name="Currency 2 2 2 2 5 3" xfId="1557" xr:uid="{00000000-0005-0000-0000-000015060000}"/>
    <cellStyle name="Currency 2 2 2 2 5 3 2" xfId="1558" xr:uid="{00000000-0005-0000-0000-000016060000}"/>
    <cellStyle name="Currency 2 2 2 2 5 3 3" xfId="1559" xr:uid="{00000000-0005-0000-0000-000017060000}"/>
    <cellStyle name="Currency 2 2 2 2 5 4" xfId="1560" xr:uid="{00000000-0005-0000-0000-000018060000}"/>
    <cellStyle name="Currency 2 2 2 2 5 4 2" xfId="1561" xr:uid="{00000000-0005-0000-0000-000019060000}"/>
    <cellStyle name="Currency 2 2 2 2 5 4 2 2" xfId="1562" xr:uid="{00000000-0005-0000-0000-00001A060000}"/>
    <cellStyle name="Currency 2 2 2 2 5 4 3" xfId="1563" xr:uid="{00000000-0005-0000-0000-00001B060000}"/>
    <cellStyle name="Currency 2 2 2 2 5 5" xfId="1564" xr:uid="{00000000-0005-0000-0000-00001C060000}"/>
    <cellStyle name="Currency 2 2 2 2 5 5 2" xfId="1565" xr:uid="{00000000-0005-0000-0000-00001D060000}"/>
    <cellStyle name="Currency 2 2 2 2 5 5 2 2" xfId="1566" xr:uid="{00000000-0005-0000-0000-00001E060000}"/>
    <cellStyle name="Currency 2 2 2 2 5 5 3" xfId="1567" xr:uid="{00000000-0005-0000-0000-00001F060000}"/>
    <cellStyle name="Currency 2 2 2 2 5 6" xfId="1568" xr:uid="{00000000-0005-0000-0000-000020060000}"/>
    <cellStyle name="Currency 2 2 2 2 5 6 2" xfId="1569" xr:uid="{00000000-0005-0000-0000-000021060000}"/>
    <cellStyle name="Currency 2 2 2 2 5 6 2 2" xfId="1570" xr:uid="{00000000-0005-0000-0000-000022060000}"/>
    <cellStyle name="Currency 2 2 2 2 5 6 3" xfId="1571" xr:uid="{00000000-0005-0000-0000-000023060000}"/>
    <cellStyle name="Currency 2 2 2 2 5 7" xfId="1572" xr:uid="{00000000-0005-0000-0000-000024060000}"/>
    <cellStyle name="Currency 2 2 2 2 5 7 2" xfId="1573" xr:uid="{00000000-0005-0000-0000-000025060000}"/>
    <cellStyle name="Currency 2 2 2 2 5 8" xfId="1574" xr:uid="{00000000-0005-0000-0000-000026060000}"/>
    <cellStyle name="Currency 2 2 2 2 5 8 2" xfId="1575" xr:uid="{00000000-0005-0000-0000-000027060000}"/>
    <cellStyle name="Currency 2 2 2 2 5 9" xfId="1576" xr:uid="{00000000-0005-0000-0000-000028060000}"/>
    <cellStyle name="Currency 2 2 2 2 6" xfId="1577" xr:uid="{00000000-0005-0000-0000-000029060000}"/>
    <cellStyle name="Currency 2 2 2 2 6 2" xfId="1578" xr:uid="{00000000-0005-0000-0000-00002A060000}"/>
    <cellStyle name="Currency 2 2 2 2 6 3" xfId="1579" xr:uid="{00000000-0005-0000-0000-00002B060000}"/>
    <cellStyle name="Currency 2 2 2 2 7" xfId="1580" xr:uid="{00000000-0005-0000-0000-00002C060000}"/>
    <cellStyle name="Currency 2 2 2 2 8" xfId="1581" xr:uid="{00000000-0005-0000-0000-00002D060000}"/>
    <cellStyle name="Currency 2 2 2 2 8 2" xfId="1582" xr:uid="{00000000-0005-0000-0000-00002E060000}"/>
    <cellStyle name="Currency 2 2 2 2 8 2 2" xfId="1583" xr:uid="{00000000-0005-0000-0000-00002F060000}"/>
    <cellStyle name="Currency 2 2 2 2 8 3" xfId="1584" xr:uid="{00000000-0005-0000-0000-000030060000}"/>
    <cellStyle name="Currency 2 2 2 2 8 4" xfId="1585" xr:uid="{00000000-0005-0000-0000-000031060000}"/>
    <cellStyle name="Currency 2 2 2 2 9" xfId="1586" xr:uid="{00000000-0005-0000-0000-000032060000}"/>
    <cellStyle name="Currency 2 2 2 2 9 2" xfId="1587" xr:uid="{00000000-0005-0000-0000-000033060000}"/>
    <cellStyle name="Currency 2 2 2 2 9 2 2" xfId="1588" xr:uid="{00000000-0005-0000-0000-000034060000}"/>
    <cellStyle name="Currency 2 2 2 2 9 3" xfId="1589" xr:uid="{00000000-0005-0000-0000-000035060000}"/>
    <cellStyle name="Currency 2 2 2 3" xfId="1590" xr:uid="{00000000-0005-0000-0000-000036060000}"/>
    <cellStyle name="Currency 2 2 2 3 10" xfId="1591" xr:uid="{00000000-0005-0000-0000-000037060000}"/>
    <cellStyle name="Currency 2 2 2 3 10 2" xfId="1592" xr:uid="{00000000-0005-0000-0000-000038060000}"/>
    <cellStyle name="Currency 2 2 2 3 10 2 2" xfId="1593" xr:uid="{00000000-0005-0000-0000-000039060000}"/>
    <cellStyle name="Currency 2 2 2 3 10 3" xfId="1594" xr:uid="{00000000-0005-0000-0000-00003A060000}"/>
    <cellStyle name="Currency 2 2 2 3 11" xfId="1595" xr:uid="{00000000-0005-0000-0000-00003B060000}"/>
    <cellStyle name="Currency 2 2 2 3 11 2" xfId="1596" xr:uid="{00000000-0005-0000-0000-00003C060000}"/>
    <cellStyle name="Currency 2 2 2 3 12" xfId="1597" xr:uid="{00000000-0005-0000-0000-00003D060000}"/>
    <cellStyle name="Currency 2 2 2 3 12 2" xfId="1598" xr:uid="{00000000-0005-0000-0000-00003E060000}"/>
    <cellStyle name="Currency 2 2 2 3 13" xfId="1599" xr:uid="{00000000-0005-0000-0000-00003F060000}"/>
    <cellStyle name="Currency 2 2 2 3 14" xfId="1600" xr:uid="{00000000-0005-0000-0000-000040060000}"/>
    <cellStyle name="Currency 2 2 2 3 15" xfId="1601" xr:uid="{00000000-0005-0000-0000-000041060000}"/>
    <cellStyle name="Currency 2 2 2 3 2" xfId="1602" xr:uid="{00000000-0005-0000-0000-000042060000}"/>
    <cellStyle name="Currency 2 2 2 3 2 2" xfId="1603" xr:uid="{00000000-0005-0000-0000-000043060000}"/>
    <cellStyle name="Currency 2 2 2 3 2 2 2" xfId="1604" xr:uid="{00000000-0005-0000-0000-000044060000}"/>
    <cellStyle name="Currency 2 2 2 3 2 2 3" xfId="1605" xr:uid="{00000000-0005-0000-0000-000045060000}"/>
    <cellStyle name="Currency 2 2 2 3 2 2 3 2" xfId="1606" xr:uid="{00000000-0005-0000-0000-000046060000}"/>
    <cellStyle name="Currency 2 2 2 3 2 2 3 3" xfId="1607" xr:uid="{00000000-0005-0000-0000-000047060000}"/>
    <cellStyle name="Currency 2 2 2 3 2 2 4" xfId="1608" xr:uid="{00000000-0005-0000-0000-000048060000}"/>
    <cellStyle name="Currency 2 2 2 3 2 2 4 2" xfId="1609" xr:uid="{00000000-0005-0000-0000-000049060000}"/>
    <cellStyle name="Currency 2 2 2 3 2 2 4 2 2" xfId="1610" xr:uid="{00000000-0005-0000-0000-00004A060000}"/>
    <cellStyle name="Currency 2 2 2 3 2 2 4 3" xfId="1611" xr:uid="{00000000-0005-0000-0000-00004B060000}"/>
    <cellStyle name="Currency 2 2 2 3 2 2 5" xfId="1612" xr:uid="{00000000-0005-0000-0000-00004C060000}"/>
    <cellStyle name="Currency 2 2 2 3 2 2 5 2" xfId="1613" xr:uid="{00000000-0005-0000-0000-00004D060000}"/>
    <cellStyle name="Currency 2 2 2 3 2 2 5 2 2" xfId="1614" xr:uid="{00000000-0005-0000-0000-00004E060000}"/>
    <cellStyle name="Currency 2 2 2 3 2 2 5 3" xfId="1615" xr:uid="{00000000-0005-0000-0000-00004F060000}"/>
    <cellStyle name="Currency 2 2 2 3 2 2 6" xfId="1616" xr:uid="{00000000-0005-0000-0000-000050060000}"/>
    <cellStyle name="Currency 2 2 2 3 2 2 6 2" xfId="1617" xr:uid="{00000000-0005-0000-0000-000051060000}"/>
    <cellStyle name="Currency 2 2 2 3 2 2 6 2 2" xfId="1618" xr:uid="{00000000-0005-0000-0000-000052060000}"/>
    <cellStyle name="Currency 2 2 2 3 2 2 6 3" xfId="1619" xr:uid="{00000000-0005-0000-0000-000053060000}"/>
    <cellStyle name="Currency 2 2 2 3 2 2 7" xfId="1620" xr:uid="{00000000-0005-0000-0000-000054060000}"/>
    <cellStyle name="Currency 2 2 2 3 2 2 7 2" xfId="1621" xr:uid="{00000000-0005-0000-0000-000055060000}"/>
    <cellStyle name="Currency 2 2 2 3 2 2 8" xfId="1622" xr:uid="{00000000-0005-0000-0000-000056060000}"/>
    <cellStyle name="Currency 2 2 2 3 2 2 8 2" xfId="1623" xr:uid="{00000000-0005-0000-0000-000057060000}"/>
    <cellStyle name="Currency 2 2 2 3 2 2 9" xfId="1624" xr:uid="{00000000-0005-0000-0000-000058060000}"/>
    <cellStyle name="Currency 2 2 2 3 2 3" xfId="1625" xr:uid="{00000000-0005-0000-0000-000059060000}"/>
    <cellStyle name="Currency 2 2 2 3 2 3 2" xfId="1626" xr:uid="{00000000-0005-0000-0000-00005A060000}"/>
    <cellStyle name="Currency 2 2 2 3 2 3 3" xfId="1627" xr:uid="{00000000-0005-0000-0000-00005B060000}"/>
    <cellStyle name="Currency 2 2 2 3 2 3 3 2" xfId="1628" xr:uid="{00000000-0005-0000-0000-00005C060000}"/>
    <cellStyle name="Currency 2 2 2 3 2 3 3 3" xfId="1629" xr:uid="{00000000-0005-0000-0000-00005D060000}"/>
    <cellStyle name="Currency 2 2 2 3 2 3 4" xfId="1630" xr:uid="{00000000-0005-0000-0000-00005E060000}"/>
    <cellStyle name="Currency 2 2 2 3 2 3 4 2" xfId="1631" xr:uid="{00000000-0005-0000-0000-00005F060000}"/>
    <cellStyle name="Currency 2 2 2 3 2 3 4 2 2" xfId="1632" xr:uid="{00000000-0005-0000-0000-000060060000}"/>
    <cellStyle name="Currency 2 2 2 3 2 3 4 3" xfId="1633" xr:uid="{00000000-0005-0000-0000-000061060000}"/>
    <cellStyle name="Currency 2 2 2 3 2 3 5" xfId="1634" xr:uid="{00000000-0005-0000-0000-000062060000}"/>
    <cellStyle name="Currency 2 2 2 3 2 3 5 2" xfId="1635" xr:uid="{00000000-0005-0000-0000-000063060000}"/>
    <cellStyle name="Currency 2 2 2 3 2 3 5 2 2" xfId="1636" xr:uid="{00000000-0005-0000-0000-000064060000}"/>
    <cellStyle name="Currency 2 2 2 3 2 3 5 3" xfId="1637" xr:uid="{00000000-0005-0000-0000-000065060000}"/>
    <cellStyle name="Currency 2 2 2 3 2 3 6" xfId="1638" xr:uid="{00000000-0005-0000-0000-000066060000}"/>
    <cellStyle name="Currency 2 2 2 3 2 3 6 2" xfId="1639" xr:uid="{00000000-0005-0000-0000-000067060000}"/>
    <cellStyle name="Currency 2 2 2 3 2 3 6 2 2" xfId="1640" xr:uid="{00000000-0005-0000-0000-000068060000}"/>
    <cellStyle name="Currency 2 2 2 3 2 3 6 3" xfId="1641" xr:uid="{00000000-0005-0000-0000-000069060000}"/>
    <cellStyle name="Currency 2 2 2 3 2 3 7" xfId="1642" xr:uid="{00000000-0005-0000-0000-00006A060000}"/>
    <cellStyle name="Currency 2 2 2 3 2 3 7 2" xfId="1643" xr:uid="{00000000-0005-0000-0000-00006B060000}"/>
    <cellStyle name="Currency 2 2 2 3 2 3 8" xfId="1644" xr:uid="{00000000-0005-0000-0000-00006C060000}"/>
    <cellStyle name="Currency 2 2 2 3 2 3 8 2" xfId="1645" xr:uid="{00000000-0005-0000-0000-00006D060000}"/>
    <cellStyle name="Currency 2 2 2 3 2 3 9" xfId="1646" xr:uid="{00000000-0005-0000-0000-00006E060000}"/>
    <cellStyle name="Currency 2 2 2 3 2 4" xfId="1647" xr:uid="{00000000-0005-0000-0000-00006F060000}"/>
    <cellStyle name="Currency 2 2 2 3 2 4 2" xfId="1648" xr:uid="{00000000-0005-0000-0000-000070060000}"/>
    <cellStyle name="Currency 2 2 2 3 2 4 3" xfId="1649" xr:uid="{00000000-0005-0000-0000-000071060000}"/>
    <cellStyle name="Currency 2 2 2 3 2 4 3 2" xfId="1650" xr:uid="{00000000-0005-0000-0000-000072060000}"/>
    <cellStyle name="Currency 2 2 2 3 2 4 3 2 2" xfId="1651" xr:uid="{00000000-0005-0000-0000-000073060000}"/>
    <cellStyle name="Currency 2 2 2 3 2 4 3 3" xfId="1652" xr:uid="{00000000-0005-0000-0000-000074060000}"/>
    <cellStyle name="Currency 2 2 2 3 2 4 4" xfId="1653" xr:uid="{00000000-0005-0000-0000-000075060000}"/>
    <cellStyle name="Currency 2 2 2 3 2 4 4 2" xfId="1654" xr:uid="{00000000-0005-0000-0000-000076060000}"/>
    <cellStyle name="Currency 2 2 2 3 2 4 4 2 2" xfId="1655" xr:uid="{00000000-0005-0000-0000-000077060000}"/>
    <cellStyle name="Currency 2 2 2 3 2 4 4 3" xfId="1656" xr:uid="{00000000-0005-0000-0000-000078060000}"/>
    <cellStyle name="Currency 2 2 2 3 2 4 5" xfId="1657" xr:uid="{00000000-0005-0000-0000-000079060000}"/>
    <cellStyle name="Currency 2 2 2 3 2 4 5 2" xfId="1658" xr:uid="{00000000-0005-0000-0000-00007A060000}"/>
    <cellStyle name="Currency 2 2 2 3 2 4 5 2 2" xfId="1659" xr:uid="{00000000-0005-0000-0000-00007B060000}"/>
    <cellStyle name="Currency 2 2 2 3 2 4 5 3" xfId="1660" xr:uid="{00000000-0005-0000-0000-00007C060000}"/>
    <cellStyle name="Currency 2 2 2 3 2 4 6" xfId="1661" xr:uid="{00000000-0005-0000-0000-00007D060000}"/>
    <cellStyle name="Currency 2 2 2 3 2 4 6 2" xfId="1662" xr:uid="{00000000-0005-0000-0000-00007E060000}"/>
    <cellStyle name="Currency 2 2 2 3 2 4 7" xfId="1663" xr:uid="{00000000-0005-0000-0000-00007F060000}"/>
    <cellStyle name="Currency 2 2 2 3 2 4 7 2" xfId="1664" xr:uid="{00000000-0005-0000-0000-000080060000}"/>
    <cellStyle name="Currency 2 2 2 3 2 4 8" xfId="1665" xr:uid="{00000000-0005-0000-0000-000081060000}"/>
    <cellStyle name="Currency 2 2 2 3 2 4 9" xfId="1666" xr:uid="{00000000-0005-0000-0000-000082060000}"/>
    <cellStyle name="Currency 2 2 2 3 2 5" xfId="1667" xr:uid="{00000000-0005-0000-0000-000083060000}"/>
    <cellStyle name="Currency 2 2 2 3 2 5 2" xfId="1668" xr:uid="{00000000-0005-0000-0000-000084060000}"/>
    <cellStyle name="Currency 2 2 2 3 2 5 3" xfId="1669" xr:uid="{00000000-0005-0000-0000-000085060000}"/>
    <cellStyle name="Currency 2 2 2 3 2 6" xfId="1670" xr:uid="{00000000-0005-0000-0000-000086060000}"/>
    <cellStyle name="Currency 2 2 2 3 2 6 2" xfId="1671" xr:uid="{00000000-0005-0000-0000-000087060000}"/>
    <cellStyle name="Currency 2 2 2 3 2 6 2 2" xfId="1672" xr:uid="{00000000-0005-0000-0000-000088060000}"/>
    <cellStyle name="Currency 2 2 2 3 2 6 2 2 2" xfId="1673" xr:uid="{00000000-0005-0000-0000-000089060000}"/>
    <cellStyle name="Currency 2 2 2 3 2 6 2 3" xfId="1674" xr:uid="{00000000-0005-0000-0000-00008A060000}"/>
    <cellStyle name="Currency 2 2 2 3 2 6 3" xfId="1675" xr:uid="{00000000-0005-0000-0000-00008B060000}"/>
    <cellStyle name="Currency 2 2 2 3 2 6 3 2" xfId="1676" xr:uid="{00000000-0005-0000-0000-00008C060000}"/>
    <cellStyle name="Currency 2 2 2 3 2 6 3 2 2" xfId="1677" xr:uid="{00000000-0005-0000-0000-00008D060000}"/>
    <cellStyle name="Currency 2 2 2 3 2 6 3 3" xfId="1678" xr:uid="{00000000-0005-0000-0000-00008E060000}"/>
    <cellStyle name="Currency 2 2 2 3 2 6 4" xfId="1679" xr:uid="{00000000-0005-0000-0000-00008F060000}"/>
    <cellStyle name="Currency 2 2 2 3 2 6 4 2" xfId="1680" xr:uid="{00000000-0005-0000-0000-000090060000}"/>
    <cellStyle name="Currency 2 2 2 3 2 6 4 2 2" xfId="1681" xr:uid="{00000000-0005-0000-0000-000091060000}"/>
    <cellStyle name="Currency 2 2 2 3 2 6 4 3" xfId="1682" xr:uid="{00000000-0005-0000-0000-000092060000}"/>
    <cellStyle name="Currency 2 2 2 3 2 6 5" xfId="1683" xr:uid="{00000000-0005-0000-0000-000093060000}"/>
    <cellStyle name="Currency 2 2 2 3 2 6 5 2" xfId="1684" xr:uid="{00000000-0005-0000-0000-000094060000}"/>
    <cellStyle name="Currency 2 2 2 3 2 6 6" xfId="1685" xr:uid="{00000000-0005-0000-0000-000095060000}"/>
    <cellStyle name="Currency 2 2 2 3 2 6 6 2" xfId="1686" xr:uid="{00000000-0005-0000-0000-000096060000}"/>
    <cellStyle name="Currency 2 2 2 3 2 6 7" xfId="1687" xr:uid="{00000000-0005-0000-0000-000097060000}"/>
    <cellStyle name="Currency 2 2 2 3 2 7" xfId="1688" xr:uid="{00000000-0005-0000-0000-000098060000}"/>
    <cellStyle name="Currency 2 2 2 3 2 7 2" xfId="1689" xr:uid="{00000000-0005-0000-0000-000099060000}"/>
    <cellStyle name="Currency 2 2 2 3 2 7 2 2" xfId="1690" xr:uid="{00000000-0005-0000-0000-00009A060000}"/>
    <cellStyle name="Currency 2 2 2 3 2 7 3" xfId="1691" xr:uid="{00000000-0005-0000-0000-00009B060000}"/>
    <cellStyle name="Currency 2 2 2 3 2 8" xfId="1692" xr:uid="{00000000-0005-0000-0000-00009C060000}"/>
    <cellStyle name="Currency 2 2 2 3 2 8 2" xfId="1693" xr:uid="{00000000-0005-0000-0000-00009D060000}"/>
    <cellStyle name="Currency 2 2 2 3 2 8 2 2" xfId="1694" xr:uid="{00000000-0005-0000-0000-00009E060000}"/>
    <cellStyle name="Currency 2 2 2 3 2 8 3" xfId="1695" xr:uid="{00000000-0005-0000-0000-00009F060000}"/>
    <cellStyle name="Currency 2 2 2 3 3" xfId="1696" xr:uid="{00000000-0005-0000-0000-0000A0060000}"/>
    <cellStyle name="Currency 2 2 2 3 3 10" xfId="1697" xr:uid="{00000000-0005-0000-0000-0000A1060000}"/>
    <cellStyle name="Currency 2 2 2 3 3 2" xfId="1698" xr:uid="{00000000-0005-0000-0000-0000A2060000}"/>
    <cellStyle name="Currency 2 2 2 3 3 2 2" xfId="1699" xr:uid="{00000000-0005-0000-0000-0000A3060000}"/>
    <cellStyle name="Currency 2 2 2 3 3 2 3" xfId="1700" xr:uid="{00000000-0005-0000-0000-0000A4060000}"/>
    <cellStyle name="Currency 2 2 2 3 3 2 3 2" xfId="1701" xr:uid="{00000000-0005-0000-0000-0000A5060000}"/>
    <cellStyle name="Currency 2 2 2 3 3 2 3 3" xfId="1702" xr:uid="{00000000-0005-0000-0000-0000A6060000}"/>
    <cellStyle name="Currency 2 2 2 3 3 2 4" xfId="1703" xr:uid="{00000000-0005-0000-0000-0000A7060000}"/>
    <cellStyle name="Currency 2 2 2 3 3 2 4 2" xfId="1704" xr:uid="{00000000-0005-0000-0000-0000A8060000}"/>
    <cellStyle name="Currency 2 2 2 3 3 2 4 2 2" xfId="1705" xr:uid="{00000000-0005-0000-0000-0000A9060000}"/>
    <cellStyle name="Currency 2 2 2 3 3 2 4 3" xfId="1706" xr:uid="{00000000-0005-0000-0000-0000AA060000}"/>
    <cellStyle name="Currency 2 2 2 3 3 2 5" xfId="1707" xr:uid="{00000000-0005-0000-0000-0000AB060000}"/>
    <cellStyle name="Currency 2 2 2 3 3 2 5 2" xfId="1708" xr:uid="{00000000-0005-0000-0000-0000AC060000}"/>
    <cellStyle name="Currency 2 2 2 3 3 2 5 2 2" xfId="1709" xr:uid="{00000000-0005-0000-0000-0000AD060000}"/>
    <cellStyle name="Currency 2 2 2 3 3 2 5 3" xfId="1710" xr:uid="{00000000-0005-0000-0000-0000AE060000}"/>
    <cellStyle name="Currency 2 2 2 3 3 2 6" xfId="1711" xr:uid="{00000000-0005-0000-0000-0000AF060000}"/>
    <cellStyle name="Currency 2 2 2 3 3 2 6 2" xfId="1712" xr:uid="{00000000-0005-0000-0000-0000B0060000}"/>
    <cellStyle name="Currency 2 2 2 3 3 2 6 2 2" xfId="1713" xr:uid="{00000000-0005-0000-0000-0000B1060000}"/>
    <cellStyle name="Currency 2 2 2 3 3 2 6 3" xfId="1714" xr:uid="{00000000-0005-0000-0000-0000B2060000}"/>
    <cellStyle name="Currency 2 2 2 3 3 2 7" xfId="1715" xr:uid="{00000000-0005-0000-0000-0000B3060000}"/>
    <cellStyle name="Currency 2 2 2 3 3 2 7 2" xfId="1716" xr:uid="{00000000-0005-0000-0000-0000B4060000}"/>
    <cellStyle name="Currency 2 2 2 3 3 2 8" xfId="1717" xr:uid="{00000000-0005-0000-0000-0000B5060000}"/>
    <cellStyle name="Currency 2 2 2 3 3 2 8 2" xfId="1718" xr:uid="{00000000-0005-0000-0000-0000B6060000}"/>
    <cellStyle name="Currency 2 2 2 3 3 2 9" xfId="1719" xr:uid="{00000000-0005-0000-0000-0000B7060000}"/>
    <cellStyle name="Currency 2 2 2 3 3 3" xfId="1720" xr:uid="{00000000-0005-0000-0000-0000B8060000}"/>
    <cellStyle name="Currency 2 2 2 3 3 4" xfId="1721" xr:uid="{00000000-0005-0000-0000-0000B9060000}"/>
    <cellStyle name="Currency 2 2 2 3 3 4 2" xfId="1722" xr:uid="{00000000-0005-0000-0000-0000BA060000}"/>
    <cellStyle name="Currency 2 2 2 3 3 4 3" xfId="1723" xr:uid="{00000000-0005-0000-0000-0000BB060000}"/>
    <cellStyle name="Currency 2 2 2 3 3 5" xfId="1724" xr:uid="{00000000-0005-0000-0000-0000BC060000}"/>
    <cellStyle name="Currency 2 2 2 3 3 5 2" xfId="1725" xr:uid="{00000000-0005-0000-0000-0000BD060000}"/>
    <cellStyle name="Currency 2 2 2 3 3 5 2 2" xfId="1726" xr:uid="{00000000-0005-0000-0000-0000BE060000}"/>
    <cellStyle name="Currency 2 2 2 3 3 5 3" xfId="1727" xr:uid="{00000000-0005-0000-0000-0000BF060000}"/>
    <cellStyle name="Currency 2 2 2 3 3 6" xfId="1728" xr:uid="{00000000-0005-0000-0000-0000C0060000}"/>
    <cellStyle name="Currency 2 2 2 3 3 6 2" xfId="1729" xr:uid="{00000000-0005-0000-0000-0000C1060000}"/>
    <cellStyle name="Currency 2 2 2 3 3 6 2 2" xfId="1730" xr:uid="{00000000-0005-0000-0000-0000C2060000}"/>
    <cellStyle name="Currency 2 2 2 3 3 6 3" xfId="1731" xr:uid="{00000000-0005-0000-0000-0000C3060000}"/>
    <cellStyle name="Currency 2 2 2 3 3 7" xfId="1732" xr:uid="{00000000-0005-0000-0000-0000C4060000}"/>
    <cellStyle name="Currency 2 2 2 3 3 7 2" xfId="1733" xr:uid="{00000000-0005-0000-0000-0000C5060000}"/>
    <cellStyle name="Currency 2 2 2 3 3 7 2 2" xfId="1734" xr:uid="{00000000-0005-0000-0000-0000C6060000}"/>
    <cellStyle name="Currency 2 2 2 3 3 7 3" xfId="1735" xr:uid="{00000000-0005-0000-0000-0000C7060000}"/>
    <cellStyle name="Currency 2 2 2 3 3 8" xfId="1736" xr:uid="{00000000-0005-0000-0000-0000C8060000}"/>
    <cellStyle name="Currency 2 2 2 3 3 8 2" xfId="1737" xr:uid="{00000000-0005-0000-0000-0000C9060000}"/>
    <cellStyle name="Currency 2 2 2 3 3 9" xfId="1738" xr:uid="{00000000-0005-0000-0000-0000CA060000}"/>
    <cellStyle name="Currency 2 2 2 3 3 9 2" xfId="1739" xr:uid="{00000000-0005-0000-0000-0000CB060000}"/>
    <cellStyle name="Currency 2 2 2 3 4" xfId="1740" xr:uid="{00000000-0005-0000-0000-0000CC060000}"/>
    <cellStyle name="Currency 2 2 2 3 4 2" xfId="1741" xr:uid="{00000000-0005-0000-0000-0000CD060000}"/>
    <cellStyle name="Currency 2 2 2 3 4 2 10" xfId="1742" xr:uid="{00000000-0005-0000-0000-0000CE060000}"/>
    <cellStyle name="Currency 2 2 2 3 4 2 2" xfId="1743" xr:uid="{00000000-0005-0000-0000-0000CF060000}"/>
    <cellStyle name="Currency 2 2 2 3 4 2 3" xfId="1744" xr:uid="{00000000-0005-0000-0000-0000D0060000}"/>
    <cellStyle name="Currency 2 2 2 3 4 2 4" xfId="1745" xr:uid="{00000000-0005-0000-0000-0000D1060000}"/>
    <cellStyle name="Currency 2 2 2 3 4 2 4 2" xfId="1746" xr:uid="{00000000-0005-0000-0000-0000D2060000}"/>
    <cellStyle name="Currency 2 2 2 3 4 2 4 2 2" xfId="1747" xr:uid="{00000000-0005-0000-0000-0000D3060000}"/>
    <cellStyle name="Currency 2 2 2 3 4 2 4 3" xfId="1748" xr:uid="{00000000-0005-0000-0000-0000D4060000}"/>
    <cellStyle name="Currency 2 2 2 3 4 2 5" xfId="1749" xr:uid="{00000000-0005-0000-0000-0000D5060000}"/>
    <cellStyle name="Currency 2 2 2 3 4 2 5 2" xfId="1750" xr:uid="{00000000-0005-0000-0000-0000D6060000}"/>
    <cellStyle name="Currency 2 2 2 3 4 2 5 2 2" xfId="1751" xr:uid="{00000000-0005-0000-0000-0000D7060000}"/>
    <cellStyle name="Currency 2 2 2 3 4 2 5 3" xfId="1752" xr:uid="{00000000-0005-0000-0000-0000D8060000}"/>
    <cellStyle name="Currency 2 2 2 3 4 2 6" xfId="1753" xr:uid="{00000000-0005-0000-0000-0000D9060000}"/>
    <cellStyle name="Currency 2 2 2 3 4 2 6 2" xfId="1754" xr:uid="{00000000-0005-0000-0000-0000DA060000}"/>
    <cellStyle name="Currency 2 2 2 3 4 2 6 2 2" xfId="1755" xr:uid="{00000000-0005-0000-0000-0000DB060000}"/>
    <cellStyle name="Currency 2 2 2 3 4 2 6 3" xfId="1756" xr:uid="{00000000-0005-0000-0000-0000DC060000}"/>
    <cellStyle name="Currency 2 2 2 3 4 2 7" xfId="1757" xr:uid="{00000000-0005-0000-0000-0000DD060000}"/>
    <cellStyle name="Currency 2 2 2 3 4 2 7 2" xfId="1758" xr:uid="{00000000-0005-0000-0000-0000DE060000}"/>
    <cellStyle name="Currency 2 2 2 3 4 2 8" xfId="1759" xr:uid="{00000000-0005-0000-0000-0000DF060000}"/>
    <cellStyle name="Currency 2 2 2 3 4 2 8 2" xfId="1760" xr:uid="{00000000-0005-0000-0000-0000E0060000}"/>
    <cellStyle name="Currency 2 2 2 3 4 2 9" xfId="1761" xr:uid="{00000000-0005-0000-0000-0000E1060000}"/>
    <cellStyle name="Currency 2 2 2 3 4 3" xfId="1762" xr:uid="{00000000-0005-0000-0000-0000E2060000}"/>
    <cellStyle name="Currency 2 2 2 3 4 4" xfId="1763" xr:uid="{00000000-0005-0000-0000-0000E3060000}"/>
    <cellStyle name="Currency 2 2 2 3 4 4 2" xfId="1764" xr:uid="{00000000-0005-0000-0000-0000E4060000}"/>
    <cellStyle name="Currency 2 2 2 3 4 4 2 2" xfId="1765" xr:uid="{00000000-0005-0000-0000-0000E5060000}"/>
    <cellStyle name="Currency 2 2 2 3 4 4 3" xfId="1766" xr:uid="{00000000-0005-0000-0000-0000E6060000}"/>
    <cellStyle name="Currency 2 2 2 3 4 5" xfId="1767" xr:uid="{00000000-0005-0000-0000-0000E7060000}"/>
    <cellStyle name="Currency 2 2 2 3 4 5 2" xfId="1768" xr:uid="{00000000-0005-0000-0000-0000E8060000}"/>
    <cellStyle name="Currency 2 2 2 3 4 5 2 2" xfId="1769" xr:uid="{00000000-0005-0000-0000-0000E9060000}"/>
    <cellStyle name="Currency 2 2 2 3 4 5 3" xfId="1770" xr:uid="{00000000-0005-0000-0000-0000EA060000}"/>
    <cellStyle name="Currency 2 2 2 3 5" xfId="1771" xr:uid="{00000000-0005-0000-0000-0000EB060000}"/>
    <cellStyle name="Currency 2 2 2 3 5 2" xfId="1772" xr:uid="{00000000-0005-0000-0000-0000EC060000}"/>
    <cellStyle name="Currency 2 2 2 3 5 3" xfId="1773" xr:uid="{00000000-0005-0000-0000-0000ED060000}"/>
    <cellStyle name="Currency 2 2 2 3 5 3 2" xfId="1774" xr:uid="{00000000-0005-0000-0000-0000EE060000}"/>
    <cellStyle name="Currency 2 2 2 3 5 3 3" xfId="1775" xr:uid="{00000000-0005-0000-0000-0000EF060000}"/>
    <cellStyle name="Currency 2 2 2 3 5 4" xfId="1776" xr:uid="{00000000-0005-0000-0000-0000F0060000}"/>
    <cellStyle name="Currency 2 2 2 3 5 4 2" xfId="1777" xr:uid="{00000000-0005-0000-0000-0000F1060000}"/>
    <cellStyle name="Currency 2 2 2 3 5 4 2 2" xfId="1778" xr:uid="{00000000-0005-0000-0000-0000F2060000}"/>
    <cellStyle name="Currency 2 2 2 3 5 4 3" xfId="1779" xr:uid="{00000000-0005-0000-0000-0000F3060000}"/>
    <cellStyle name="Currency 2 2 2 3 5 5" xfId="1780" xr:uid="{00000000-0005-0000-0000-0000F4060000}"/>
    <cellStyle name="Currency 2 2 2 3 5 5 2" xfId="1781" xr:uid="{00000000-0005-0000-0000-0000F5060000}"/>
    <cellStyle name="Currency 2 2 2 3 5 5 2 2" xfId="1782" xr:uid="{00000000-0005-0000-0000-0000F6060000}"/>
    <cellStyle name="Currency 2 2 2 3 5 5 3" xfId="1783" xr:uid="{00000000-0005-0000-0000-0000F7060000}"/>
    <cellStyle name="Currency 2 2 2 3 5 6" xfId="1784" xr:uid="{00000000-0005-0000-0000-0000F8060000}"/>
    <cellStyle name="Currency 2 2 2 3 5 6 2" xfId="1785" xr:uid="{00000000-0005-0000-0000-0000F9060000}"/>
    <cellStyle name="Currency 2 2 2 3 5 6 2 2" xfId="1786" xr:uid="{00000000-0005-0000-0000-0000FA060000}"/>
    <cellStyle name="Currency 2 2 2 3 5 6 3" xfId="1787" xr:uid="{00000000-0005-0000-0000-0000FB060000}"/>
    <cellStyle name="Currency 2 2 2 3 5 7" xfId="1788" xr:uid="{00000000-0005-0000-0000-0000FC060000}"/>
    <cellStyle name="Currency 2 2 2 3 5 7 2" xfId="1789" xr:uid="{00000000-0005-0000-0000-0000FD060000}"/>
    <cellStyle name="Currency 2 2 2 3 5 8" xfId="1790" xr:uid="{00000000-0005-0000-0000-0000FE060000}"/>
    <cellStyle name="Currency 2 2 2 3 5 8 2" xfId="1791" xr:uid="{00000000-0005-0000-0000-0000FF060000}"/>
    <cellStyle name="Currency 2 2 2 3 5 9" xfId="1792" xr:uid="{00000000-0005-0000-0000-000000070000}"/>
    <cellStyle name="Currency 2 2 2 3 6" xfId="1793" xr:uid="{00000000-0005-0000-0000-000001070000}"/>
    <cellStyle name="Currency 2 2 2 3 6 2" xfId="1794" xr:uid="{00000000-0005-0000-0000-000002070000}"/>
    <cellStyle name="Currency 2 2 2 3 6 3" xfId="1795" xr:uid="{00000000-0005-0000-0000-000003070000}"/>
    <cellStyle name="Currency 2 2 2 3 7" xfId="1796" xr:uid="{00000000-0005-0000-0000-000004070000}"/>
    <cellStyle name="Currency 2 2 2 3 8" xfId="1797" xr:uid="{00000000-0005-0000-0000-000005070000}"/>
    <cellStyle name="Currency 2 2 2 3 8 2" xfId="1798" xr:uid="{00000000-0005-0000-0000-000006070000}"/>
    <cellStyle name="Currency 2 2 2 3 8 2 2" xfId="1799" xr:uid="{00000000-0005-0000-0000-000007070000}"/>
    <cellStyle name="Currency 2 2 2 3 8 3" xfId="1800" xr:uid="{00000000-0005-0000-0000-000008070000}"/>
    <cellStyle name="Currency 2 2 2 3 8 4" xfId="1801" xr:uid="{00000000-0005-0000-0000-000009070000}"/>
    <cellStyle name="Currency 2 2 2 3 9" xfId="1802" xr:uid="{00000000-0005-0000-0000-00000A070000}"/>
    <cellStyle name="Currency 2 2 2 3 9 2" xfId="1803" xr:uid="{00000000-0005-0000-0000-00000B070000}"/>
    <cellStyle name="Currency 2 2 2 3 9 2 2" xfId="1804" xr:uid="{00000000-0005-0000-0000-00000C070000}"/>
    <cellStyle name="Currency 2 2 2 3 9 3" xfId="1805" xr:uid="{00000000-0005-0000-0000-00000D070000}"/>
    <cellStyle name="Currency 2 2 2 4" xfId="1806" xr:uid="{00000000-0005-0000-0000-00000E070000}"/>
    <cellStyle name="Currency 2 2 2 4 2" xfId="1807" xr:uid="{00000000-0005-0000-0000-00000F070000}"/>
    <cellStyle name="Currency 2 2 2 4 2 2" xfId="1808" xr:uid="{00000000-0005-0000-0000-000010070000}"/>
    <cellStyle name="Currency 2 2 2 4 2 3" xfId="1809" xr:uid="{00000000-0005-0000-0000-000011070000}"/>
    <cellStyle name="Currency 2 2 2 4 2 3 2" xfId="1810" xr:uid="{00000000-0005-0000-0000-000012070000}"/>
    <cellStyle name="Currency 2 2 2 4 2 3 3" xfId="1811" xr:uid="{00000000-0005-0000-0000-000013070000}"/>
    <cellStyle name="Currency 2 2 2 4 2 4" xfId="1812" xr:uid="{00000000-0005-0000-0000-000014070000}"/>
    <cellStyle name="Currency 2 2 2 4 2 4 2" xfId="1813" xr:uid="{00000000-0005-0000-0000-000015070000}"/>
    <cellStyle name="Currency 2 2 2 4 2 4 2 2" xfId="1814" xr:uid="{00000000-0005-0000-0000-000016070000}"/>
    <cellStyle name="Currency 2 2 2 4 2 4 3" xfId="1815" xr:uid="{00000000-0005-0000-0000-000017070000}"/>
    <cellStyle name="Currency 2 2 2 4 2 5" xfId="1816" xr:uid="{00000000-0005-0000-0000-000018070000}"/>
    <cellStyle name="Currency 2 2 2 4 2 5 2" xfId="1817" xr:uid="{00000000-0005-0000-0000-000019070000}"/>
    <cellStyle name="Currency 2 2 2 4 2 5 2 2" xfId="1818" xr:uid="{00000000-0005-0000-0000-00001A070000}"/>
    <cellStyle name="Currency 2 2 2 4 2 5 3" xfId="1819" xr:uid="{00000000-0005-0000-0000-00001B070000}"/>
    <cellStyle name="Currency 2 2 2 4 2 6" xfId="1820" xr:uid="{00000000-0005-0000-0000-00001C070000}"/>
    <cellStyle name="Currency 2 2 2 4 2 6 2" xfId="1821" xr:uid="{00000000-0005-0000-0000-00001D070000}"/>
    <cellStyle name="Currency 2 2 2 4 2 6 2 2" xfId="1822" xr:uid="{00000000-0005-0000-0000-00001E070000}"/>
    <cellStyle name="Currency 2 2 2 4 2 6 3" xfId="1823" xr:uid="{00000000-0005-0000-0000-00001F070000}"/>
    <cellStyle name="Currency 2 2 2 4 2 7" xfId="1824" xr:uid="{00000000-0005-0000-0000-000020070000}"/>
    <cellStyle name="Currency 2 2 2 4 2 7 2" xfId="1825" xr:uid="{00000000-0005-0000-0000-000021070000}"/>
    <cellStyle name="Currency 2 2 2 4 2 8" xfId="1826" xr:uid="{00000000-0005-0000-0000-000022070000}"/>
    <cellStyle name="Currency 2 2 2 4 2 8 2" xfId="1827" xr:uid="{00000000-0005-0000-0000-000023070000}"/>
    <cellStyle name="Currency 2 2 2 4 2 9" xfId="1828" xr:uid="{00000000-0005-0000-0000-000024070000}"/>
    <cellStyle name="Currency 2 2 2 4 3" xfId="1829" xr:uid="{00000000-0005-0000-0000-000025070000}"/>
    <cellStyle name="Currency 2 2 2 4 3 2" xfId="1830" xr:uid="{00000000-0005-0000-0000-000026070000}"/>
    <cellStyle name="Currency 2 2 2 4 3 3" xfId="1831" xr:uid="{00000000-0005-0000-0000-000027070000}"/>
    <cellStyle name="Currency 2 2 2 4 3 3 2" xfId="1832" xr:uid="{00000000-0005-0000-0000-000028070000}"/>
    <cellStyle name="Currency 2 2 2 4 3 3 3" xfId="1833" xr:uid="{00000000-0005-0000-0000-000029070000}"/>
    <cellStyle name="Currency 2 2 2 4 3 4" xfId="1834" xr:uid="{00000000-0005-0000-0000-00002A070000}"/>
    <cellStyle name="Currency 2 2 2 4 3 4 2" xfId="1835" xr:uid="{00000000-0005-0000-0000-00002B070000}"/>
    <cellStyle name="Currency 2 2 2 4 3 4 2 2" xfId="1836" xr:uid="{00000000-0005-0000-0000-00002C070000}"/>
    <cellStyle name="Currency 2 2 2 4 3 4 3" xfId="1837" xr:uid="{00000000-0005-0000-0000-00002D070000}"/>
    <cellStyle name="Currency 2 2 2 4 3 5" xfId="1838" xr:uid="{00000000-0005-0000-0000-00002E070000}"/>
    <cellStyle name="Currency 2 2 2 4 3 5 2" xfId="1839" xr:uid="{00000000-0005-0000-0000-00002F070000}"/>
    <cellStyle name="Currency 2 2 2 4 3 5 2 2" xfId="1840" xr:uid="{00000000-0005-0000-0000-000030070000}"/>
    <cellStyle name="Currency 2 2 2 4 3 5 3" xfId="1841" xr:uid="{00000000-0005-0000-0000-000031070000}"/>
    <cellStyle name="Currency 2 2 2 4 3 6" xfId="1842" xr:uid="{00000000-0005-0000-0000-000032070000}"/>
    <cellStyle name="Currency 2 2 2 4 3 6 2" xfId="1843" xr:uid="{00000000-0005-0000-0000-000033070000}"/>
    <cellStyle name="Currency 2 2 2 4 3 6 2 2" xfId="1844" xr:uid="{00000000-0005-0000-0000-000034070000}"/>
    <cellStyle name="Currency 2 2 2 4 3 6 3" xfId="1845" xr:uid="{00000000-0005-0000-0000-000035070000}"/>
    <cellStyle name="Currency 2 2 2 4 3 7" xfId="1846" xr:uid="{00000000-0005-0000-0000-000036070000}"/>
    <cellStyle name="Currency 2 2 2 4 3 7 2" xfId="1847" xr:uid="{00000000-0005-0000-0000-000037070000}"/>
    <cellStyle name="Currency 2 2 2 4 3 8" xfId="1848" xr:uid="{00000000-0005-0000-0000-000038070000}"/>
    <cellStyle name="Currency 2 2 2 4 3 8 2" xfId="1849" xr:uid="{00000000-0005-0000-0000-000039070000}"/>
    <cellStyle name="Currency 2 2 2 4 3 9" xfId="1850" xr:uid="{00000000-0005-0000-0000-00003A070000}"/>
    <cellStyle name="Currency 2 2 2 4 4" xfId="1851" xr:uid="{00000000-0005-0000-0000-00003B070000}"/>
    <cellStyle name="Currency 2 2 2 4 4 2" xfId="1852" xr:uid="{00000000-0005-0000-0000-00003C070000}"/>
    <cellStyle name="Currency 2 2 2 4 4 3" xfId="1853" xr:uid="{00000000-0005-0000-0000-00003D070000}"/>
    <cellStyle name="Currency 2 2 2 4 4 3 2" xfId="1854" xr:uid="{00000000-0005-0000-0000-00003E070000}"/>
    <cellStyle name="Currency 2 2 2 4 4 3 2 2" xfId="1855" xr:uid="{00000000-0005-0000-0000-00003F070000}"/>
    <cellStyle name="Currency 2 2 2 4 4 3 3" xfId="1856" xr:uid="{00000000-0005-0000-0000-000040070000}"/>
    <cellStyle name="Currency 2 2 2 4 4 4" xfId="1857" xr:uid="{00000000-0005-0000-0000-000041070000}"/>
    <cellStyle name="Currency 2 2 2 4 4 4 2" xfId="1858" xr:uid="{00000000-0005-0000-0000-000042070000}"/>
    <cellStyle name="Currency 2 2 2 4 4 4 2 2" xfId="1859" xr:uid="{00000000-0005-0000-0000-000043070000}"/>
    <cellStyle name="Currency 2 2 2 4 4 4 3" xfId="1860" xr:uid="{00000000-0005-0000-0000-000044070000}"/>
    <cellStyle name="Currency 2 2 2 4 4 5" xfId="1861" xr:uid="{00000000-0005-0000-0000-000045070000}"/>
    <cellStyle name="Currency 2 2 2 4 4 5 2" xfId="1862" xr:uid="{00000000-0005-0000-0000-000046070000}"/>
    <cellStyle name="Currency 2 2 2 4 4 5 2 2" xfId="1863" xr:uid="{00000000-0005-0000-0000-000047070000}"/>
    <cellStyle name="Currency 2 2 2 4 4 5 3" xfId="1864" xr:uid="{00000000-0005-0000-0000-000048070000}"/>
    <cellStyle name="Currency 2 2 2 4 4 6" xfId="1865" xr:uid="{00000000-0005-0000-0000-000049070000}"/>
    <cellStyle name="Currency 2 2 2 4 4 6 2" xfId="1866" xr:uid="{00000000-0005-0000-0000-00004A070000}"/>
    <cellStyle name="Currency 2 2 2 4 4 7" xfId="1867" xr:uid="{00000000-0005-0000-0000-00004B070000}"/>
    <cellStyle name="Currency 2 2 2 4 4 7 2" xfId="1868" xr:uid="{00000000-0005-0000-0000-00004C070000}"/>
    <cellStyle name="Currency 2 2 2 4 4 8" xfId="1869" xr:uid="{00000000-0005-0000-0000-00004D070000}"/>
    <cellStyle name="Currency 2 2 2 4 4 9" xfId="1870" xr:uid="{00000000-0005-0000-0000-00004E070000}"/>
    <cellStyle name="Currency 2 2 2 4 5" xfId="1871" xr:uid="{00000000-0005-0000-0000-00004F070000}"/>
    <cellStyle name="Currency 2 2 2 4 5 2" xfId="1872" xr:uid="{00000000-0005-0000-0000-000050070000}"/>
    <cellStyle name="Currency 2 2 2 4 5 3" xfId="1873" xr:uid="{00000000-0005-0000-0000-000051070000}"/>
    <cellStyle name="Currency 2 2 2 4 6" xfId="1874" xr:uid="{00000000-0005-0000-0000-000052070000}"/>
    <cellStyle name="Currency 2 2 2 4 6 2" xfId="1875" xr:uid="{00000000-0005-0000-0000-000053070000}"/>
    <cellStyle name="Currency 2 2 2 4 6 2 2" xfId="1876" xr:uid="{00000000-0005-0000-0000-000054070000}"/>
    <cellStyle name="Currency 2 2 2 4 6 2 2 2" xfId="1877" xr:uid="{00000000-0005-0000-0000-000055070000}"/>
    <cellStyle name="Currency 2 2 2 4 6 2 3" xfId="1878" xr:uid="{00000000-0005-0000-0000-000056070000}"/>
    <cellStyle name="Currency 2 2 2 4 6 3" xfId="1879" xr:uid="{00000000-0005-0000-0000-000057070000}"/>
    <cellStyle name="Currency 2 2 2 4 6 3 2" xfId="1880" xr:uid="{00000000-0005-0000-0000-000058070000}"/>
    <cellStyle name="Currency 2 2 2 4 6 3 2 2" xfId="1881" xr:uid="{00000000-0005-0000-0000-000059070000}"/>
    <cellStyle name="Currency 2 2 2 4 6 3 3" xfId="1882" xr:uid="{00000000-0005-0000-0000-00005A070000}"/>
    <cellStyle name="Currency 2 2 2 4 6 4" xfId="1883" xr:uid="{00000000-0005-0000-0000-00005B070000}"/>
    <cellStyle name="Currency 2 2 2 4 6 4 2" xfId="1884" xr:uid="{00000000-0005-0000-0000-00005C070000}"/>
    <cellStyle name="Currency 2 2 2 4 6 4 2 2" xfId="1885" xr:uid="{00000000-0005-0000-0000-00005D070000}"/>
    <cellStyle name="Currency 2 2 2 4 6 4 3" xfId="1886" xr:uid="{00000000-0005-0000-0000-00005E070000}"/>
    <cellStyle name="Currency 2 2 2 4 6 5" xfId="1887" xr:uid="{00000000-0005-0000-0000-00005F070000}"/>
    <cellStyle name="Currency 2 2 2 4 6 5 2" xfId="1888" xr:uid="{00000000-0005-0000-0000-000060070000}"/>
    <cellStyle name="Currency 2 2 2 4 6 6" xfId="1889" xr:uid="{00000000-0005-0000-0000-000061070000}"/>
    <cellStyle name="Currency 2 2 2 4 6 6 2" xfId="1890" xr:uid="{00000000-0005-0000-0000-000062070000}"/>
    <cellStyle name="Currency 2 2 2 4 6 7" xfId="1891" xr:uid="{00000000-0005-0000-0000-000063070000}"/>
    <cellStyle name="Currency 2 2 2 4 7" xfId="1892" xr:uid="{00000000-0005-0000-0000-000064070000}"/>
    <cellStyle name="Currency 2 2 2 4 7 2" xfId="1893" xr:uid="{00000000-0005-0000-0000-000065070000}"/>
    <cellStyle name="Currency 2 2 2 4 7 2 2" xfId="1894" xr:uid="{00000000-0005-0000-0000-000066070000}"/>
    <cellStyle name="Currency 2 2 2 4 7 3" xfId="1895" xr:uid="{00000000-0005-0000-0000-000067070000}"/>
    <cellStyle name="Currency 2 2 2 4 8" xfId="1896" xr:uid="{00000000-0005-0000-0000-000068070000}"/>
    <cellStyle name="Currency 2 2 2 4 8 2" xfId="1897" xr:uid="{00000000-0005-0000-0000-000069070000}"/>
    <cellStyle name="Currency 2 2 2 4 8 2 2" xfId="1898" xr:uid="{00000000-0005-0000-0000-00006A070000}"/>
    <cellStyle name="Currency 2 2 2 4 8 3" xfId="1899" xr:uid="{00000000-0005-0000-0000-00006B070000}"/>
    <cellStyle name="Currency 2 2 2 5" xfId="1900" xr:uid="{00000000-0005-0000-0000-00006C070000}"/>
    <cellStyle name="Currency 2 2 2 5 10" xfId="1901" xr:uid="{00000000-0005-0000-0000-00006D070000}"/>
    <cellStyle name="Currency 2 2 2 5 2" xfId="1902" xr:uid="{00000000-0005-0000-0000-00006E070000}"/>
    <cellStyle name="Currency 2 2 2 5 2 2" xfId="1903" xr:uid="{00000000-0005-0000-0000-00006F070000}"/>
    <cellStyle name="Currency 2 2 2 5 2 3" xfId="1904" xr:uid="{00000000-0005-0000-0000-000070070000}"/>
    <cellStyle name="Currency 2 2 2 5 2 3 2" xfId="1905" xr:uid="{00000000-0005-0000-0000-000071070000}"/>
    <cellStyle name="Currency 2 2 2 5 2 3 3" xfId="1906" xr:uid="{00000000-0005-0000-0000-000072070000}"/>
    <cellStyle name="Currency 2 2 2 5 2 4" xfId="1907" xr:uid="{00000000-0005-0000-0000-000073070000}"/>
    <cellStyle name="Currency 2 2 2 5 2 4 2" xfId="1908" xr:uid="{00000000-0005-0000-0000-000074070000}"/>
    <cellStyle name="Currency 2 2 2 5 2 4 2 2" xfId="1909" xr:uid="{00000000-0005-0000-0000-000075070000}"/>
    <cellStyle name="Currency 2 2 2 5 2 4 3" xfId="1910" xr:uid="{00000000-0005-0000-0000-000076070000}"/>
    <cellStyle name="Currency 2 2 2 5 2 5" xfId="1911" xr:uid="{00000000-0005-0000-0000-000077070000}"/>
    <cellStyle name="Currency 2 2 2 5 2 5 2" xfId="1912" xr:uid="{00000000-0005-0000-0000-000078070000}"/>
    <cellStyle name="Currency 2 2 2 5 2 5 2 2" xfId="1913" xr:uid="{00000000-0005-0000-0000-000079070000}"/>
    <cellStyle name="Currency 2 2 2 5 2 5 3" xfId="1914" xr:uid="{00000000-0005-0000-0000-00007A070000}"/>
    <cellStyle name="Currency 2 2 2 5 2 6" xfId="1915" xr:uid="{00000000-0005-0000-0000-00007B070000}"/>
    <cellStyle name="Currency 2 2 2 5 2 6 2" xfId="1916" xr:uid="{00000000-0005-0000-0000-00007C070000}"/>
    <cellStyle name="Currency 2 2 2 5 2 6 2 2" xfId="1917" xr:uid="{00000000-0005-0000-0000-00007D070000}"/>
    <cellStyle name="Currency 2 2 2 5 2 6 3" xfId="1918" xr:uid="{00000000-0005-0000-0000-00007E070000}"/>
    <cellStyle name="Currency 2 2 2 5 2 7" xfId="1919" xr:uid="{00000000-0005-0000-0000-00007F070000}"/>
    <cellStyle name="Currency 2 2 2 5 2 7 2" xfId="1920" xr:uid="{00000000-0005-0000-0000-000080070000}"/>
    <cellStyle name="Currency 2 2 2 5 2 8" xfId="1921" xr:uid="{00000000-0005-0000-0000-000081070000}"/>
    <cellStyle name="Currency 2 2 2 5 2 8 2" xfId="1922" xr:uid="{00000000-0005-0000-0000-000082070000}"/>
    <cellStyle name="Currency 2 2 2 5 2 9" xfId="1923" xr:uid="{00000000-0005-0000-0000-000083070000}"/>
    <cellStyle name="Currency 2 2 2 5 3" xfId="1924" xr:uid="{00000000-0005-0000-0000-000084070000}"/>
    <cellStyle name="Currency 2 2 2 5 4" xfId="1925" xr:uid="{00000000-0005-0000-0000-000085070000}"/>
    <cellStyle name="Currency 2 2 2 5 4 2" xfId="1926" xr:uid="{00000000-0005-0000-0000-000086070000}"/>
    <cellStyle name="Currency 2 2 2 5 4 3" xfId="1927" xr:uid="{00000000-0005-0000-0000-000087070000}"/>
    <cellStyle name="Currency 2 2 2 5 5" xfId="1928" xr:uid="{00000000-0005-0000-0000-000088070000}"/>
    <cellStyle name="Currency 2 2 2 5 5 2" xfId="1929" xr:uid="{00000000-0005-0000-0000-000089070000}"/>
    <cellStyle name="Currency 2 2 2 5 5 2 2" xfId="1930" xr:uid="{00000000-0005-0000-0000-00008A070000}"/>
    <cellStyle name="Currency 2 2 2 5 5 3" xfId="1931" xr:uid="{00000000-0005-0000-0000-00008B070000}"/>
    <cellStyle name="Currency 2 2 2 5 6" xfId="1932" xr:uid="{00000000-0005-0000-0000-00008C070000}"/>
    <cellStyle name="Currency 2 2 2 5 6 2" xfId="1933" xr:uid="{00000000-0005-0000-0000-00008D070000}"/>
    <cellStyle name="Currency 2 2 2 5 6 2 2" xfId="1934" xr:uid="{00000000-0005-0000-0000-00008E070000}"/>
    <cellStyle name="Currency 2 2 2 5 6 3" xfId="1935" xr:uid="{00000000-0005-0000-0000-00008F070000}"/>
    <cellStyle name="Currency 2 2 2 5 7" xfId="1936" xr:uid="{00000000-0005-0000-0000-000090070000}"/>
    <cellStyle name="Currency 2 2 2 5 7 2" xfId="1937" xr:uid="{00000000-0005-0000-0000-000091070000}"/>
    <cellStyle name="Currency 2 2 2 5 7 2 2" xfId="1938" xr:uid="{00000000-0005-0000-0000-000092070000}"/>
    <cellStyle name="Currency 2 2 2 5 7 3" xfId="1939" xr:uid="{00000000-0005-0000-0000-000093070000}"/>
    <cellStyle name="Currency 2 2 2 5 8" xfId="1940" xr:uid="{00000000-0005-0000-0000-000094070000}"/>
    <cellStyle name="Currency 2 2 2 5 8 2" xfId="1941" xr:uid="{00000000-0005-0000-0000-000095070000}"/>
    <cellStyle name="Currency 2 2 2 5 9" xfId="1942" xr:uid="{00000000-0005-0000-0000-000096070000}"/>
    <cellStyle name="Currency 2 2 2 5 9 2" xfId="1943" xr:uid="{00000000-0005-0000-0000-000097070000}"/>
    <cellStyle name="Currency 2 2 2 6" xfId="1944" xr:uid="{00000000-0005-0000-0000-000098070000}"/>
    <cellStyle name="Currency 2 2 2 6 2" xfId="1945" xr:uid="{00000000-0005-0000-0000-000099070000}"/>
    <cellStyle name="Currency 2 2 2 6 2 10" xfId="1946" xr:uid="{00000000-0005-0000-0000-00009A070000}"/>
    <cellStyle name="Currency 2 2 2 6 2 2" xfId="1947" xr:uid="{00000000-0005-0000-0000-00009B070000}"/>
    <cellStyle name="Currency 2 2 2 6 2 3" xfId="1948" xr:uid="{00000000-0005-0000-0000-00009C070000}"/>
    <cellStyle name="Currency 2 2 2 6 2 4" xfId="1949" xr:uid="{00000000-0005-0000-0000-00009D070000}"/>
    <cellStyle name="Currency 2 2 2 6 2 4 2" xfId="1950" xr:uid="{00000000-0005-0000-0000-00009E070000}"/>
    <cellStyle name="Currency 2 2 2 6 2 4 2 2" xfId="1951" xr:uid="{00000000-0005-0000-0000-00009F070000}"/>
    <cellStyle name="Currency 2 2 2 6 2 4 3" xfId="1952" xr:uid="{00000000-0005-0000-0000-0000A0070000}"/>
    <cellStyle name="Currency 2 2 2 6 2 5" xfId="1953" xr:uid="{00000000-0005-0000-0000-0000A1070000}"/>
    <cellStyle name="Currency 2 2 2 6 2 5 2" xfId="1954" xr:uid="{00000000-0005-0000-0000-0000A2070000}"/>
    <cellStyle name="Currency 2 2 2 6 2 5 2 2" xfId="1955" xr:uid="{00000000-0005-0000-0000-0000A3070000}"/>
    <cellStyle name="Currency 2 2 2 6 2 5 3" xfId="1956" xr:uid="{00000000-0005-0000-0000-0000A4070000}"/>
    <cellStyle name="Currency 2 2 2 6 2 6" xfId="1957" xr:uid="{00000000-0005-0000-0000-0000A5070000}"/>
    <cellStyle name="Currency 2 2 2 6 2 6 2" xfId="1958" xr:uid="{00000000-0005-0000-0000-0000A6070000}"/>
    <cellStyle name="Currency 2 2 2 6 2 6 2 2" xfId="1959" xr:uid="{00000000-0005-0000-0000-0000A7070000}"/>
    <cellStyle name="Currency 2 2 2 6 2 6 3" xfId="1960" xr:uid="{00000000-0005-0000-0000-0000A8070000}"/>
    <cellStyle name="Currency 2 2 2 6 2 7" xfId="1961" xr:uid="{00000000-0005-0000-0000-0000A9070000}"/>
    <cellStyle name="Currency 2 2 2 6 2 7 2" xfId="1962" xr:uid="{00000000-0005-0000-0000-0000AA070000}"/>
    <cellStyle name="Currency 2 2 2 6 2 8" xfId="1963" xr:uid="{00000000-0005-0000-0000-0000AB070000}"/>
    <cellStyle name="Currency 2 2 2 6 2 8 2" xfId="1964" xr:uid="{00000000-0005-0000-0000-0000AC070000}"/>
    <cellStyle name="Currency 2 2 2 6 2 9" xfId="1965" xr:uid="{00000000-0005-0000-0000-0000AD070000}"/>
    <cellStyle name="Currency 2 2 2 6 3" xfId="1966" xr:uid="{00000000-0005-0000-0000-0000AE070000}"/>
    <cellStyle name="Currency 2 2 2 6 4" xfId="1967" xr:uid="{00000000-0005-0000-0000-0000AF070000}"/>
    <cellStyle name="Currency 2 2 2 6 4 2" xfId="1968" xr:uid="{00000000-0005-0000-0000-0000B0070000}"/>
    <cellStyle name="Currency 2 2 2 6 4 2 2" xfId="1969" xr:uid="{00000000-0005-0000-0000-0000B1070000}"/>
    <cellStyle name="Currency 2 2 2 6 4 3" xfId="1970" xr:uid="{00000000-0005-0000-0000-0000B2070000}"/>
    <cellStyle name="Currency 2 2 2 6 5" xfId="1971" xr:uid="{00000000-0005-0000-0000-0000B3070000}"/>
    <cellStyle name="Currency 2 2 2 6 5 2" xfId="1972" xr:uid="{00000000-0005-0000-0000-0000B4070000}"/>
    <cellStyle name="Currency 2 2 2 6 5 2 2" xfId="1973" xr:uid="{00000000-0005-0000-0000-0000B5070000}"/>
    <cellStyle name="Currency 2 2 2 6 5 3" xfId="1974" xr:uid="{00000000-0005-0000-0000-0000B6070000}"/>
    <cellStyle name="Currency 2 2 2 7" xfId="1975" xr:uid="{00000000-0005-0000-0000-0000B7070000}"/>
    <cellStyle name="Currency 2 2 2 7 2" xfId="1976" xr:uid="{00000000-0005-0000-0000-0000B8070000}"/>
    <cellStyle name="Currency 2 2 2 7 3" xfId="1977" xr:uid="{00000000-0005-0000-0000-0000B9070000}"/>
    <cellStyle name="Currency 2 2 2 7 3 2" xfId="1978" xr:uid="{00000000-0005-0000-0000-0000BA070000}"/>
    <cellStyle name="Currency 2 2 2 7 3 3" xfId="1979" xr:uid="{00000000-0005-0000-0000-0000BB070000}"/>
    <cellStyle name="Currency 2 2 2 7 4" xfId="1980" xr:uid="{00000000-0005-0000-0000-0000BC070000}"/>
    <cellStyle name="Currency 2 2 2 7 4 2" xfId="1981" xr:uid="{00000000-0005-0000-0000-0000BD070000}"/>
    <cellStyle name="Currency 2 2 2 7 4 2 2" xfId="1982" xr:uid="{00000000-0005-0000-0000-0000BE070000}"/>
    <cellStyle name="Currency 2 2 2 7 4 3" xfId="1983" xr:uid="{00000000-0005-0000-0000-0000BF070000}"/>
    <cellStyle name="Currency 2 2 2 7 5" xfId="1984" xr:uid="{00000000-0005-0000-0000-0000C0070000}"/>
    <cellStyle name="Currency 2 2 2 7 5 2" xfId="1985" xr:uid="{00000000-0005-0000-0000-0000C1070000}"/>
    <cellStyle name="Currency 2 2 2 7 5 2 2" xfId="1986" xr:uid="{00000000-0005-0000-0000-0000C2070000}"/>
    <cellStyle name="Currency 2 2 2 7 5 3" xfId="1987" xr:uid="{00000000-0005-0000-0000-0000C3070000}"/>
    <cellStyle name="Currency 2 2 2 7 6" xfId="1988" xr:uid="{00000000-0005-0000-0000-0000C4070000}"/>
    <cellStyle name="Currency 2 2 2 7 6 2" xfId="1989" xr:uid="{00000000-0005-0000-0000-0000C5070000}"/>
    <cellStyle name="Currency 2 2 2 7 6 2 2" xfId="1990" xr:uid="{00000000-0005-0000-0000-0000C6070000}"/>
    <cellStyle name="Currency 2 2 2 7 6 3" xfId="1991" xr:uid="{00000000-0005-0000-0000-0000C7070000}"/>
    <cellStyle name="Currency 2 2 2 7 7" xfId="1992" xr:uid="{00000000-0005-0000-0000-0000C8070000}"/>
    <cellStyle name="Currency 2 2 2 7 7 2" xfId="1993" xr:uid="{00000000-0005-0000-0000-0000C9070000}"/>
    <cellStyle name="Currency 2 2 2 7 8" xfId="1994" xr:uid="{00000000-0005-0000-0000-0000CA070000}"/>
    <cellStyle name="Currency 2 2 2 7 8 2" xfId="1995" xr:uid="{00000000-0005-0000-0000-0000CB070000}"/>
    <cellStyle name="Currency 2 2 2 7 9" xfId="1996" xr:uid="{00000000-0005-0000-0000-0000CC070000}"/>
    <cellStyle name="Currency 2 2 2 8" xfId="1997" xr:uid="{00000000-0005-0000-0000-0000CD070000}"/>
    <cellStyle name="Currency 2 2 2 8 2" xfId="1998" xr:uid="{00000000-0005-0000-0000-0000CE070000}"/>
    <cellStyle name="Currency 2 2 2 8 3" xfId="1999" xr:uid="{00000000-0005-0000-0000-0000CF070000}"/>
    <cellStyle name="Currency 2 2 2 9" xfId="2000" xr:uid="{00000000-0005-0000-0000-0000D0070000}"/>
    <cellStyle name="Currency 2 2 3" xfId="2001" xr:uid="{00000000-0005-0000-0000-0000D1070000}"/>
    <cellStyle name="Currency 2 2 3 2" xfId="2002" xr:uid="{00000000-0005-0000-0000-0000D2070000}"/>
    <cellStyle name="Currency 2 2 4" xfId="2003" xr:uid="{00000000-0005-0000-0000-0000D3070000}"/>
    <cellStyle name="Currency 2 20" xfId="2004" xr:uid="{00000000-0005-0000-0000-0000D4070000}"/>
    <cellStyle name="Currency 2 20 2" xfId="2005" xr:uid="{00000000-0005-0000-0000-0000D5070000}"/>
    <cellStyle name="Currency 2 20 2 2" xfId="2006" xr:uid="{00000000-0005-0000-0000-0000D6070000}"/>
    <cellStyle name="Currency 2 20 3" xfId="2007" xr:uid="{00000000-0005-0000-0000-0000D7070000}"/>
    <cellStyle name="Currency 2 21" xfId="2008" xr:uid="{00000000-0005-0000-0000-0000D8070000}"/>
    <cellStyle name="Currency 2 21 2" xfId="2009" xr:uid="{00000000-0005-0000-0000-0000D9070000}"/>
    <cellStyle name="Currency 2 22" xfId="2010" xr:uid="{00000000-0005-0000-0000-0000DA070000}"/>
    <cellStyle name="Currency 2 22 2" xfId="2011" xr:uid="{00000000-0005-0000-0000-0000DB070000}"/>
    <cellStyle name="Currency 2 23" xfId="2012" xr:uid="{00000000-0005-0000-0000-0000DC070000}"/>
    <cellStyle name="Currency 2 24" xfId="2013" xr:uid="{00000000-0005-0000-0000-0000DD070000}"/>
    <cellStyle name="Currency 2 25" xfId="2014" xr:uid="{00000000-0005-0000-0000-0000DE070000}"/>
    <cellStyle name="Currency 2 3" xfId="2015" xr:uid="{00000000-0005-0000-0000-0000DF070000}"/>
    <cellStyle name="Currency 2 3 2" xfId="2016" xr:uid="{00000000-0005-0000-0000-0000E0070000}"/>
    <cellStyle name="Currency 2 3 2 2" xfId="2017" xr:uid="{00000000-0005-0000-0000-0000E1070000}"/>
    <cellStyle name="Currency 2 3 3" xfId="2018" xr:uid="{00000000-0005-0000-0000-0000E2070000}"/>
    <cellStyle name="Currency 2 4" xfId="2019" xr:uid="{00000000-0005-0000-0000-0000E3070000}"/>
    <cellStyle name="Currency 2 4 10" xfId="2020" xr:uid="{00000000-0005-0000-0000-0000E4070000}"/>
    <cellStyle name="Currency 2 4 10 2" xfId="2021" xr:uid="{00000000-0005-0000-0000-0000E5070000}"/>
    <cellStyle name="Currency 2 4 10 3" xfId="2022" xr:uid="{00000000-0005-0000-0000-0000E6070000}"/>
    <cellStyle name="Currency 2 4 11" xfId="2023" xr:uid="{00000000-0005-0000-0000-0000E7070000}"/>
    <cellStyle name="Currency 2 4 12" xfId="2024" xr:uid="{00000000-0005-0000-0000-0000E8070000}"/>
    <cellStyle name="Currency 2 4 12 2" xfId="2025" xr:uid="{00000000-0005-0000-0000-0000E9070000}"/>
    <cellStyle name="Currency 2 4 12 2 2" xfId="2026" xr:uid="{00000000-0005-0000-0000-0000EA070000}"/>
    <cellStyle name="Currency 2 4 12 3" xfId="2027" xr:uid="{00000000-0005-0000-0000-0000EB070000}"/>
    <cellStyle name="Currency 2 4 12 4" xfId="2028" xr:uid="{00000000-0005-0000-0000-0000EC070000}"/>
    <cellStyle name="Currency 2 4 13" xfId="2029" xr:uid="{00000000-0005-0000-0000-0000ED070000}"/>
    <cellStyle name="Currency 2 4 13 2" xfId="2030" xr:uid="{00000000-0005-0000-0000-0000EE070000}"/>
    <cellStyle name="Currency 2 4 13 2 2" xfId="2031" xr:uid="{00000000-0005-0000-0000-0000EF070000}"/>
    <cellStyle name="Currency 2 4 13 3" xfId="2032" xr:uid="{00000000-0005-0000-0000-0000F0070000}"/>
    <cellStyle name="Currency 2 4 14" xfId="2033" xr:uid="{00000000-0005-0000-0000-0000F1070000}"/>
    <cellStyle name="Currency 2 4 14 2" xfId="2034" xr:uid="{00000000-0005-0000-0000-0000F2070000}"/>
    <cellStyle name="Currency 2 4 14 2 2" xfId="2035" xr:uid="{00000000-0005-0000-0000-0000F3070000}"/>
    <cellStyle name="Currency 2 4 14 3" xfId="2036" xr:uid="{00000000-0005-0000-0000-0000F4070000}"/>
    <cellStyle name="Currency 2 4 15" xfId="2037" xr:uid="{00000000-0005-0000-0000-0000F5070000}"/>
    <cellStyle name="Currency 2 4 15 2" xfId="2038" xr:uid="{00000000-0005-0000-0000-0000F6070000}"/>
    <cellStyle name="Currency 2 4 16" xfId="2039" xr:uid="{00000000-0005-0000-0000-0000F7070000}"/>
    <cellStyle name="Currency 2 4 16 2" xfId="2040" xr:uid="{00000000-0005-0000-0000-0000F8070000}"/>
    <cellStyle name="Currency 2 4 17" xfId="2041" xr:uid="{00000000-0005-0000-0000-0000F9070000}"/>
    <cellStyle name="Currency 2 4 18" xfId="2042" xr:uid="{00000000-0005-0000-0000-0000FA070000}"/>
    <cellStyle name="Currency 2 4 19" xfId="2043" xr:uid="{00000000-0005-0000-0000-0000FB070000}"/>
    <cellStyle name="Currency 2 4 2" xfId="2044" xr:uid="{00000000-0005-0000-0000-0000FC070000}"/>
    <cellStyle name="Currency 2 4 2 10" xfId="2045" xr:uid="{00000000-0005-0000-0000-0000FD070000}"/>
    <cellStyle name="Currency 2 4 2 10 2" xfId="2046" xr:uid="{00000000-0005-0000-0000-0000FE070000}"/>
    <cellStyle name="Currency 2 4 2 10 2 2" xfId="2047" xr:uid="{00000000-0005-0000-0000-0000FF070000}"/>
    <cellStyle name="Currency 2 4 2 10 3" xfId="2048" xr:uid="{00000000-0005-0000-0000-000000080000}"/>
    <cellStyle name="Currency 2 4 2 10 4" xfId="2049" xr:uid="{00000000-0005-0000-0000-000001080000}"/>
    <cellStyle name="Currency 2 4 2 11" xfId="2050" xr:uid="{00000000-0005-0000-0000-000002080000}"/>
    <cellStyle name="Currency 2 4 2 11 2" xfId="2051" xr:uid="{00000000-0005-0000-0000-000003080000}"/>
    <cellStyle name="Currency 2 4 2 11 2 2" xfId="2052" xr:uid="{00000000-0005-0000-0000-000004080000}"/>
    <cellStyle name="Currency 2 4 2 11 3" xfId="2053" xr:uid="{00000000-0005-0000-0000-000005080000}"/>
    <cellStyle name="Currency 2 4 2 12" xfId="2054" xr:uid="{00000000-0005-0000-0000-000006080000}"/>
    <cellStyle name="Currency 2 4 2 12 2" xfId="2055" xr:uid="{00000000-0005-0000-0000-000007080000}"/>
    <cellStyle name="Currency 2 4 2 12 2 2" xfId="2056" xr:uid="{00000000-0005-0000-0000-000008080000}"/>
    <cellStyle name="Currency 2 4 2 12 3" xfId="2057" xr:uid="{00000000-0005-0000-0000-000009080000}"/>
    <cellStyle name="Currency 2 4 2 13" xfId="2058" xr:uid="{00000000-0005-0000-0000-00000A080000}"/>
    <cellStyle name="Currency 2 4 2 13 2" xfId="2059" xr:uid="{00000000-0005-0000-0000-00000B080000}"/>
    <cellStyle name="Currency 2 4 2 14" xfId="2060" xr:uid="{00000000-0005-0000-0000-00000C080000}"/>
    <cellStyle name="Currency 2 4 2 14 2" xfId="2061" xr:uid="{00000000-0005-0000-0000-00000D080000}"/>
    <cellStyle name="Currency 2 4 2 15" xfId="2062" xr:uid="{00000000-0005-0000-0000-00000E080000}"/>
    <cellStyle name="Currency 2 4 2 16" xfId="2063" xr:uid="{00000000-0005-0000-0000-00000F080000}"/>
    <cellStyle name="Currency 2 4 2 17" xfId="2064" xr:uid="{00000000-0005-0000-0000-000010080000}"/>
    <cellStyle name="Currency 2 4 2 2" xfId="2065" xr:uid="{00000000-0005-0000-0000-000011080000}"/>
    <cellStyle name="Currency 2 4 2 2 10" xfId="2066" xr:uid="{00000000-0005-0000-0000-000012080000}"/>
    <cellStyle name="Currency 2 4 2 2 10 2" xfId="2067" xr:uid="{00000000-0005-0000-0000-000013080000}"/>
    <cellStyle name="Currency 2 4 2 2 10 2 2" xfId="2068" xr:uid="{00000000-0005-0000-0000-000014080000}"/>
    <cellStyle name="Currency 2 4 2 2 10 3" xfId="2069" xr:uid="{00000000-0005-0000-0000-000015080000}"/>
    <cellStyle name="Currency 2 4 2 2 11" xfId="2070" xr:uid="{00000000-0005-0000-0000-000016080000}"/>
    <cellStyle name="Currency 2 4 2 2 11 2" xfId="2071" xr:uid="{00000000-0005-0000-0000-000017080000}"/>
    <cellStyle name="Currency 2 4 2 2 12" xfId="2072" xr:uid="{00000000-0005-0000-0000-000018080000}"/>
    <cellStyle name="Currency 2 4 2 2 12 2" xfId="2073" xr:uid="{00000000-0005-0000-0000-000019080000}"/>
    <cellStyle name="Currency 2 4 2 2 13" xfId="2074" xr:uid="{00000000-0005-0000-0000-00001A080000}"/>
    <cellStyle name="Currency 2 4 2 2 14" xfId="2075" xr:uid="{00000000-0005-0000-0000-00001B080000}"/>
    <cellStyle name="Currency 2 4 2 2 15" xfId="2076" xr:uid="{00000000-0005-0000-0000-00001C080000}"/>
    <cellStyle name="Currency 2 4 2 2 2" xfId="2077" xr:uid="{00000000-0005-0000-0000-00001D080000}"/>
    <cellStyle name="Currency 2 4 2 2 2 2" xfId="2078" xr:uid="{00000000-0005-0000-0000-00001E080000}"/>
    <cellStyle name="Currency 2 4 2 2 2 2 2" xfId="2079" xr:uid="{00000000-0005-0000-0000-00001F080000}"/>
    <cellStyle name="Currency 2 4 2 2 2 2 3" xfId="2080" xr:uid="{00000000-0005-0000-0000-000020080000}"/>
    <cellStyle name="Currency 2 4 2 2 2 2 3 2" xfId="2081" xr:uid="{00000000-0005-0000-0000-000021080000}"/>
    <cellStyle name="Currency 2 4 2 2 2 2 3 3" xfId="2082" xr:uid="{00000000-0005-0000-0000-000022080000}"/>
    <cellStyle name="Currency 2 4 2 2 2 2 4" xfId="2083" xr:uid="{00000000-0005-0000-0000-000023080000}"/>
    <cellStyle name="Currency 2 4 2 2 2 2 4 2" xfId="2084" xr:uid="{00000000-0005-0000-0000-000024080000}"/>
    <cellStyle name="Currency 2 4 2 2 2 2 4 2 2" xfId="2085" xr:uid="{00000000-0005-0000-0000-000025080000}"/>
    <cellStyle name="Currency 2 4 2 2 2 2 4 3" xfId="2086" xr:uid="{00000000-0005-0000-0000-000026080000}"/>
    <cellStyle name="Currency 2 4 2 2 2 2 5" xfId="2087" xr:uid="{00000000-0005-0000-0000-000027080000}"/>
    <cellStyle name="Currency 2 4 2 2 2 2 5 2" xfId="2088" xr:uid="{00000000-0005-0000-0000-000028080000}"/>
    <cellStyle name="Currency 2 4 2 2 2 2 5 2 2" xfId="2089" xr:uid="{00000000-0005-0000-0000-000029080000}"/>
    <cellStyle name="Currency 2 4 2 2 2 2 5 3" xfId="2090" xr:uid="{00000000-0005-0000-0000-00002A080000}"/>
    <cellStyle name="Currency 2 4 2 2 2 2 6" xfId="2091" xr:uid="{00000000-0005-0000-0000-00002B080000}"/>
    <cellStyle name="Currency 2 4 2 2 2 2 6 2" xfId="2092" xr:uid="{00000000-0005-0000-0000-00002C080000}"/>
    <cellStyle name="Currency 2 4 2 2 2 2 6 2 2" xfId="2093" xr:uid="{00000000-0005-0000-0000-00002D080000}"/>
    <cellStyle name="Currency 2 4 2 2 2 2 6 3" xfId="2094" xr:uid="{00000000-0005-0000-0000-00002E080000}"/>
    <cellStyle name="Currency 2 4 2 2 2 2 7" xfId="2095" xr:uid="{00000000-0005-0000-0000-00002F080000}"/>
    <cellStyle name="Currency 2 4 2 2 2 2 7 2" xfId="2096" xr:uid="{00000000-0005-0000-0000-000030080000}"/>
    <cellStyle name="Currency 2 4 2 2 2 2 8" xfId="2097" xr:uid="{00000000-0005-0000-0000-000031080000}"/>
    <cellStyle name="Currency 2 4 2 2 2 2 8 2" xfId="2098" xr:uid="{00000000-0005-0000-0000-000032080000}"/>
    <cellStyle name="Currency 2 4 2 2 2 2 9" xfId="2099" xr:uid="{00000000-0005-0000-0000-000033080000}"/>
    <cellStyle name="Currency 2 4 2 2 2 3" xfId="2100" xr:uid="{00000000-0005-0000-0000-000034080000}"/>
    <cellStyle name="Currency 2 4 2 2 2 3 2" xfId="2101" xr:uid="{00000000-0005-0000-0000-000035080000}"/>
    <cellStyle name="Currency 2 4 2 2 2 3 3" xfId="2102" xr:uid="{00000000-0005-0000-0000-000036080000}"/>
    <cellStyle name="Currency 2 4 2 2 2 3 3 2" xfId="2103" xr:uid="{00000000-0005-0000-0000-000037080000}"/>
    <cellStyle name="Currency 2 4 2 2 2 3 3 3" xfId="2104" xr:uid="{00000000-0005-0000-0000-000038080000}"/>
    <cellStyle name="Currency 2 4 2 2 2 3 4" xfId="2105" xr:uid="{00000000-0005-0000-0000-000039080000}"/>
    <cellStyle name="Currency 2 4 2 2 2 3 4 2" xfId="2106" xr:uid="{00000000-0005-0000-0000-00003A080000}"/>
    <cellStyle name="Currency 2 4 2 2 2 3 4 2 2" xfId="2107" xr:uid="{00000000-0005-0000-0000-00003B080000}"/>
    <cellStyle name="Currency 2 4 2 2 2 3 4 3" xfId="2108" xr:uid="{00000000-0005-0000-0000-00003C080000}"/>
    <cellStyle name="Currency 2 4 2 2 2 3 5" xfId="2109" xr:uid="{00000000-0005-0000-0000-00003D080000}"/>
    <cellStyle name="Currency 2 4 2 2 2 3 5 2" xfId="2110" xr:uid="{00000000-0005-0000-0000-00003E080000}"/>
    <cellStyle name="Currency 2 4 2 2 2 3 5 2 2" xfId="2111" xr:uid="{00000000-0005-0000-0000-00003F080000}"/>
    <cellStyle name="Currency 2 4 2 2 2 3 5 3" xfId="2112" xr:uid="{00000000-0005-0000-0000-000040080000}"/>
    <cellStyle name="Currency 2 4 2 2 2 3 6" xfId="2113" xr:uid="{00000000-0005-0000-0000-000041080000}"/>
    <cellStyle name="Currency 2 4 2 2 2 3 6 2" xfId="2114" xr:uid="{00000000-0005-0000-0000-000042080000}"/>
    <cellStyle name="Currency 2 4 2 2 2 3 6 2 2" xfId="2115" xr:uid="{00000000-0005-0000-0000-000043080000}"/>
    <cellStyle name="Currency 2 4 2 2 2 3 6 3" xfId="2116" xr:uid="{00000000-0005-0000-0000-000044080000}"/>
    <cellStyle name="Currency 2 4 2 2 2 3 7" xfId="2117" xr:uid="{00000000-0005-0000-0000-000045080000}"/>
    <cellStyle name="Currency 2 4 2 2 2 3 7 2" xfId="2118" xr:uid="{00000000-0005-0000-0000-000046080000}"/>
    <cellStyle name="Currency 2 4 2 2 2 3 8" xfId="2119" xr:uid="{00000000-0005-0000-0000-000047080000}"/>
    <cellStyle name="Currency 2 4 2 2 2 3 8 2" xfId="2120" xr:uid="{00000000-0005-0000-0000-000048080000}"/>
    <cellStyle name="Currency 2 4 2 2 2 3 9" xfId="2121" xr:uid="{00000000-0005-0000-0000-000049080000}"/>
    <cellStyle name="Currency 2 4 2 2 2 4" xfId="2122" xr:uid="{00000000-0005-0000-0000-00004A080000}"/>
    <cellStyle name="Currency 2 4 2 2 2 4 2" xfId="2123" xr:uid="{00000000-0005-0000-0000-00004B080000}"/>
    <cellStyle name="Currency 2 4 2 2 2 4 3" xfId="2124" xr:uid="{00000000-0005-0000-0000-00004C080000}"/>
    <cellStyle name="Currency 2 4 2 2 2 4 3 2" xfId="2125" xr:uid="{00000000-0005-0000-0000-00004D080000}"/>
    <cellStyle name="Currency 2 4 2 2 2 4 3 2 2" xfId="2126" xr:uid="{00000000-0005-0000-0000-00004E080000}"/>
    <cellStyle name="Currency 2 4 2 2 2 4 3 3" xfId="2127" xr:uid="{00000000-0005-0000-0000-00004F080000}"/>
    <cellStyle name="Currency 2 4 2 2 2 4 4" xfId="2128" xr:uid="{00000000-0005-0000-0000-000050080000}"/>
    <cellStyle name="Currency 2 4 2 2 2 4 4 2" xfId="2129" xr:uid="{00000000-0005-0000-0000-000051080000}"/>
    <cellStyle name="Currency 2 4 2 2 2 4 4 2 2" xfId="2130" xr:uid="{00000000-0005-0000-0000-000052080000}"/>
    <cellStyle name="Currency 2 4 2 2 2 4 4 3" xfId="2131" xr:uid="{00000000-0005-0000-0000-000053080000}"/>
    <cellStyle name="Currency 2 4 2 2 2 4 5" xfId="2132" xr:uid="{00000000-0005-0000-0000-000054080000}"/>
    <cellStyle name="Currency 2 4 2 2 2 4 5 2" xfId="2133" xr:uid="{00000000-0005-0000-0000-000055080000}"/>
    <cellStyle name="Currency 2 4 2 2 2 4 5 2 2" xfId="2134" xr:uid="{00000000-0005-0000-0000-000056080000}"/>
    <cellStyle name="Currency 2 4 2 2 2 4 5 3" xfId="2135" xr:uid="{00000000-0005-0000-0000-000057080000}"/>
    <cellStyle name="Currency 2 4 2 2 2 4 6" xfId="2136" xr:uid="{00000000-0005-0000-0000-000058080000}"/>
    <cellStyle name="Currency 2 4 2 2 2 4 6 2" xfId="2137" xr:uid="{00000000-0005-0000-0000-000059080000}"/>
    <cellStyle name="Currency 2 4 2 2 2 4 7" xfId="2138" xr:uid="{00000000-0005-0000-0000-00005A080000}"/>
    <cellStyle name="Currency 2 4 2 2 2 4 7 2" xfId="2139" xr:uid="{00000000-0005-0000-0000-00005B080000}"/>
    <cellStyle name="Currency 2 4 2 2 2 4 8" xfId="2140" xr:uid="{00000000-0005-0000-0000-00005C080000}"/>
    <cellStyle name="Currency 2 4 2 2 2 4 9" xfId="2141" xr:uid="{00000000-0005-0000-0000-00005D080000}"/>
    <cellStyle name="Currency 2 4 2 2 2 5" xfId="2142" xr:uid="{00000000-0005-0000-0000-00005E080000}"/>
    <cellStyle name="Currency 2 4 2 2 2 5 2" xfId="2143" xr:uid="{00000000-0005-0000-0000-00005F080000}"/>
    <cellStyle name="Currency 2 4 2 2 2 5 3" xfId="2144" xr:uid="{00000000-0005-0000-0000-000060080000}"/>
    <cellStyle name="Currency 2 4 2 2 2 6" xfId="2145" xr:uid="{00000000-0005-0000-0000-000061080000}"/>
    <cellStyle name="Currency 2 4 2 2 2 6 2" xfId="2146" xr:uid="{00000000-0005-0000-0000-000062080000}"/>
    <cellStyle name="Currency 2 4 2 2 2 6 2 2" xfId="2147" xr:uid="{00000000-0005-0000-0000-000063080000}"/>
    <cellStyle name="Currency 2 4 2 2 2 6 2 2 2" xfId="2148" xr:uid="{00000000-0005-0000-0000-000064080000}"/>
    <cellStyle name="Currency 2 4 2 2 2 6 2 3" xfId="2149" xr:uid="{00000000-0005-0000-0000-000065080000}"/>
    <cellStyle name="Currency 2 4 2 2 2 6 3" xfId="2150" xr:uid="{00000000-0005-0000-0000-000066080000}"/>
    <cellStyle name="Currency 2 4 2 2 2 6 3 2" xfId="2151" xr:uid="{00000000-0005-0000-0000-000067080000}"/>
    <cellStyle name="Currency 2 4 2 2 2 6 3 2 2" xfId="2152" xr:uid="{00000000-0005-0000-0000-000068080000}"/>
    <cellStyle name="Currency 2 4 2 2 2 6 3 3" xfId="2153" xr:uid="{00000000-0005-0000-0000-000069080000}"/>
    <cellStyle name="Currency 2 4 2 2 2 6 4" xfId="2154" xr:uid="{00000000-0005-0000-0000-00006A080000}"/>
    <cellStyle name="Currency 2 4 2 2 2 6 4 2" xfId="2155" xr:uid="{00000000-0005-0000-0000-00006B080000}"/>
    <cellStyle name="Currency 2 4 2 2 2 6 4 2 2" xfId="2156" xr:uid="{00000000-0005-0000-0000-00006C080000}"/>
    <cellStyle name="Currency 2 4 2 2 2 6 4 3" xfId="2157" xr:uid="{00000000-0005-0000-0000-00006D080000}"/>
    <cellStyle name="Currency 2 4 2 2 2 6 5" xfId="2158" xr:uid="{00000000-0005-0000-0000-00006E080000}"/>
    <cellStyle name="Currency 2 4 2 2 2 6 5 2" xfId="2159" xr:uid="{00000000-0005-0000-0000-00006F080000}"/>
    <cellStyle name="Currency 2 4 2 2 2 6 6" xfId="2160" xr:uid="{00000000-0005-0000-0000-000070080000}"/>
    <cellStyle name="Currency 2 4 2 2 2 6 6 2" xfId="2161" xr:uid="{00000000-0005-0000-0000-000071080000}"/>
    <cellStyle name="Currency 2 4 2 2 2 6 7" xfId="2162" xr:uid="{00000000-0005-0000-0000-000072080000}"/>
    <cellStyle name="Currency 2 4 2 2 2 7" xfId="2163" xr:uid="{00000000-0005-0000-0000-000073080000}"/>
    <cellStyle name="Currency 2 4 2 2 2 7 2" xfId="2164" xr:uid="{00000000-0005-0000-0000-000074080000}"/>
    <cellStyle name="Currency 2 4 2 2 2 7 2 2" xfId="2165" xr:uid="{00000000-0005-0000-0000-000075080000}"/>
    <cellStyle name="Currency 2 4 2 2 2 7 3" xfId="2166" xr:uid="{00000000-0005-0000-0000-000076080000}"/>
    <cellStyle name="Currency 2 4 2 2 2 8" xfId="2167" xr:uid="{00000000-0005-0000-0000-000077080000}"/>
    <cellStyle name="Currency 2 4 2 2 2 8 2" xfId="2168" xr:uid="{00000000-0005-0000-0000-000078080000}"/>
    <cellStyle name="Currency 2 4 2 2 2 8 2 2" xfId="2169" xr:uid="{00000000-0005-0000-0000-000079080000}"/>
    <cellStyle name="Currency 2 4 2 2 2 8 3" xfId="2170" xr:uid="{00000000-0005-0000-0000-00007A080000}"/>
    <cellStyle name="Currency 2 4 2 2 3" xfId="2171" xr:uid="{00000000-0005-0000-0000-00007B080000}"/>
    <cellStyle name="Currency 2 4 2 2 3 10" xfId="2172" xr:uid="{00000000-0005-0000-0000-00007C080000}"/>
    <cellStyle name="Currency 2 4 2 2 3 2" xfId="2173" xr:uid="{00000000-0005-0000-0000-00007D080000}"/>
    <cellStyle name="Currency 2 4 2 2 3 2 2" xfId="2174" xr:uid="{00000000-0005-0000-0000-00007E080000}"/>
    <cellStyle name="Currency 2 4 2 2 3 2 3" xfId="2175" xr:uid="{00000000-0005-0000-0000-00007F080000}"/>
    <cellStyle name="Currency 2 4 2 2 3 2 3 2" xfId="2176" xr:uid="{00000000-0005-0000-0000-000080080000}"/>
    <cellStyle name="Currency 2 4 2 2 3 2 3 3" xfId="2177" xr:uid="{00000000-0005-0000-0000-000081080000}"/>
    <cellStyle name="Currency 2 4 2 2 3 2 4" xfId="2178" xr:uid="{00000000-0005-0000-0000-000082080000}"/>
    <cellStyle name="Currency 2 4 2 2 3 2 4 2" xfId="2179" xr:uid="{00000000-0005-0000-0000-000083080000}"/>
    <cellStyle name="Currency 2 4 2 2 3 2 4 2 2" xfId="2180" xr:uid="{00000000-0005-0000-0000-000084080000}"/>
    <cellStyle name="Currency 2 4 2 2 3 2 4 3" xfId="2181" xr:uid="{00000000-0005-0000-0000-000085080000}"/>
    <cellStyle name="Currency 2 4 2 2 3 2 5" xfId="2182" xr:uid="{00000000-0005-0000-0000-000086080000}"/>
    <cellStyle name="Currency 2 4 2 2 3 2 5 2" xfId="2183" xr:uid="{00000000-0005-0000-0000-000087080000}"/>
    <cellStyle name="Currency 2 4 2 2 3 2 5 2 2" xfId="2184" xr:uid="{00000000-0005-0000-0000-000088080000}"/>
    <cellStyle name="Currency 2 4 2 2 3 2 5 3" xfId="2185" xr:uid="{00000000-0005-0000-0000-000089080000}"/>
    <cellStyle name="Currency 2 4 2 2 3 2 6" xfId="2186" xr:uid="{00000000-0005-0000-0000-00008A080000}"/>
    <cellStyle name="Currency 2 4 2 2 3 2 6 2" xfId="2187" xr:uid="{00000000-0005-0000-0000-00008B080000}"/>
    <cellStyle name="Currency 2 4 2 2 3 2 6 2 2" xfId="2188" xr:uid="{00000000-0005-0000-0000-00008C080000}"/>
    <cellStyle name="Currency 2 4 2 2 3 2 6 3" xfId="2189" xr:uid="{00000000-0005-0000-0000-00008D080000}"/>
    <cellStyle name="Currency 2 4 2 2 3 2 7" xfId="2190" xr:uid="{00000000-0005-0000-0000-00008E080000}"/>
    <cellStyle name="Currency 2 4 2 2 3 2 7 2" xfId="2191" xr:uid="{00000000-0005-0000-0000-00008F080000}"/>
    <cellStyle name="Currency 2 4 2 2 3 2 8" xfId="2192" xr:uid="{00000000-0005-0000-0000-000090080000}"/>
    <cellStyle name="Currency 2 4 2 2 3 2 8 2" xfId="2193" xr:uid="{00000000-0005-0000-0000-000091080000}"/>
    <cellStyle name="Currency 2 4 2 2 3 2 9" xfId="2194" xr:uid="{00000000-0005-0000-0000-000092080000}"/>
    <cellStyle name="Currency 2 4 2 2 3 3" xfId="2195" xr:uid="{00000000-0005-0000-0000-000093080000}"/>
    <cellStyle name="Currency 2 4 2 2 3 4" xfId="2196" xr:uid="{00000000-0005-0000-0000-000094080000}"/>
    <cellStyle name="Currency 2 4 2 2 3 4 2" xfId="2197" xr:uid="{00000000-0005-0000-0000-000095080000}"/>
    <cellStyle name="Currency 2 4 2 2 3 4 3" xfId="2198" xr:uid="{00000000-0005-0000-0000-000096080000}"/>
    <cellStyle name="Currency 2 4 2 2 3 5" xfId="2199" xr:uid="{00000000-0005-0000-0000-000097080000}"/>
    <cellStyle name="Currency 2 4 2 2 3 5 2" xfId="2200" xr:uid="{00000000-0005-0000-0000-000098080000}"/>
    <cellStyle name="Currency 2 4 2 2 3 5 2 2" xfId="2201" xr:uid="{00000000-0005-0000-0000-000099080000}"/>
    <cellStyle name="Currency 2 4 2 2 3 5 3" xfId="2202" xr:uid="{00000000-0005-0000-0000-00009A080000}"/>
    <cellStyle name="Currency 2 4 2 2 3 6" xfId="2203" xr:uid="{00000000-0005-0000-0000-00009B080000}"/>
    <cellStyle name="Currency 2 4 2 2 3 6 2" xfId="2204" xr:uid="{00000000-0005-0000-0000-00009C080000}"/>
    <cellStyle name="Currency 2 4 2 2 3 6 2 2" xfId="2205" xr:uid="{00000000-0005-0000-0000-00009D080000}"/>
    <cellStyle name="Currency 2 4 2 2 3 6 3" xfId="2206" xr:uid="{00000000-0005-0000-0000-00009E080000}"/>
    <cellStyle name="Currency 2 4 2 2 3 7" xfId="2207" xr:uid="{00000000-0005-0000-0000-00009F080000}"/>
    <cellStyle name="Currency 2 4 2 2 3 7 2" xfId="2208" xr:uid="{00000000-0005-0000-0000-0000A0080000}"/>
    <cellStyle name="Currency 2 4 2 2 3 7 2 2" xfId="2209" xr:uid="{00000000-0005-0000-0000-0000A1080000}"/>
    <cellStyle name="Currency 2 4 2 2 3 7 3" xfId="2210" xr:uid="{00000000-0005-0000-0000-0000A2080000}"/>
    <cellStyle name="Currency 2 4 2 2 3 8" xfId="2211" xr:uid="{00000000-0005-0000-0000-0000A3080000}"/>
    <cellStyle name="Currency 2 4 2 2 3 8 2" xfId="2212" xr:uid="{00000000-0005-0000-0000-0000A4080000}"/>
    <cellStyle name="Currency 2 4 2 2 3 9" xfId="2213" xr:uid="{00000000-0005-0000-0000-0000A5080000}"/>
    <cellStyle name="Currency 2 4 2 2 3 9 2" xfId="2214" xr:uid="{00000000-0005-0000-0000-0000A6080000}"/>
    <cellStyle name="Currency 2 4 2 2 4" xfId="2215" xr:uid="{00000000-0005-0000-0000-0000A7080000}"/>
    <cellStyle name="Currency 2 4 2 2 4 2" xfId="2216" xr:uid="{00000000-0005-0000-0000-0000A8080000}"/>
    <cellStyle name="Currency 2 4 2 2 4 2 10" xfId="2217" xr:uid="{00000000-0005-0000-0000-0000A9080000}"/>
    <cellStyle name="Currency 2 4 2 2 4 2 2" xfId="2218" xr:uid="{00000000-0005-0000-0000-0000AA080000}"/>
    <cellStyle name="Currency 2 4 2 2 4 2 3" xfId="2219" xr:uid="{00000000-0005-0000-0000-0000AB080000}"/>
    <cellStyle name="Currency 2 4 2 2 4 2 4" xfId="2220" xr:uid="{00000000-0005-0000-0000-0000AC080000}"/>
    <cellStyle name="Currency 2 4 2 2 4 2 4 2" xfId="2221" xr:uid="{00000000-0005-0000-0000-0000AD080000}"/>
    <cellStyle name="Currency 2 4 2 2 4 2 4 2 2" xfId="2222" xr:uid="{00000000-0005-0000-0000-0000AE080000}"/>
    <cellStyle name="Currency 2 4 2 2 4 2 4 3" xfId="2223" xr:uid="{00000000-0005-0000-0000-0000AF080000}"/>
    <cellStyle name="Currency 2 4 2 2 4 2 5" xfId="2224" xr:uid="{00000000-0005-0000-0000-0000B0080000}"/>
    <cellStyle name="Currency 2 4 2 2 4 2 5 2" xfId="2225" xr:uid="{00000000-0005-0000-0000-0000B1080000}"/>
    <cellStyle name="Currency 2 4 2 2 4 2 5 2 2" xfId="2226" xr:uid="{00000000-0005-0000-0000-0000B2080000}"/>
    <cellStyle name="Currency 2 4 2 2 4 2 5 3" xfId="2227" xr:uid="{00000000-0005-0000-0000-0000B3080000}"/>
    <cellStyle name="Currency 2 4 2 2 4 2 6" xfId="2228" xr:uid="{00000000-0005-0000-0000-0000B4080000}"/>
    <cellStyle name="Currency 2 4 2 2 4 2 6 2" xfId="2229" xr:uid="{00000000-0005-0000-0000-0000B5080000}"/>
    <cellStyle name="Currency 2 4 2 2 4 2 6 2 2" xfId="2230" xr:uid="{00000000-0005-0000-0000-0000B6080000}"/>
    <cellStyle name="Currency 2 4 2 2 4 2 6 3" xfId="2231" xr:uid="{00000000-0005-0000-0000-0000B7080000}"/>
    <cellStyle name="Currency 2 4 2 2 4 2 7" xfId="2232" xr:uid="{00000000-0005-0000-0000-0000B8080000}"/>
    <cellStyle name="Currency 2 4 2 2 4 2 7 2" xfId="2233" xr:uid="{00000000-0005-0000-0000-0000B9080000}"/>
    <cellStyle name="Currency 2 4 2 2 4 2 8" xfId="2234" xr:uid="{00000000-0005-0000-0000-0000BA080000}"/>
    <cellStyle name="Currency 2 4 2 2 4 2 8 2" xfId="2235" xr:uid="{00000000-0005-0000-0000-0000BB080000}"/>
    <cellStyle name="Currency 2 4 2 2 4 2 9" xfId="2236" xr:uid="{00000000-0005-0000-0000-0000BC080000}"/>
    <cellStyle name="Currency 2 4 2 2 4 3" xfId="2237" xr:uid="{00000000-0005-0000-0000-0000BD080000}"/>
    <cellStyle name="Currency 2 4 2 2 4 4" xfId="2238" xr:uid="{00000000-0005-0000-0000-0000BE080000}"/>
    <cellStyle name="Currency 2 4 2 2 4 4 2" xfId="2239" xr:uid="{00000000-0005-0000-0000-0000BF080000}"/>
    <cellStyle name="Currency 2 4 2 2 4 4 2 2" xfId="2240" xr:uid="{00000000-0005-0000-0000-0000C0080000}"/>
    <cellStyle name="Currency 2 4 2 2 4 4 3" xfId="2241" xr:uid="{00000000-0005-0000-0000-0000C1080000}"/>
    <cellStyle name="Currency 2 4 2 2 4 5" xfId="2242" xr:uid="{00000000-0005-0000-0000-0000C2080000}"/>
    <cellStyle name="Currency 2 4 2 2 4 5 2" xfId="2243" xr:uid="{00000000-0005-0000-0000-0000C3080000}"/>
    <cellStyle name="Currency 2 4 2 2 4 5 2 2" xfId="2244" xr:uid="{00000000-0005-0000-0000-0000C4080000}"/>
    <cellStyle name="Currency 2 4 2 2 4 5 3" xfId="2245" xr:uid="{00000000-0005-0000-0000-0000C5080000}"/>
    <cellStyle name="Currency 2 4 2 2 5" xfId="2246" xr:uid="{00000000-0005-0000-0000-0000C6080000}"/>
    <cellStyle name="Currency 2 4 2 2 5 2" xfId="2247" xr:uid="{00000000-0005-0000-0000-0000C7080000}"/>
    <cellStyle name="Currency 2 4 2 2 5 3" xfId="2248" xr:uid="{00000000-0005-0000-0000-0000C8080000}"/>
    <cellStyle name="Currency 2 4 2 2 5 3 2" xfId="2249" xr:uid="{00000000-0005-0000-0000-0000C9080000}"/>
    <cellStyle name="Currency 2 4 2 2 5 3 3" xfId="2250" xr:uid="{00000000-0005-0000-0000-0000CA080000}"/>
    <cellStyle name="Currency 2 4 2 2 5 4" xfId="2251" xr:uid="{00000000-0005-0000-0000-0000CB080000}"/>
    <cellStyle name="Currency 2 4 2 2 5 4 2" xfId="2252" xr:uid="{00000000-0005-0000-0000-0000CC080000}"/>
    <cellStyle name="Currency 2 4 2 2 5 4 2 2" xfId="2253" xr:uid="{00000000-0005-0000-0000-0000CD080000}"/>
    <cellStyle name="Currency 2 4 2 2 5 4 3" xfId="2254" xr:uid="{00000000-0005-0000-0000-0000CE080000}"/>
    <cellStyle name="Currency 2 4 2 2 5 5" xfId="2255" xr:uid="{00000000-0005-0000-0000-0000CF080000}"/>
    <cellStyle name="Currency 2 4 2 2 5 5 2" xfId="2256" xr:uid="{00000000-0005-0000-0000-0000D0080000}"/>
    <cellStyle name="Currency 2 4 2 2 5 5 2 2" xfId="2257" xr:uid="{00000000-0005-0000-0000-0000D1080000}"/>
    <cellStyle name="Currency 2 4 2 2 5 5 3" xfId="2258" xr:uid="{00000000-0005-0000-0000-0000D2080000}"/>
    <cellStyle name="Currency 2 4 2 2 5 6" xfId="2259" xr:uid="{00000000-0005-0000-0000-0000D3080000}"/>
    <cellStyle name="Currency 2 4 2 2 5 6 2" xfId="2260" xr:uid="{00000000-0005-0000-0000-0000D4080000}"/>
    <cellStyle name="Currency 2 4 2 2 5 6 2 2" xfId="2261" xr:uid="{00000000-0005-0000-0000-0000D5080000}"/>
    <cellStyle name="Currency 2 4 2 2 5 6 3" xfId="2262" xr:uid="{00000000-0005-0000-0000-0000D6080000}"/>
    <cellStyle name="Currency 2 4 2 2 5 7" xfId="2263" xr:uid="{00000000-0005-0000-0000-0000D7080000}"/>
    <cellStyle name="Currency 2 4 2 2 5 7 2" xfId="2264" xr:uid="{00000000-0005-0000-0000-0000D8080000}"/>
    <cellStyle name="Currency 2 4 2 2 5 8" xfId="2265" xr:uid="{00000000-0005-0000-0000-0000D9080000}"/>
    <cellStyle name="Currency 2 4 2 2 5 8 2" xfId="2266" xr:uid="{00000000-0005-0000-0000-0000DA080000}"/>
    <cellStyle name="Currency 2 4 2 2 5 9" xfId="2267" xr:uid="{00000000-0005-0000-0000-0000DB080000}"/>
    <cellStyle name="Currency 2 4 2 2 6" xfId="2268" xr:uid="{00000000-0005-0000-0000-0000DC080000}"/>
    <cellStyle name="Currency 2 4 2 2 6 2" xfId="2269" xr:uid="{00000000-0005-0000-0000-0000DD080000}"/>
    <cellStyle name="Currency 2 4 2 2 6 3" xfId="2270" xr:uid="{00000000-0005-0000-0000-0000DE080000}"/>
    <cellStyle name="Currency 2 4 2 2 7" xfId="2271" xr:uid="{00000000-0005-0000-0000-0000DF080000}"/>
    <cellStyle name="Currency 2 4 2 2 8" xfId="2272" xr:uid="{00000000-0005-0000-0000-0000E0080000}"/>
    <cellStyle name="Currency 2 4 2 2 8 2" xfId="2273" xr:uid="{00000000-0005-0000-0000-0000E1080000}"/>
    <cellStyle name="Currency 2 4 2 2 8 2 2" xfId="2274" xr:uid="{00000000-0005-0000-0000-0000E2080000}"/>
    <cellStyle name="Currency 2 4 2 2 8 3" xfId="2275" xr:uid="{00000000-0005-0000-0000-0000E3080000}"/>
    <cellStyle name="Currency 2 4 2 2 8 4" xfId="2276" xr:uid="{00000000-0005-0000-0000-0000E4080000}"/>
    <cellStyle name="Currency 2 4 2 2 9" xfId="2277" xr:uid="{00000000-0005-0000-0000-0000E5080000}"/>
    <cellStyle name="Currency 2 4 2 2 9 2" xfId="2278" xr:uid="{00000000-0005-0000-0000-0000E6080000}"/>
    <cellStyle name="Currency 2 4 2 2 9 2 2" xfId="2279" xr:uid="{00000000-0005-0000-0000-0000E7080000}"/>
    <cellStyle name="Currency 2 4 2 2 9 3" xfId="2280" xr:uid="{00000000-0005-0000-0000-0000E8080000}"/>
    <cellStyle name="Currency 2 4 2 3" xfId="2281" xr:uid="{00000000-0005-0000-0000-0000E9080000}"/>
    <cellStyle name="Currency 2 4 2 3 10" xfId="2282" xr:uid="{00000000-0005-0000-0000-0000EA080000}"/>
    <cellStyle name="Currency 2 4 2 3 10 2" xfId="2283" xr:uid="{00000000-0005-0000-0000-0000EB080000}"/>
    <cellStyle name="Currency 2 4 2 3 10 2 2" xfId="2284" xr:uid="{00000000-0005-0000-0000-0000EC080000}"/>
    <cellStyle name="Currency 2 4 2 3 10 3" xfId="2285" xr:uid="{00000000-0005-0000-0000-0000ED080000}"/>
    <cellStyle name="Currency 2 4 2 3 11" xfId="2286" xr:uid="{00000000-0005-0000-0000-0000EE080000}"/>
    <cellStyle name="Currency 2 4 2 3 11 2" xfId="2287" xr:uid="{00000000-0005-0000-0000-0000EF080000}"/>
    <cellStyle name="Currency 2 4 2 3 12" xfId="2288" xr:uid="{00000000-0005-0000-0000-0000F0080000}"/>
    <cellStyle name="Currency 2 4 2 3 12 2" xfId="2289" xr:uid="{00000000-0005-0000-0000-0000F1080000}"/>
    <cellStyle name="Currency 2 4 2 3 13" xfId="2290" xr:uid="{00000000-0005-0000-0000-0000F2080000}"/>
    <cellStyle name="Currency 2 4 2 3 14" xfId="2291" xr:uid="{00000000-0005-0000-0000-0000F3080000}"/>
    <cellStyle name="Currency 2 4 2 3 15" xfId="2292" xr:uid="{00000000-0005-0000-0000-0000F4080000}"/>
    <cellStyle name="Currency 2 4 2 3 2" xfId="2293" xr:uid="{00000000-0005-0000-0000-0000F5080000}"/>
    <cellStyle name="Currency 2 4 2 3 2 2" xfId="2294" xr:uid="{00000000-0005-0000-0000-0000F6080000}"/>
    <cellStyle name="Currency 2 4 2 3 2 2 2" xfId="2295" xr:uid="{00000000-0005-0000-0000-0000F7080000}"/>
    <cellStyle name="Currency 2 4 2 3 2 2 3" xfId="2296" xr:uid="{00000000-0005-0000-0000-0000F8080000}"/>
    <cellStyle name="Currency 2 4 2 3 2 2 3 2" xfId="2297" xr:uid="{00000000-0005-0000-0000-0000F9080000}"/>
    <cellStyle name="Currency 2 4 2 3 2 2 3 3" xfId="2298" xr:uid="{00000000-0005-0000-0000-0000FA080000}"/>
    <cellStyle name="Currency 2 4 2 3 2 2 4" xfId="2299" xr:uid="{00000000-0005-0000-0000-0000FB080000}"/>
    <cellStyle name="Currency 2 4 2 3 2 2 4 2" xfId="2300" xr:uid="{00000000-0005-0000-0000-0000FC080000}"/>
    <cellStyle name="Currency 2 4 2 3 2 2 4 2 2" xfId="2301" xr:uid="{00000000-0005-0000-0000-0000FD080000}"/>
    <cellStyle name="Currency 2 4 2 3 2 2 4 3" xfId="2302" xr:uid="{00000000-0005-0000-0000-0000FE080000}"/>
    <cellStyle name="Currency 2 4 2 3 2 2 5" xfId="2303" xr:uid="{00000000-0005-0000-0000-0000FF080000}"/>
    <cellStyle name="Currency 2 4 2 3 2 2 5 2" xfId="2304" xr:uid="{00000000-0005-0000-0000-000000090000}"/>
    <cellStyle name="Currency 2 4 2 3 2 2 5 2 2" xfId="2305" xr:uid="{00000000-0005-0000-0000-000001090000}"/>
    <cellStyle name="Currency 2 4 2 3 2 2 5 3" xfId="2306" xr:uid="{00000000-0005-0000-0000-000002090000}"/>
    <cellStyle name="Currency 2 4 2 3 2 2 6" xfId="2307" xr:uid="{00000000-0005-0000-0000-000003090000}"/>
    <cellStyle name="Currency 2 4 2 3 2 2 6 2" xfId="2308" xr:uid="{00000000-0005-0000-0000-000004090000}"/>
    <cellStyle name="Currency 2 4 2 3 2 2 6 2 2" xfId="2309" xr:uid="{00000000-0005-0000-0000-000005090000}"/>
    <cellStyle name="Currency 2 4 2 3 2 2 6 3" xfId="2310" xr:uid="{00000000-0005-0000-0000-000006090000}"/>
    <cellStyle name="Currency 2 4 2 3 2 2 7" xfId="2311" xr:uid="{00000000-0005-0000-0000-000007090000}"/>
    <cellStyle name="Currency 2 4 2 3 2 2 7 2" xfId="2312" xr:uid="{00000000-0005-0000-0000-000008090000}"/>
    <cellStyle name="Currency 2 4 2 3 2 2 8" xfId="2313" xr:uid="{00000000-0005-0000-0000-000009090000}"/>
    <cellStyle name="Currency 2 4 2 3 2 2 8 2" xfId="2314" xr:uid="{00000000-0005-0000-0000-00000A090000}"/>
    <cellStyle name="Currency 2 4 2 3 2 2 9" xfId="2315" xr:uid="{00000000-0005-0000-0000-00000B090000}"/>
    <cellStyle name="Currency 2 4 2 3 2 3" xfId="2316" xr:uid="{00000000-0005-0000-0000-00000C090000}"/>
    <cellStyle name="Currency 2 4 2 3 2 3 2" xfId="2317" xr:uid="{00000000-0005-0000-0000-00000D090000}"/>
    <cellStyle name="Currency 2 4 2 3 2 3 3" xfId="2318" xr:uid="{00000000-0005-0000-0000-00000E090000}"/>
    <cellStyle name="Currency 2 4 2 3 2 3 3 2" xfId="2319" xr:uid="{00000000-0005-0000-0000-00000F090000}"/>
    <cellStyle name="Currency 2 4 2 3 2 3 3 3" xfId="2320" xr:uid="{00000000-0005-0000-0000-000010090000}"/>
    <cellStyle name="Currency 2 4 2 3 2 3 4" xfId="2321" xr:uid="{00000000-0005-0000-0000-000011090000}"/>
    <cellStyle name="Currency 2 4 2 3 2 3 4 2" xfId="2322" xr:uid="{00000000-0005-0000-0000-000012090000}"/>
    <cellStyle name="Currency 2 4 2 3 2 3 4 2 2" xfId="2323" xr:uid="{00000000-0005-0000-0000-000013090000}"/>
    <cellStyle name="Currency 2 4 2 3 2 3 4 3" xfId="2324" xr:uid="{00000000-0005-0000-0000-000014090000}"/>
    <cellStyle name="Currency 2 4 2 3 2 3 5" xfId="2325" xr:uid="{00000000-0005-0000-0000-000015090000}"/>
    <cellStyle name="Currency 2 4 2 3 2 3 5 2" xfId="2326" xr:uid="{00000000-0005-0000-0000-000016090000}"/>
    <cellStyle name="Currency 2 4 2 3 2 3 5 2 2" xfId="2327" xr:uid="{00000000-0005-0000-0000-000017090000}"/>
    <cellStyle name="Currency 2 4 2 3 2 3 5 3" xfId="2328" xr:uid="{00000000-0005-0000-0000-000018090000}"/>
    <cellStyle name="Currency 2 4 2 3 2 3 6" xfId="2329" xr:uid="{00000000-0005-0000-0000-000019090000}"/>
    <cellStyle name="Currency 2 4 2 3 2 3 6 2" xfId="2330" xr:uid="{00000000-0005-0000-0000-00001A090000}"/>
    <cellStyle name="Currency 2 4 2 3 2 3 6 2 2" xfId="2331" xr:uid="{00000000-0005-0000-0000-00001B090000}"/>
    <cellStyle name="Currency 2 4 2 3 2 3 6 3" xfId="2332" xr:uid="{00000000-0005-0000-0000-00001C090000}"/>
    <cellStyle name="Currency 2 4 2 3 2 3 7" xfId="2333" xr:uid="{00000000-0005-0000-0000-00001D090000}"/>
    <cellStyle name="Currency 2 4 2 3 2 3 7 2" xfId="2334" xr:uid="{00000000-0005-0000-0000-00001E090000}"/>
    <cellStyle name="Currency 2 4 2 3 2 3 8" xfId="2335" xr:uid="{00000000-0005-0000-0000-00001F090000}"/>
    <cellStyle name="Currency 2 4 2 3 2 3 8 2" xfId="2336" xr:uid="{00000000-0005-0000-0000-000020090000}"/>
    <cellStyle name="Currency 2 4 2 3 2 3 9" xfId="2337" xr:uid="{00000000-0005-0000-0000-000021090000}"/>
    <cellStyle name="Currency 2 4 2 3 2 4" xfId="2338" xr:uid="{00000000-0005-0000-0000-000022090000}"/>
    <cellStyle name="Currency 2 4 2 3 2 4 2" xfId="2339" xr:uid="{00000000-0005-0000-0000-000023090000}"/>
    <cellStyle name="Currency 2 4 2 3 2 4 3" xfId="2340" xr:uid="{00000000-0005-0000-0000-000024090000}"/>
    <cellStyle name="Currency 2 4 2 3 2 4 3 2" xfId="2341" xr:uid="{00000000-0005-0000-0000-000025090000}"/>
    <cellStyle name="Currency 2 4 2 3 2 4 3 2 2" xfId="2342" xr:uid="{00000000-0005-0000-0000-000026090000}"/>
    <cellStyle name="Currency 2 4 2 3 2 4 3 3" xfId="2343" xr:uid="{00000000-0005-0000-0000-000027090000}"/>
    <cellStyle name="Currency 2 4 2 3 2 4 4" xfId="2344" xr:uid="{00000000-0005-0000-0000-000028090000}"/>
    <cellStyle name="Currency 2 4 2 3 2 4 4 2" xfId="2345" xr:uid="{00000000-0005-0000-0000-000029090000}"/>
    <cellStyle name="Currency 2 4 2 3 2 4 4 2 2" xfId="2346" xr:uid="{00000000-0005-0000-0000-00002A090000}"/>
    <cellStyle name="Currency 2 4 2 3 2 4 4 3" xfId="2347" xr:uid="{00000000-0005-0000-0000-00002B090000}"/>
    <cellStyle name="Currency 2 4 2 3 2 4 5" xfId="2348" xr:uid="{00000000-0005-0000-0000-00002C090000}"/>
    <cellStyle name="Currency 2 4 2 3 2 4 5 2" xfId="2349" xr:uid="{00000000-0005-0000-0000-00002D090000}"/>
    <cellStyle name="Currency 2 4 2 3 2 4 5 2 2" xfId="2350" xr:uid="{00000000-0005-0000-0000-00002E090000}"/>
    <cellStyle name="Currency 2 4 2 3 2 4 5 3" xfId="2351" xr:uid="{00000000-0005-0000-0000-00002F090000}"/>
    <cellStyle name="Currency 2 4 2 3 2 4 6" xfId="2352" xr:uid="{00000000-0005-0000-0000-000030090000}"/>
    <cellStyle name="Currency 2 4 2 3 2 4 6 2" xfId="2353" xr:uid="{00000000-0005-0000-0000-000031090000}"/>
    <cellStyle name="Currency 2 4 2 3 2 4 7" xfId="2354" xr:uid="{00000000-0005-0000-0000-000032090000}"/>
    <cellStyle name="Currency 2 4 2 3 2 4 7 2" xfId="2355" xr:uid="{00000000-0005-0000-0000-000033090000}"/>
    <cellStyle name="Currency 2 4 2 3 2 4 8" xfId="2356" xr:uid="{00000000-0005-0000-0000-000034090000}"/>
    <cellStyle name="Currency 2 4 2 3 2 4 9" xfId="2357" xr:uid="{00000000-0005-0000-0000-000035090000}"/>
    <cellStyle name="Currency 2 4 2 3 2 5" xfId="2358" xr:uid="{00000000-0005-0000-0000-000036090000}"/>
    <cellStyle name="Currency 2 4 2 3 2 5 2" xfId="2359" xr:uid="{00000000-0005-0000-0000-000037090000}"/>
    <cellStyle name="Currency 2 4 2 3 2 5 3" xfId="2360" xr:uid="{00000000-0005-0000-0000-000038090000}"/>
    <cellStyle name="Currency 2 4 2 3 2 6" xfId="2361" xr:uid="{00000000-0005-0000-0000-000039090000}"/>
    <cellStyle name="Currency 2 4 2 3 2 6 2" xfId="2362" xr:uid="{00000000-0005-0000-0000-00003A090000}"/>
    <cellStyle name="Currency 2 4 2 3 2 6 2 2" xfId="2363" xr:uid="{00000000-0005-0000-0000-00003B090000}"/>
    <cellStyle name="Currency 2 4 2 3 2 6 2 2 2" xfId="2364" xr:uid="{00000000-0005-0000-0000-00003C090000}"/>
    <cellStyle name="Currency 2 4 2 3 2 6 2 3" xfId="2365" xr:uid="{00000000-0005-0000-0000-00003D090000}"/>
    <cellStyle name="Currency 2 4 2 3 2 6 3" xfId="2366" xr:uid="{00000000-0005-0000-0000-00003E090000}"/>
    <cellStyle name="Currency 2 4 2 3 2 6 3 2" xfId="2367" xr:uid="{00000000-0005-0000-0000-00003F090000}"/>
    <cellStyle name="Currency 2 4 2 3 2 6 3 2 2" xfId="2368" xr:uid="{00000000-0005-0000-0000-000040090000}"/>
    <cellStyle name="Currency 2 4 2 3 2 6 3 3" xfId="2369" xr:uid="{00000000-0005-0000-0000-000041090000}"/>
    <cellStyle name="Currency 2 4 2 3 2 6 4" xfId="2370" xr:uid="{00000000-0005-0000-0000-000042090000}"/>
    <cellStyle name="Currency 2 4 2 3 2 6 4 2" xfId="2371" xr:uid="{00000000-0005-0000-0000-000043090000}"/>
    <cellStyle name="Currency 2 4 2 3 2 6 4 2 2" xfId="2372" xr:uid="{00000000-0005-0000-0000-000044090000}"/>
    <cellStyle name="Currency 2 4 2 3 2 6 4 3" xfId="2373" xr:uid="{00000000-0005-0000-0000-000045090000}"/>
    <cellStyle name="Currency 2 4 2 3 2 6 5" xfId="2374" xr:uid="{00000000-0005-0000-0000-000046090000}"/>
    <cellStyle name="Currency 2 4 2 3 2 6 5 2" xfId="2375" xr:uid="{00000000-0005-0000-0000-000047090000}"/>
    <cellStyle name="Currency 2 4 2 3 2 6 6" xfId="2376" xr:uid="{00000000-0005-0000-0000-000048090000}"/>
    <cellStyle name="Currency 2 4 2 3 2 6 6 2" xfId="2377" xr:uid="{00000000-0005-0000-0000-000049090000}"/>
    <cellStyle name="Currency 2 4 2 3 2 6 7" xfId="2378" xr:uid="{00000000-0005-0000-0000-00004A090000}"/>
    <cellStyle name="Currency 2 4 2 3 2 7" xfId="2379" xr:uid="{00000000-0005-0000-0000-00004B090000}"/>
    <cellStyle name="Currency 2 4 2 3 2 7 2" xfId="2380" xr:uid="{00000000-0005-0000-0000-00004C090000}"/>
    <cellStyle name="Currency 2 4 2 3 2 7 2 2" xfId="2381" xr:uid="{00000000-0005-0000-0000-00004D090000}"/>
    <cellStyle name="Currency 2 4 2 3 2 7 3" xfId="2382" xr:uid="{00000000-0005-0000-0000-00004E090000}"/>
    <cellStyle name="Currency 2 4 2 3 2 8" xfId="2383" xr:uid="{00000000-0005-0000-0000-00004F090000}"/>
    <cellStyle name="Currency 2 4 2 3 2 8 2" xfId="2384" xr:uid="{00000000-0005-0000-0000-000050090000}"/>
    <cellStyle name="Currency 2 4 2 3 2 8 2 2" xfId="2385" xr:uid="{00000000-0005-0000-0000-000051090000}"/>
    <cellStyle name="Currency 2 4 2 3 2 8 3" xfId="2386" xr:uid="{00000000-0005-0000-0000-000052090000}"/>
    <cellStyle name="Currency 2 4 2 3 3" xfId="2387" xr:uid="{00000000-0005-0000-0000-000053090000}"/>
    <cellStyle name="Currency 2 4 2 3 3 10" xfId="2388" xr:uid="{00000000-0005-0000-0000-000054090000}"/>
    <cellStyle name="Currency 2 4 2 3 3 2" xfId="2389" xr:uid="{00000000-0005-0000-0000-000055090000}"/>
    <cellStyle name="Currency 2 4 2 3 3 2 2" xfId="2390" xr:uid="{00000000-0005-0000-0000-000056090000}"/>
    <cellStyle name="Currency 2 4 2 3 3 2 3" xfId="2391" xr:uid="{00000000-0005-0000-0000-000057090000}"/>
    <cellStyle name="Currency 2 4 2 3 3 2 3 2" xfId="2392" xr:uid="{00000000-0005-0000-0000-000058090000}"/>
    <cellStyle name="Currency 2 4 2 3 3 2 3 3" xfId="2393" xr:uid="{00000000-0005-0000-0000-000059090000}"/>
    <cellStyle name="Currency 2 4 2 3 3 2 4" xfId="2394" xr:uid="{00000000-0005-0000-0000-00005A090000}"/>
    <cellStyle name="Currency 2 4 2 3 3 2 4 2" xfId="2395" xr:uid="{00000000-0005-0000-0000-00005B090000}"/>
    <cellStyle name="Currency 2 4 2 3 3 2 4 2 2" xfId="2396" xr:uid="{00000000-0005-0000-0000-00005C090000}"/>
    <cellStyle name="Currency 2 4 2 3 3 2 4 3" xfId="2397" xr:uid="{00000000-0005-0000-0000-00005D090000}"/>
    <cellStyle name="Currency 2 4 2 3 3 2 5" xfId="2398" xr:uid="{00000000-0005-0000-0000-00005E090000}"/>
    <cellStyle name="Currency 2 4 2 3 3 2 5 2" xfId="2399" xr:uid="{00000000-0005-0000-0000-00005F090000}"/>
    <cellStyle name="Currency 2 4 2 3 3 2 5 2 2" xfId="2400" xr:uid="{00000000-0005-0000-0000-000060090000}"/>
    <cellStyle name="Currency 2 4 2 3 3 2 5 3" xfId="2401" xr:uid="{00000000-0005-0000-0000-000061090000}"/>
    <cellStyle name="Currency 2 4 2 3 3 2 6" xfId="2402" xr:uid="{00000000-0005-0000-0000-000062090000}"/>
    <cellStyle name="Currency 2 4 2 3 3 2 6 2" xfId="2403" xr:uid="{00000000-0005-0000-0000-000063090000}"/>
    <cellStyle name="Currency 2 4 2 3 3 2 6 2 2" xfId="2404" xr:uid="{00000000-0005-0000-0000-000064090000}"/>
    <cellStyle name="Currency 2 4 2 3 3 2 6 3" xfId="2405" xr:uid="{00000000-0005-0000-0000-000065090000}"/>
    <cellStyle name="Currency 2 4 2 3 3 2 7" xfId="2406" xr:uid="{00000000-0005-0000-0000-000066090000}"/>
    <cellStyle name="Currency 2 4 2 3 3 2 7 2" xfId="2407" xr:uid="{00000000-0005-0000-0000-000067090000}"/>
    <cellStyle name="Currency 2 4 2 3 3 2 8" xfId="2408" xr:uid="{00000000-0005-0000-0000-000068090000}"/>
    <cellStyle name="Currency 2 4 2 3 3 2 8 2" xfId="2409" xr:uid="{00000000-0005-0000-0000-000069090000}"/>
    <cellStyle name="Currency 2 4 2 3 3 2 9" xfId="2410" xr:uid="{00000000-0005-0000-0000-00006A090000}"/>
    <cellStyle name="Currency 2 4 2 3 3 3" xfId="2411" xr:uid="{00000000-0005-0000-0000-00006B090000}"/>
    <cellStyle name="Currency 2 4 2 3 3 4" xfId="2412" xr:uid="{00000000-0005-0000-0000-00006C090000}"/>
    <cellStyle name="Currency 2 4 2 3 3 4 2" xfId="2413" xr:uid="{00000000-0005-0000-0000-00006D090000}"/>
    <cellStyle name="Currency 2 4 2 3 3 4 3" xfId="2414" xr:uid="{00000000-0005-0000-0000-00006E090000}"/>
    <cellStyle name="Currency 2 4 2 3 3 5" xfId="2415" xr:uid="{00000000-0005-0000-0000-00006F090000}"/>
    <cellStyle name="Currency 2 4 2 3 3 5 2" xfId="2416" xr:uid="{00000000-0005-0000-0000-000070090000}"/>
    <cellStyle name="Currency 2 4 2 3 3 5 2 2" xfId="2417" xr:uid="{00000000-0005-0000-0000-000071090000}"/>
    <cellStyle name="Currency 2 4 2 3 3 5 3" xfId="2418" xr:uid="{00000000-0005-0000-0000-000072090000}"/>
    <cellStyle name="Currency 2 4 2 3 3 6" xfId="2419" xr:uid="{00000000-0005-0000-0000-000073090000}"/>
    <cellStyle name="Currency 2 4 2 3 3 6 2" xfId="2420" xr:uid="{00000000-0005-0000-0000-000074090000}"/>
    <cellStyle name="Currency 2 4 2 3 3 6 2 2" xfId="2421" xr:uid="{00000000-0005-0000-0000-000075090000}"/>
    <cellStyle name="Currency 2 4 2 3 3 6 3" xfId="2422" xr:uid="{00000000-0005-0000-0000-000076090000}"/>
    <cellStyle name="Currency 2 4 2 3 3 7" xfId="2423" xr:uid="{00000000-0005-0000-0000-000077090000}"/>
    <cellStyle name="Currency 2 4 2 3 3 7 2" xfId="2424" xr:uid="{00000000-0005-0000-0000-000078090000}"/>
    <cellStyle name="Currency 2 4 2 3 3 7 2 2" xfId="2425" xr:uid="{00000000-0005-0000-0000-000079090000}"/>
    <cellStyle name="Currency 2 4 2 3 3 7 3" xfId="2426" xr:uid="{00000000-0005-0000-0000-00007A090000}"/>
    <cellStyle name="Currency 2 4 2 3 3 8" xfId="2427" xr:uid="{00000000-0005-0000-0000-00007B090000}"/>
    <cellStyle name="Currency 2 4 2 3 3 8 2" xfId="2428" xr:uid="{00000000-0005-0000-0000-00007C090000}"/>
    <cellStyle name="Currency 2 4 2 3 3 9" xfId="2429" xr:uid="{00000000-0005-0000-0000-00007D090000}"/>
    <cellStyle name="Currency 2 4 2 3 3 9 2" xfId="2430" xr:uid="{00000000-0005-0000-0000-00007E090000}"/>
    <cellStyle name="Currency 2 4 2 3 4" xfId="2431" xr:uid="{00000000-0005-0000-0000-00007F090000}"/>
    <cellStyle name="Currency 2 4 2 3 4 2" xfId="2432" xr:uid="{00000000-0005-0000-0000-000080090000}"/>
    <cellStyle name="Currency 2 4 2 3 4 2 10" xfId="2433" xr:uid="{00000000-0005-0000-0000-000081090000}"/>
    <cellStyle name="Currency 2 4 2 3 4 2 2" xfId="2434" xr:uid="{00000000-0005-0000-0000-000082090000}"/>
    <cellStyle name="Currency 2 4 2 3 4 2 3" xfId="2435" xr:uid="{00000000-0005-0000-0000-000083090000}"/>
    <cellStyle name="Currency 2 4 2 3 4 2 4" xfId="2436" xr:uid="{00000000-0005-0000-0000-000084090000}"/>
    <cellStyle name="Currency 2 4 2 3 4 2 4 2" xfId="2437" xr:uid="{00000000-0005-0000-0000-000085090000}"/>
    <cellStyle name="Currency 2 4 2 3 4 2 4 2 2" xfId="2438" xr:uid="{00000000-0005-0000-0000-000086090000}"/>
    <cellStyle name="Currency 2 4 2 3 4 2 4 3" xfId="2439" xr:uid="{00000000-0005-0000-0000-000087090000}"/>
    <cellStyle name="Currency 2 4 2 3 4 2 5" xfId="2440" xr:uid="{00000000-0005-0000-0000-000088090000}"/>
    <cellStyle name="Currency 2 4 2 3 4 2 5 2" xfId="2441" xr:uid="{00000000-0005-0000-0000-000089090000}"/>
    <cellStyle name="Currency 2 4 2 3 4 2 5 2 2" xfId="2442" xr:uid="{00000000-0005-0000-0000-00008A090000}"/>
    <cellStyle name="Currency 2 4 2 3 4 2 5 3" xfId="2443" xr:uid="{00000000-0005-0000-0000-00008B090000}"/>
    <cellStyle name="Currency 2 4 2 3 4 2 6" xfId="2444" xr:uid="{00000000-0005-0000-0000-00008C090000}"/>
    <cellStyle name="Currency 2 4 2 3 4 2 6 2" xfId="2445" xr:uid="{00000000-0005-0000-0000-00008D090000}"/>
    <cellStyle name="Currency 2 4 2 3 4 2 6 2 2" xfId="2446" xr:uid="{00000000-0005-0000-0000-00008E090000}"/>
    <cellStyle name="Currency 2 4 2 3 4 2 6 3" xfId="2447" xr:uid="{00000000-0005-0000-0000-00008F090000}"/>
    <cellStyle name="Currency 2 4 2 3 4 2 7" xfId="2448" xr:uid="{00000000-0005-0000-0000-000090090000}"/>
    <cellStyle name="Currency 2 4 2 3 4 2 7 2" xfId="2449" xr:uid="{00000000-0005-0000-0000-000091090000}"/>
    <cellStyle name="Currency 2 4 2 3 4 2 8" xfId="2450" xr:uid="{00000000-0005-0000-0000-000092090000}"/>
    <cellStyle name="Currency 2 4 2 3 4 2 8 2" xfId="2451" xr:uid="{00000000-0005-0000-0000-000093090000}"/>
    <cellStyle name="Currency 2 4 2 3 4 2 9" xfId="2452" xr:uid="{00000000-0005-0000-0000-000094090000}"/>
    <cellStyle name="Currency 2 4 2 3 4 3" xfId="2453" xr:uid="{00000000-0005-0000-0000-000095090000}"/>
    <cellStyle name="Currency 2 4 2 3 4 4" xfId="2454" xr:uid="{00000000-0005-0000-0000-000096090000}"/>
    <cellStyle name="Currency 2 4 2 3 4 4 2" xfId="2455" xr:uid="{00000000-0005-0000-0000-000097090000}"/>
    <cellStyle name="Currency 2 4 2 3 4 4 2 2" xfId="2456" xr:uid="{00000000-0005-0000-0000-000098090000}"/>
    <cellStyle name="Currency 2 4 2 3 4 4 3" xfId="2457" xr:uid="{00000000-0005-0000-0000-000099090000}"/>
    <cellStyle name="Currency 2 4 2 3 4 5" xfId="2458" xr:uid="{00000000-0005-0000-0000-00009A090000}"/>
    <cellStyle name="Currency 2 4 2 3 4 5 2" xfId="2459" xr:uid="{00000000-0005-0000-0000-00009B090000}"/>
    <cellStyle name="Currency 2 4 2 3 4 5 2 2" xfId="2460" xr:uid="{00000000-0005-0000-0000-00009C090000}"/>
    <cellStyle name="Currency 2 4 2 3 4 5 3" xfId="2461" xr:uid="{00000000-0005-0000-0000-00009D090000}"/>
    <cellStyle name="Currency 2 4 2 3 5" xfId="2462" xr:uid="{00000000-0005-0000-0000-00009E090000}"/>
    <cellStyle name="Currency 2 4 2 3 5 2" xfId="2463" xr:uid="{00000000-0005-0000-0000-00009F090000}"/>
    <cellStyle name="Currency 2 4 2 3 5 3" xfId="2464" xr:uid="{00000000-0005-0000-0000-0000A0090000}"/>
    <cellStyle name="Currency 2 4 2 3 5 3 2" xfId="2465" xr:uid="{00000000-0005-0000-0000-0000A1090000}"/>
    <cellStyle name="Currency 2 4 2 3 5 3 3" xfId="2466" xr:uid="{00000000-0005-0000-0000-0000A2090000}"/>
    <cellStyle name="Currency 2 4 2 3 5 4" xfId="2467" xr:uid="{00000000-0005-0000-0000-0000A3090000}"/>
    <cellStyle name="Currency 2 4 2 3 5 4 2" xfId="2468" xr:uid="{00000000-0005-0000-0000-0000A4090000}"/>
    <cellStyle name="Currency 2 4 2 3 5 4 2 2" xfId="2469" xr:uid="{00000000-0005-0000-0000-0000A5090000}"/>
    <cellStyle name="Currency 2 4 2 3 5 4 3" xfId="2470" xr:uid="{00000000-0005-0000-0000-0000A6090000}"/>
    <cellStyle name="Currency 2 4 2 3 5 5" xfId="2471" xr:uid="{00000000-0005-0000-0000-0000A7090000}"/>
    <cellStyle name="Currency 2 4 2 3 5 5 2" xfId="2472" xr:uid="{00000000-0005-0000-0000-0000A8090000}"/>
    <cellStyle name="Currency 2 4 2 3 5 5 2 2" xfId="2473" xr:uid="{00000000-0005-0000-0000-0000A9090000}"/>
    <cellStyle name="Currency 2 4 2 3 5 5 3" xfId="2474" xr:uid="{00000000-0005-0000-0000-0000AA090000}"/>
    <cellStyle name="Currency 2 4 2 3 5 6" xfId="2475" xr:uid="{00000000-0005-0000-0000-0000AB090000}"/>
    <cellStyle name="Currency 2 4 2 3 5 6 2" xfId="2476" xr:uid="{00000000-0005-0000-0000-0000AC090000}"/>
    <cellStyle name="Currency 2 4 2 3 5 6 2 2" xfId="2477" xr:uid="{00000000-0005-0000-0000-0000AD090000}"/>
    <cellStyle name="Currency 2 4 2 3 5 6 3" xfId="2478" xr:uid="{00000000-0005-0000-0000-0000AE090000}"/>
    <cellStyle name="Currency 2 4 2 3 5 7" xfId="2479" xr:uid="{00000000-0005-0000-0000-0000AF090000}"/>
    <cellStyle name="Currency 2 4 2 3 5 7 2" xfId="2480" xr:uid="{00000000-0005-0000-0000-0000B0090000}"/>
    <cellStyle name="Currency 2 4 2 3 5 8" xfId="2481" xr:uid="{00000000-0005-0000-0000-0000B1090000}"/>
    <cellStyle name="Currency 2 4 2 3 5 8 2" xfId="2482" xr:uid="{00000000-0005-0000-0000-0000B2090000}"/>
    <cellStyle name="Currency 2 4 2 3 5 9" xfId="2483" xr:uid="{00000000-0005-0000-0000-0000B3090000}"/>
    <cellStyle name="Currency 2 4 2 3 6" xfId="2484" xr:uid="{00000000-0005-0000-0000-0000B4090000}"/>
    <cellStyle name="Currency 2 4 2 3 6 2" xfId="2485" xr:uid="{00000000-0005-0000-0000-0000B5090000}"/>
    <cellStyle name="Currency 2 4 2 3 6 3" xfId="2486" xr:uid="{00000000-0005-0000-0000-0000B6090000}"/>
    <cellStyle name="Currency 2 4 2 3 7" xfId="2487" xr:uid="{00000000-0005-0000-0000-0000B7090000}"/>
    <cellStyle name="Currency 2 4 2 3 8" xfId="2488" xr:uid="{00000000-0005-0000-0000-0000B8090000}"/>
    <cellStyle name="Currency 2 4 2 3 8 2" xfId="2489" xr:uid="{00000000-0005-0000-0000-0000B9090000}"/>
    <cellStyle name="Currency 2 4 2 3 8 2 2" xfId="2490" xr:uid="{00000000-0005-0000-0000-0000BA090000}"/>
    <cellStyle name="Currency 2 4 2 3 8 3" xfId="2491" xr:uid="{00000000-0005-0000-0000-0000BB090000}"/>
    <cellStyle name="Currency 2 4 2 3 8 4" xfId="2492" xr:uid="{00000000-0005-0000-0000-0000BC090000}"/>
    <cellStyle name="Currency 2 4 2 3 9" xfId="2493" xr:uid="{00000000-0005-0000-0000-0000BD090000}"/>
    <cellStyle name="Currency 2 4 2 3 9 2" xfId="2494" xr:uid="{00000000-0005-0000-0000-0000BE090000}"/>
    <cellStyle name="Currency 2 4 2 3 9 2 2" xfId="2495" xr:uid="{00000000-0005-0000-0000-0000BF090000}"/>
    <cellStyle name="Currency 2 4 2 3 9 3" xfId="2496" xr:uid="{00000000-0005-0000-0000-0000C0090000}"/>
    <cellStyle name="Currency 2 4 2 4" xfId="2497" xr:uid="{00000000-0005-0000-0000-0000C1090000}"/>
    <cellStyle name="Currency 2 4 2 4 2" xfId="2498" xr:uid="{00000000-0005-0000-0000-0000C2090000}"/>
    <cellStyle name="Currency 2 4 2 4 2 2" xfId="2499" xr:uid="{00000000-0005-0000-0000-0000C3090000}"/>
    <cellStyle name="Currency 2 4 2 4 2 3" xfId="2500" xr:uid="{00000000-0005-0000-0000-0000C4090000}"/>
    <cellStyle name="Currency 2 4 2 4 2 3 2" xfId="2501" xr:uid="{00000000-0005-0000-0000-0000C5090000}"/>
    <cellStyle name="Currency 2 4 2 4 2 3 3" xfId="2502" xr:uid="{00000000-0005-0000-0000-0000C6090000}"/>
    <cellStyle name="Currency 2 4 2 4 2 4" xfId="2503" xr:uid="{00000000-0005-0000-0000-0000C7090000}"/>
    <cellStyle name="Currency 2 4 2 4 2 4 2" xfId="2504" xr:uid="{00000000-0005-0000-0000-0000C8090000}"/>
    <cellStyle name="Currency 2 4 2 4 2 4 2 2" xfId="2505" xr:uid="{00000000-0005-0000-0000-0000C9090000}"/>
    <cellStyle name="Currency 2 4 2 4 2 4 3" xfId="2506" xr:uid="{00000000-0005-0000-0000-0000CA090000}"/>
    <cellStyle name="Currency 2 4 2 4 2 5" xfId="2507" xr:uid="{00000000-0005-0000-0000-0000CB090000}"/>
    <cellStyle name="Currency 2 4 2 4 2 5 2" xfId="2508" xr:uid="{00000000-0005-0000-0000-0000CC090000}"/>
    <cellStyle name="Currency 2 4 2 4 2 5 2 2" xfId="2509" xr:uid="{00000000-0005-0000-0000-0000CD090000}"/>
    <cellStyle name="Currency 2 4 2 4 2 5 3" xfId="2510" xr:uid="{00000000-0005-0000-0000-0000CE090000}"/>
    <cellStyle name="Currency 2 4 2 4 2 6" xfId="2511" xr:uid="{00000000-0005-0000-0000-0000CF090000}"/>
    <cellStyle name="Currency 2 4 2 4 2 6 2" xfId="2512" xr:uid="{00000000-0005-0000-0000-0000D0090000}"/>
    <cellStyle name="Currency 2 4 2 4 2 6 2 2" xfId="2513" xr:uid="{00000000-0005-0000-0000-0000D1090000}"/>
    <cellStyle name="Currency 2 4 2 4 2 6 3" xfId="2514" xr:uid="{00000000-0005-0000-0000-0000D2090000}"/>
    <cellStyle name="Currency 2 4 2 4 2 7" xfId="2515" xr:uid="{00000000-0005-0000-0000-0000D3090000}"/>
    <cellStyle name="Currency 2 4 2 4 2 7 2" xfId="2516" xr:uid="{00000000-0005-0000-0000-0000D4090000}"/>
    <cellStyle name="Currency 2 4 2 4 2 8" xfId="2517" xr:uid="{00000000-0005-0000-0000-0000D5090000}"/>
    <cellStyle name="Currency 2 4 2 4 2 8 2" xfId="2518" xr:uid="{00000000-0005-0000-0000-0000D6090000}"/>
    <cellStyle name="Currency 2 4 2 4 2 9" xfId="2519" xr:uid="{00000000-0005-0000-0000-0000D7090000}"/>
    <cellStyle name="Currency 2 4 2 4 3" xfId="2520" xr:uid="{00000000-0005-0000-0000-0000D8090000}"/>
    <cellStyle name="Currency 2 4 2 4 3 2" xfId="2521" xr:uid="{00000000-0005-0000-0000-0000D9090000}"/>
    <cellStyle name="Currency 2 4 2 4 3 3" xfId="2522" xr:uid="{00000000-0005-0000-0000-0000DA090000}"/>
    <cellStyle name="Currency 2 4 2 4 3 3 2" xfId="2523" xr:uid="{00000000-0005-0000-0000-0000DB090000}"/>
    <cellStyle name="Currency 2 4 2 4 3 3 3" xfId="2524" xr:uid="{00000000-0005-0000-0000-0000DC090000}"/>
    <cellStyle name="Currency 2 4 2 4 3 4" xfId="2525" xr:uid="{00000000-0005-0000-0000-0000DD090000}"/>
    <cellStyle name="Currency 2 4 2 4 3 4 2" xfId="2526" xr:uid="{00000000-0005-0000-0000-0000DE090000}"/>
    <cellStyle name="Currency 2 4 2 4 3 4 2 2" xfId="2527" xr:uid="{00000000-0005-0000-0000-0000DF090000}"/>
    <cellStyle name="Currency 2 4 2 4 3 4 3" xfId="2528" xr:uid="{00000000-0005-0000-0000-0000E0090000}"/>
    <cellStyle name="Currency 2 4 2 4 3 5" xfId="2529" xr:uid="{00000000-0005-0000-0000-0000E1090000}"/>
    <cellStyle name="Currency 2 4 2 4 3 5 2" xfId="2530" xr:uid="{00000000-0005-0000-0000-0000E2090000}"/>
    <cellStyle name="Currency 2 4 2 4 3 5 2 2" xfId="2531" xr:uid="{00000000-0005-0000-0000-0000E3090000}"/>
    <cellStyle name="Currency 2 4 2 4 3 5 3" xfId="2532" xr:uid="{00000000-0005-0000-0000-0000E4090000}"/>
    <cellStyle name="Currency 2 4 2 4 3 6" xfId="2533" xr:uid="{00000000-0005-0000-0000-0000E5090000}"/>
    <cellStyle name="Currency 2 4 2 4 3 6 2" xfId="2534" xr:uid="{00000000-0005-0000-0000-0000E6090000}"/>
    <cellStyle name="Currency 2 4 2 4 3 6 2 2" xfId="2535" xr:uid="{00000000-0005-0000-0000-0000E7090000}"/>
    <cellStyle name="Currency 2 4 2 4 3 6 3" xfId="2536" xr:uid="{00000000-0005-0000-0000-0000E8090000}"/>
    <cellStyle name="Currency 2 4 2 4 3 7" xfId="2537" xr:uid="{00000000-0005-0000-0000-0000E9090000}"/>
    <cellStyle name="Currency 2 4 2 4 3 7 2" xfId="2538" xr:uid="{00000000-0005-0000-0000-0000EA090000}"/>
    <cellStyle name="Currency 2 4 2 4 3 8" xfId="2539" xr:uid="{00000000-0005-0000-0000-0000EB090000}"/>
    <cellStyle name="Currency 2 4 2 4 3 8 2" xfId="2540" xr:uid="{00000000-0005-0000-0000-0000EC090000}"/>
    <cellStyle name="Currency 2 4 2 4 3 9" xfId="2541" xr:uid="{00000000-0005-0000-0000-0000ED090000}"/>
    <cellStyle name="Currency 2 4 2 4 4" xfId="2542" xr:uid="{00000000-0005-0000-0000-0000EE090000}"/>
    <cellStyle name="Currency 2 4 2 4 4 2" xfId="2543" xr:uid="{00000000-0005-0000-0000-0000EF090000}"/>
    <cellStyle name="Currency 2 4 2 4 4 3" xfId="2544" xr:uid="{00000000-0005-0000-0000-0000F0090000}"/>
    <cellStyle name="Currency 2 4 2 4 4 3 2" xfId="2545" xr:uid="{00000000-0005-0000-0000-0000F1090000}"/>
    <cellStyle name="Currency 2 4 2 4 4 3 2 2" xfId="2546" xr:uid="{00000000-0005-0000-0000-0000F2090000}"/>
    <cellStyle name="Currency 2 4 2 4 4 3 3" xfId="2547" xr:uid="{00000000-0005-0000-0000-0000F3090000}"/>
    <cellStyle name="Currency 2 4 2 4 4 4" xfId="2548" xr:uid="{00000000-0005-0000-0000-0000F4090000}"/>
    <cellStyle name="Currency 2 4 2 4 4 4 2" xfId="2549" xr:uid="{00000000-0005-0000-0000-0000F5090000}"/>
    <cellStyle name="Currency 2 4 2 4 4 4 2 2" xfId="2550" xr:uid="{00000000-0005-0000-0000-0000F6090000}"/>
    <cellStyle name="Currency 2 4 2 4 4 4 3" xfId="2551" xr:uid="{00000000-0005-0000-0000-0000F7090000}"/>
    <cellStyle name="Currency 2 4 2 4 4 5" xfId="2552" xr:uid="{00000000-0005-0000-0000-0000F8090000}"/>
    <cellStyle name="Currency 2 4 2 4 4 5 2" xfId="2553" xr:uid="{00000000-0005-0000-0000-0000F9090000}"/>
    <cellStyle name="Currency 2 4 2 4 4 5 2 2" xfId="2554" xr:uid="{00000000-0005-0000-0000-0000FA090000}"/>
    <cellStyle name="Currency 2 4 2 4 4 5 3" xfId="2555" xr:uid="{00000000-0005-0000-0000-0000FB090000}"/>
    <cellStyle name="Currency 2 4 2 4 4 6" xfId="2556" xr:uid="{00000000-0005-0000-0000-0000FC090000}"/>
    <cellStyle name="Currency 2 4 2 4 4 6 2" xfId="2557" xr:uid="{00000000-0005-0000-0000-0000FD090000}"/>
    <cellStyle name="Currency 2 4 2 4 4 7" xfId="2558" xr:uid="{00000000-0005-0000-0000-0000FE090000}"/>
    <cellStyle name="Currency 2 4 2 4 4 7 2" xfId="2559" xr:uid="{00000000-0005-0000-0000-0000FF090000}"/>
    <cellStyle name="Currency 2 4 2 4 4 8" xfId="2560" xr:uid="{00000000-0005-0000-0000-0000000A0000}"/>
    <cellStyle name="Currency 2 4 2 4 4 9" xfId="2561" xr:uid="{00000000-0005-0000-0000-0000010A0000}"/>
    <cellStyle name="Currency 2 4 2 4 5" xfId="2562" xr:uid="{00000000-0005-0000-0000-0000020A0000}"/>
    <cellStyle name="Currency 2 4 2 4 5 2" xfId="2563" xr:uid="{00000000-0005-0000-0000-0000030A0000}"/>
    <cellStyle name="Currency 2 4 2 4 5 3" xfId="2564" xr:uid="{00000000-0005-0000-0000-0000040A0000}"/>
    <cellStyle name="Currency 2 4 2 4 6" xfId="2565" xr:uid="{00000000-0005-0000-0000-0000050A0000}"/>
    <cellStyle name="Currency 2 4 2 4 6 2" xfId="2566" xr:uid="{00000000-0005-0000-0000-0000060A0000}"/>
    <cellStyle name="Currency 2 4 2 4 6 2 2" xfId="2567" xr:uid="{00000000-0005-0000-0000-0000070A0000}"/>
    <cellStyle name="Currency 2 4 2 4 6 2 2 2" xfId="2568" xr:uid="{00000000-0005-0000-0000-0000080A0000}"/>
    <cellStyle name="Currency 2 4 2 4 6 2 3" xfId="2569" xr:uid="{00000000-0005-0000-0000-0000090A0000}"/>
    <cellStyle name="Currency 2 4 2 4 6 3" xfId="2570" xr:uid="{00000000-0005-0000-0000-00000A0A0000}"/>
    <cellStyle name="Currency 2 4 2 4 6 3 2" xfId="2571" xr:uid="{00000000-0005-0000-0000-00000B0A0000}"/>
    <cellStyle name="Currency 2 4 2 4 6 3 2 2" xfId="2572" xr:uid="{00000000-0005-0000-0000-00000C0A0000}"/>
    <cellStyle name="Currency 2 4 2 4 6 3 3" xfId="2573" xr:uid="{00000000-0005-0000-0000-00000D0A0000}"/>
    <cellStyle name="Currency 2 4 2 4 6 4" xfId="2574" xr:uid="{00000000-0005-0000-0000-00000E0A0000}"/>
    <cellStyle name="Currency 2 4 2 4 6 4 2" xfId="2575" xr:uid="{00000000-0005-0000-0000-00000F0A0000}"/>
    <cellStyle name="Currency 2 4 2 4 6 4 2 2" xfId="2576" xr:uid="{00000000-0005-0000-0000-0000100A0000}"/>
    <cellStyle name="Currency 2 4 2 4 6 4 3" xfId="2577" xr:uid="{00000000-0005-0000-0000-0000110A0000}"/>
    <cellStyle name="Currency 2 4 2 4 6 5" xfId="2578" xr:uid="{00000000-0005-0000-0000-0000120A0000}"/>
    <cellStyle name="Currency 2 4 2 4 6 5 2" xfId="2579" xr:uid="{00000000-0005-0000-0000-0000130A0000}"/>
    <cellStyle name="Currency 2 4 2 4 6 6" xfId="2580" xr:uid="{00000000-0005-0000-0000-0000140A0000}"/>
    <cellStyle name="Currency 2 4 2 4 6 6 2" xfId="2581" xr:uid="{00000000-0005-0000-0000-0000150A0000}"/>
    <cellStyle name="Currency 2 4 2 4 6 7" xfId="2582" xr:uid="{00000000-0005-0000-0000-0000160A0000}"/>
    <cellStyle name="Currency 2 4 2 4 7" xfId="2583" xr:uid="{00000000-0005-0000-0000-0000170A0000}"/>
    <cellStyle name="Currency 2 4 2 4 7 2" xfId="2584" xr:uid="{00000000-0005-0000-0000-0000180A0000}"/>
    <cellStyle name="Currency 2 4 2 4 7 2 2" xfId="2585" xr:uid="{00000000-0005-0000-0000-0000190A0000}"/>
    <cellStyle name="Currency 2 4 2 4 7 3" xfId="2586" xr:uid="{00000000-0005-0000-0000-00001A0A0000}"/>
    <cellStyle name="Currency 2 4 2 4 8" xfId="2587" xr:uid="{00000000-0005-0000-0000-00001B0A0000}"/>
    <cellStyle name="Currency 2 4 2 4 8 2" xfId="2588" xr:uid="{00000000-0005-0000-0000-00001C0A0000}"/>
    <cellStyle name="Currency 2 4 2 4 8 2 2" xfId="2589" xr:uid="{00000000-0005-0000-0000-00001D0A0000}"/>
    <cellStyle name="Currency 2 4 2 4 8 3" xfId="2590" xr:uid="{00000000-0005-0000-0000-00001E0A0000}"/>
    <cellStyle name="Currency 2 4 2 5" xfId="2591" xr:uid="{00000000-0005-0000-0000-00001F0A0000}"/>
    <cellStyle name="Currency 2 4 2 5 10" xfId="2592" xr:uid="{00000000-0005-0000-0000-0000200A0000}"/>
    <cellStyle name="Currency 2 4 2 5 2" xfId="2593" xr:uid="{00000000-0005-0000-0000-0000210A0000}"/>
    <cellStyle name="Currency 2 4 2 5 2 2" xfId="2594" xr:uid="{00000000-0005-0000-0000-0000220A0000}"/>
    <cellStyle name="Currency 2 4 2 5 2 3" xfId="2595" xr:uid="{00000000-0005-0000-0000-0000230A0000}"/>
    <cellStyle name="Currency 2 4 2 5 2 3 2" xfId="2596" xr:uid="{00000000-0005-0000-0000-0000240A0000}"/>
    <cellStyle name="Currency 2 4 2 5 2 3 3" xfId="2597" xr:uid="{00000000-0005-0000-0000-0000250A0000}"/>
    <cellStyle name="Currency 2 4 2 5 2 4" xfId="2598" xr:uid="{00000000-0005-0000-0000-0000260A0000}"/>
    <cellStyle name="Currency 2 4 2 5 2 4 2" xfId="2599" xr:uid="{00000000-0005-0000-0000-0000270A0000}"/>
    <cellStyle name="Currency 2 4 2 5 2 4 2 2" xfId="2600" xr:uid="{00000000-0005-0000-0000-0000280A0000}"/>
    <cellStyle name="Currency 2 4 2 5 2 4 3" xfId="2601" xr:uid="{00000000-0005-0000-0000-0000290A0000}"/>
    <cellStyle name="Currency 2 4 2 5 2 5" xfId="2602" xr:uid="{00000000-0005-0000-0000-00002A0A0000}"/>
    <cellStyle name="Currency 2 4 2 5 2 5 2" xfId="2603" xr:uid="{00000000-0005-0000-0000-00002B0A0000}"/>
    <cellStyle name="Currency 2 4 2 5 2 5 2 2" xfId="2604" xr:uid="{00000000-0005-0000-0000-00002C0A0000}"/>
    <cellStyle name="Currency 2 4 2 5 2 5 3" xfId="2605" xr:uid="{00000000-0005-0000-0000-00002D0A0000}"/>
    <cellStyle name="Currency 2 4 2 5 2 6" xfId="2606" xr:uid="{00000000-0005-0000-0000-00002E0A0000}"/>
    <cellStyle name="Currency 2 4 2 5 2 6 2" xfId="2607" xr:uid="{00000000-0005-0000-0000-00002F0A0000}"/>
    <cellStyle name="Currency 2 4 2 5 2 6 2 2" xfId="2608" xr:uid="{00000000-0005-0000-0000-0000300A0000}"/>
    <cellStyle name="Currency 2 4 2 5 2 6 3" xfId="2609" xr:uid="{00000000-0005-0000-0000-0000310A0000}"/>
    <cellStyle name="Currency 2 4 2 5 2 7" xfId="2610" xr:uid="{00000000-0005-0000-0000-0000320A0000}"/>
    <cellStyle name="Currency 2 4 2 5 2 7 2" xfId="2611" xr:uid="{00000000-0005-0000-0000-0000330A0000}"/>
    <cellStyle name="Currency 2 4 2 5 2 8" xfId="2612" xr:uid="{00000000-0005-0000-0000-0000340A0000}"/>
    <cellStyle name="Currency 2 4 2 5 2 8 2" xfId="2613" xr:uid="{00000000-0005-0000-0000-0000350A0000}"/>
    <cellStyle name="Currency 2 4 2 5 2 9" xfId="2614" xr:uid="{00000000-0005-0000-0000-0000360A0000}"/>
    <cellStyle name="Currency 2 4 2 5 3" xfId="2615" xr:uid="{00000000-0005-0000-0000-0000370A0000}"/>
    <cellStyle name="Currency 2 4 2 5 4" xfId="2616" xr:uid="{00000000-0005-0000-0000-0000380A0000}"/>
    <cellStyle name="Currency 2 4 2 5 4 2" xfId="2617" xr:uid="{00000000-0005-0000-0000-0000390A0000}"/>
    <cellStyle name="Currency 2 4 2 5 4 3" xfId="2618" xr:uid="{00000000-0005-0000-0000-00003A0A0000}"/>
    <cellStyle name="Currency 2 4 2 5 5" xfId="2619" xr:uid="{00000000-0005-0000-0000-00003B0A0000}"/>
    <cellStyle name="Currency 2 4 2 5 5 2" xfId="2620" xr:uid="{00000000-0005-0000-0000-00003C0A0000}"/>
    <cellStyle name="Currency 2 4 2 5 5 2 2" xfId="2621" xr:uid="{00000000-0005-0000-0000-00003D0A0000}"/>
    <cellStyle name="Currency 2 4 2 5 5 3" xfId="2622" xr:uid="{00000000-0005-0000-0000-00003E0A0000}"/>
    <cellStyle name="Currency 2 4 2 5 6" xfId="2623" xr:uid="{00000000-0005-0000-0000-00003F0A0000}"/>
    <cellStyle name="Currency 2 4 2 5 6 2" xfId="2624" xr:uid="{00000000-0005-0000-0000-0000400A0000}"/>
    <cellStyle name="Currency 2 4 2 5 6 2 2" xfId="2625" xr:uid="{00000000-0005-0000-0000-0000410A0000}"/>
    <cellStyle name="Currency 2 4 2 5 6 3" xfId="2626" xr:uid="{00000000-0005-0000-0000-0000420A0000}"/>
    <cellStyle name="Currency 2 4 2 5 7" xfId="2627" xr:uid="{00000000-0005-0000-0000-0000430A0000}"/>
    <cellStyle name="Currency 2 4 2 5 7 2" xfId="2628" xr:uid="{00000000-0005-0000-0000-0000440A0000}"/>
    <cellStyle name="Currency 2 4 2 5 7 2 2" xfId="2629" xr:uid="{00000000-0005-0000-0000-0000450A0000}"/>
    <cellStyle name="Currency 2 4 2 5 7 3" xfId="2630" xr:uid="{00000000-0005-0000-0000-0000460A0000}"/>
    <cellStyle name="Currency 2 4 2 5 8" xfId="2631" xr:uid="{00000000-0005-0000-0000-0000470A0000}"/>
    <cellStyle name="Currency 2 4 2 5 8 2" xfId="2632" xr:uid="{00000000-0005-0000-0000-0000480A0000}"/>
    <cellStyle name="Currency 2 4 2 5 9" xfId="2633" xr:uid="{00000000-0005-0000-0000-0000490A0000}"/>
    <cellStyle name="Currency 2 4 2 5 9 2" xfId="2634" xr:uid="{00000000-0005-0000-0000-00004A0A0000}"/>
    <cellStyle name="Currency 2 4 2 6" xfId="2635" xr:uid="{00000000-0005-0000-0000-00004B0A0000}"/>
    <cellStyle name="Currency 2 4 2 6 2" xfId="2636" xr:uid="{00000000-0005-0000-0000-00004C0A0000}"/>
    <cellStyle name="Currency 2 4 2 6 2 10" xfId="2637" xr:uid="{00000000-0005-0000-0000-00004D0A0000}"/>
    <cellStyle name="Currency 2 4 2 6 2 2" xfId="2638" xr:uid="{00000000-0005-0000-0000-00004E0A0000}"/>
    <cellStyle name="Currency 2 4 2 6 2 3" xfId="2639" xr:uid="{00000000-0005-0000-0000-00004F0A0000}"/>
    <cellStyle name="Currency 2 4 2 6 2 4" xfId="2640" xr:uid="{00000000-0005-0000-0000-0000500A0000}"/>
    <cellStyle name="Currency 2 4 2 6 2 4 2" xfId="2641" xr:uid="{00000000-0005-0000-0000-0000510A0000}"/>
    <cellStyle name="Currency 2 4 2 6 2 4 2 2" xfId="2642" xr:uid="{00000000-0005-0000-0000-0000520A0000}"/>
    <cellStyle name="Currency 2 4 2 6 2 4 3" xfId="2643" xr:uid="{00000000-0005-0000-0000-0000530A0000}"/>
    <cellStyle name="Currency 2 4 2 6 2 5" xfId="2644" xr:uid="{00000000-0005-0000-0000-0000540A0000}"/>
    <cellStyle name="Currency 2 4 2 6 2 5 2" xfId="2645" xr:uid="{00000000-0005-0000-0000-0000550A0000}"/>
    <cellStyle name="Currency 2 4 2 6 2 5 2 2" xfId="2646" xr:uid="{00000000-0005-0000-0000-0000560A0000}"/>
    <cellStyle name="Currency 2 4 2 6 2 5 3" xfId="2647" xr:uid="{00000000-0005-0000-0000-0000570A0000}"/>
    <cellStyle name="Currency 2 4 2 6 2 6" xfId="2648" xr:uid="{00000000-0005-0000-0000-0000580A0000}"/>
    <cellStyle name="Currency 2 4 2 6 2 6 2" xfId="2649" xr:uid="{00000000-0005-0000-0000-0000590A0000}"/>
    <cellStyle name="Currency 2 4 2 6 2 6 2 2" xfId="2650" xr:uid="{00000000-0005-0000-0000-00005A0A0000}"/>
    <cellStyle name="Currency 2 4 2 6 2 6 3" xfId="2651" xr:uid="{00000000-0005-0000-0000-00005B0A0000}"/>
    <cellStyle name="Currency 2 4 2 6 2 7" xfId="2652" xr:uid="{00000000-0005-0000-0000-00005C0A0000}"/>
    <cellStyle name="Currency 2 4 2 6 2 7 2" xfId="2653" xr:uid="{00000000-0005-0000-0000-00005D0A0000}"/>
    <cellStyle name="Currency 2 4 2 6 2 8" xfId="2654" xr:uid="{00000000-0005-0000-0000-00005E0A0000}"/>
    <cellStyle name="Currency 2 4 2 6 2 8 2" xfId="2655" xr:uid="{00000000-0005-0000-0000-00005F0A0000}"/>
    <cellStyle name="Currency 2 4 2 6 2 9" xfId="2656" xr:uid="{00000000-0005-0000-0000-0000600A0000}"/>
    <cellStyle name="Currency 2 4 2 6 3" xfId="2657" xr:uid="{00000000-0005-0000-0000-0000610A0000}"/>
    <cellStyle name="Currency 2 4 2 6 4" xfId="2658" xr:uid="{00000000-0005-0000-0000-0000620A0000}"/>
    <cellStyle name="Currency 2 4 2 6 4 2" xfId="2659" xr:uid="{00000000-0005-0000-0000-0000630A0000}"/>
    <cellStyle name="Currency 2 4 2 6 4 2 2" xfId="2660" xr:uid="{00000000-0005-0000-0000-0000640A0000}"/>
    <cellStyle name="Currency 2 4 2 6 4 3" xfId="2661" xr:uid="{00000000-0005-0000-0000-0000650A0000}"/>
    <cellStyle name="Currency 2 4 2 6 5" xfId="2662" xr:uid="{00000000-0005-0000-0000-0000660A0000}"/>
    <cellStyle name="Currency 2 4 2 6 5 2" xfId="2663" xr:uid="{00000000-0005-0000-0000-0000670A0000}"/>
    <cellStyle name="Currency 2 4 2 6 5 2 2" xfId="2664" xr:uid="{00000000-0005-0000-0000-0000680A0000}"/>
    <cellStyle name="Currency 2 4 2 6 5 3" xfId="2665" xr:uid="{00000000-0005-0000-0000-0000690A0000}"/>
    <cellStyle name="Currency 2 4 2 7" xfId="2666" xr:uid="{00000000-0005-0000-0000-00006A0A0000}"/>
    <cellStyle name="Currency 2 4 2 7 2" xfId="2667" xr:uid="{00000000-0005-0000-0000-00006B0A0000}"/>
    <cellStyle name="Currency 2 4 2 7 3" xfId="2668" xr:uid="{00000000-0005-0000-0000-00006C0A0000}"/>
    <cellStyle name="Currency 2 4 2 7 3 2" xfId="2669" xr:uid="{00000000-0005-0000-0000-00006D0A0000}"/>
    <cellStyle name="Currency 2 4 2 7 3 3" xfId="2670" xr:uid="{00000000-0005-0000-0000-00006E0A0000}"/>
    <cellStyle name="Currency 2 4 2 7 4" xfId="2671" xr:uid="{00000000-0005-0000-0000-00006F0A0000}"/>
    <cellStyle name="Currency 2 4 2 7 4 2" xfId="2672" xr:uid="{00000000-0005-0000-0000-0000700A0000}"/>
    <cellStyle name="Currency 2 4 2 7 4 2 2" xfId="2673" xr:uid="{00000000-0005-0000-0000-0000710A0000}"/>
    <cellStyle name="Currency 2 4 2 7 4 3" xfId="2674" xr:uid="{00000000-0005-0000-0000-0000720A0000}"/>
    <cellStyle name="Currency 2 4 2 7 5" xfId="2675" xr:uid="{00000000-0005-0000-0000-0000730A0000}"/>
    <cellStyle name="Currency 2 4 2 7 5 2" xfId="2676" xr:uid="{00000000-0005-0000-0000-0000740A0000}"/>
    <cellStyle name="Currency 2 4 2 7 5 2 2" xfId="2677" xr:uid="{00000000-0005-0000-0000-0000750A0000}"/>
    <cellStyle name="Currency 2 4 2 7 5 3" xfId="2678" xr:uid="{00000000-0005-0000-0000-0000760A0000}"/>
    <cellStyle name="Currency 2 4 2 7 6" xfId="2679" xr:uid="{00000000-0005-0000-0000-0000770A0000}"/>
    <cellStyle name="Currency 2 4 2 7 6 2" xfId="2680" xr:uid="{00000000-0005-0000-0000-0000780A0000}"/>
    <cellStyle name="Currency 2 4 2 7 6 2 2" xfId="2681" xr:uid="{00000000-0005-0000-0000-0000790A0000}"/>
    <cellStyle name="Currency 2 4 2 7 6 3" xfId="2682" xr:uid="{00000000-0005-0000-0000-00007A0A0000}"/>
    <cellStyle name="Currency 2 4 2 7 7" xfId="2683" xr:uid="{00000000-0005-0000-0000-00007B0A0000}"/>
    <cellStyle name="Currency 2 4 2 7 7 2" xfId="2684" xr:uid="{00000000-0005-0000-0000-00007C0A0000}"/>
    <cellStyle name="Currency 2 4 2 7 8" xfId="2685" xr:uid="{00000000-0005-0000-0000-00007D0A0000}"/>
    <cellStyle name="Currency 2 4 2 7 8 2" xfId="2686" xr:uid="{00000000-0005-0000-0000-00007E0A0000}"/>
    <cellStyle name="Currency 2 4 2 7 9" xfId="2687" xr:uid="{00000000-0005-0000-0000-00007F0A0000}"/>
    <cellStyle name="Currency 2 4 2 8" xfId="2688" xr:uid="{00000000-0005-0000-0000-0000800A0000}"/>
    <cellStyle name="Currency 2 4 2 8 2" xfId="2689" xr:uid="{00000000-0005-0000-0000-0000810A0000}"/>
    <cellStyle name="Currency 2 4 2 8 3" xfId="2690" xr:uid="{00000000-0005-0000-0000-0000820A0000}"/>
    <cellStyle name="Currency 2 4 2 9" xfId="2691" xr:uid="{00000000-0005-0000-0000-0000830A0000}"/>
    <cellStyle name="Currency 2 4 3" xfId="2692" xr:uid="{00000000-0005-0000-0000-0000840A0000}"/>
    <cellStyle name="Currency 2 4 3 10" xfId="2693" xr:uid="{00000000-0005-0000-0000-0000850A0000}"/>
    <cellStyle name="Currency 2 4 3 10 2" xfId="2694" xr:uid="{00000000-0005-0000-0000-0000860A0000}"/>
    <cellStyle name="Currency 2 4 3 10 2 2" xfId="2695" xr:uid="{00000000-0005-0000-0000-0000870A0000}"/>
    <cellStyle name="Currency 2 4 3 10 3" xfId="2696" xr:uid="{00000000-0005-0000-0000-0000880A0000}"/>
    <cellStyle name="Currency 2 4 3 10 4" xfId="2697" xr:uid="{00000000-0005-0000-0000-0000890A0000}"/>
    <cellStyle name="Currency 2 4 3 11" xfId="2698" xr:uid="{00000000-0005-0000-0000-00008A0A0000}"/>
    <cellStyle name="Currency 2 4 3 11 2" xfId="2699" xr:uid="{00000000-0005-0000-0000-00008B0A0000}"/>
    <cellStyle name="Currency 2 4 3 11 2 2" xfId="2700" xr:uid="{00000000-0005-0000-0000-00008C0A0000}"/>
    <cellStyle name="Currency 2 4 3 11 3" xfId="2701" xr:uid="{00000000-0005-0000-0000-00008D0A0000}"/>
    <cellStyle name="Currency 2 4 3 12" xfId="2702" xr:uid="{00000000-0005-0000-0000-00008E0A0000}"/>
    <cellStyle name="Currency 2 4 3 12 2" xfId="2703" xr:uid="{00000000-0005-0000-0000-00008F0A0000}"/>
    <cellStyle name="Currency 2 4 3 12 2 2" xfId="2704" xr:uid="{00000000-0005-0000-0000-0000900A0000}"/>
    <cellStyle name="Currency 2 4 3 12 3" xfId="2705" xr:uid="{00000000-0005-0000-0000-0000910A0000}"/>
    <cellStyle name="Currency 2 4 3 13" xfId="2706" xr:uid="{00000000-0005-0000-0000-0000920A0000}"/>
    <cellStyle name="Currency 2 4 3 13 2" xfId="2707" xr:uid="{00000000-0005-0000-0000-0000930A0000}"/>
    <cellStyle name="Currency 2 4 3 14" xfId="2708" xr:uid="{00000000-0005-0000-0000-0000940A0000}"/>
    <cellStyle name="Currency 2 4 3 14 2" xfId="2709" xr:uid="{00000000-0005-0000-0000-0000950A0000}"/>
    <cellStyle name="Currency 2 4 3 15" xfId="2710" xr:uid="{00000000-0005-0000-0000-0000960A0000}"/>
    <cellStyle name="Currency 2 4 3 16" xfId="2711" xr:uid="{00000000-0005-0000-0000-0000970A0000}"/>
    <cellStyle name="Currency 2 4 3 17" xfId="2712" xr:uid="{00000000-0005-0000-0000-0000980A0000}"/>
    <cellStyle name="Currency 2 4 3 2" xfId="2713" xr:uid="{00000000-0005-0000-0000-0000990A0000}"/>
    <cellStyle name="Currency 2 4 3 2 10" xfId="2714" xr:uid="{00000000-0005-0000-0000-00009A0A0000}"/>
    <cellStyle name="Currency 2 4 3 2 10 2" xfId="2715" xr:uid="{00000000-0005-0000-0000-00009B0A0000}"/>
    <cellStyle name="Currency 2 4 3 2 10 2 2" xfId="2716" xr:uid="{00000000-0005-0000-0000-00009C0A0000}"/>
    <cellStyle name="Currency 2 4 3 2 10 3" xfId="2717" xr:uid="{00000000-0005-0000-0000-00009D0A0000}"/>
    <cellStyle name="Currency 2 4 3 2 11" xfId="2718" xr:uid="{00000000-0005-0000-0000-00009E0A0000}"/>
    <cellStyle name="Currency 2 4 3 2 11 2" xfId="2719" xr:uid="{00000000-0005-0000-0000-00009F0A0000}"/>
    <cellStyle name="Currency 2 4 3 2 12" xfId="2720" xr:uid="{00000000-0005-0000-0000-0000A00A0000}"/>
    <cellStyle name="Currency 2 4 3 2 12 2" xfId="2721" xr:uid="{00000000-0005-0000-0000-0000A10A0000}"/>
    <cellStyle name="Currency 2 4 3 2 13" xfId="2722" xr:uid="{00000000-0005-0000-0000-0000A20A0000}"/>
    <cellStyle name="Currency 2 4 3 2 14" xfId="2723" xr:uid="{00000000-0005-0000-0000-0000A30A0000}"/>
    <cellStyle name="Currency 2 4 3 2 15" xfId="2724" xr:uid="{00000000-0005-0000-0000-0000A40A0000}"/>
    <cellStyle name="Currency 2 4 3 2 2" xfId="2725" xr:uid="{00000000-0005-0000-0000-0000A50A0000}"/>
    <cellStyle name="Currency 2 4 3 2 2 2" xfId="2726" xr:uid="{00000000-0005-0000-0000-0000A60A0000}"/>
    <cellStyle name="Currency 2 4 3 2 2 2 2" xfId="2727" xr:uid="{00000000-0005-0000-0000-0000A70A0000}"/>
    <cellStyle name="Currency 2 4 3 2 2 2 3" xfId="2728" xr:uid="{00000000-0005-0000-0000-0000A80A0000}"/>
    <cellStyle name="Currency 2 4 3 2 2 2 3 2" xfId="2729" xr:uid="{00000000-0005-0000-0000-0000A90A0000}"/>
    <cellStyle name="Currency 2 4 3 2 2 2 3 3" xfId="2730" xr:uid="{00000000-0005-0000-0000-0000AA0A0000}"/>
    <cellStyle name="Currency 2 4 3 2 2 2 4" xfId="2731" xr:uid="{00000000-0005-0000-0000-0000AB0A0000}"/>
    <cellStyle name="Currency 2 4 3 2 2 2 4 2" xfId="2732" xr:uid="{00000000-0005-0000-0000-0000AC0A0000}"/>
    <cellStyle name="Currency 2 4 3 2 2 2 4 2 2" xfId="2733" xr:uid="{00000000-0005-0000-0000-0000AD0A0000}"/>
    <cellStyle name="Currency 2 4 3 2 2 2 4 3" xfId="2734" xr:uid="{00000000-0005-0000-0000-0000AE0A0000}"/>
    <cellStyle name="Currency 2 4 3 2 2 2 5" xfId="2735" xr:uid="{00000000-0005-0000-0000-0000AF0A0000}"/>
    <cellStyle name="Currency 2 4 3 2 2 2 5 2" xfId="2736" xr:uid="{00000000-0005-0000-0000-0000B00A0000}"/>
    <cellStyle name="Currency 2 4 3 2 2 2 5 2 2" xfId="2737" xr:uid="{00000000-0005-0000-0000-0000B10A0000}"/>
    <cellStyle name="Currency 2 4 3 2 2 2 5 3" xfId="2738" xr:uid="{00000000-0005-0000-0000-0000B20A0000}"/>
    <cellStyle name="Currency 2 4 3 2 2 2 6" xfId="2739" xr:uid="{00000000-0005-0000-0000-0000B30A0000}"/>
    <cellStyle name="Currency 2 4 3 2 2 2 6 2" xfId="2740" xr:uid="{00000000-0005-0000-0000-0000B40A0000}"/>
    <cellStyle name="Currency 2 4 3 2 2 2 6 2 2" xfId="2741" xr:uid="{00000000-0005-0000-0000-0000B50A0000}"/>
    <cellStyle name="Currency 2 4 3 2 2 2 6 3" xfId="2742" xr:uid="{00000000-0005-0000-0000-0000B60A0000}"/>
    <cellStyle name="Currency 2 4 3 2 2 2 7" xfId="2743" xr:uid="{00000000-0005-0000-0000-0000B70A0000}"/>
    <cellStyle name="Currency 2 4 3 2 2 2 7 2" xfId="2744" xr:uid="{00000000-0005-0000-0000-0000B80A0000}"/>
    <cellStyle name="Currency 2 4 3 2 2 2 8" xfId="2745" xr:uid="{00000000-0005-0000-0000-0000B90A0000}"/>
    <cellStyle name="Currency 2 4 3 2 2 2 8 2" xfId="2746" xr:uid="{00000000-0005-0000-0000-0000BA0A0000}"/>
    <cellStyle name="Currency 2 4 3 2 2 2 9" xfId="2747" xr:uid="{00000000-0005-0000-0000-0000BB0A0000}"/>
    <cellStyle name="Currency 2 4 3 2 2 3" xfId="2748" xr:uid="{00000000-0005-0000-0000-0000BC0A0000}"/>
    <cellStyle name="Currency 2 4 3 2 2 3 2" xfId="2749" xr:uid="{00000000-0005-0000-0000-0000BD0A0000}"/>
    <cellStyle name="Currency 2 4 3 2 2 3 3" xfId="2750" xr:uid="{00000000-0005-0000-0000-0000BE0A0000}"/>
    <cellStyle name="Currency 2 4 3 2 2 3 3 2" xfId="2751" xr:uid="{00000000-0005-0000-0000-0000BF0A0000}"/>
    <cellStyle name="Currency 2 4 3 2 2 3 3 3" xfId="2752" xr:uid="{00000000-0005-0000-0000-0000C00A0000}"/>
    <cellStyle name="Currency 2 4 3 2 2 3 4" xfId="2753" xr:uid="{00000000-0005-0000-0000-0000C10A0000}"/>
    <cellStyle name="Currency 2 4 3 2 2 3 4 2" xfId="2754" xr:uid="{00000000-0005-0000-0000-0000C20A0000}"/>
    <cellStyle name="Currency 2 4 3 2 2 3 4 2 2" xfId="2755" xr:uid="{00000000-0005-0000-0000-0000C30A0000}"/>
    <cellStyle name="Currency 2 4 3 2 2 3 4 3" xfId="2756" xr:uid="{00000000-0005-0000-0000-0000C40A0000}"/>
    <cellStyle name="Currency 2 4 3 2 2 3 5" xfId="2757" xr:uid="{00000000-0005-0000-0000-0000C50A0000}"/>
    <cellStyle name="Currency 2 4 3 2 2 3 5 2" xfId="2758" xr:uid="{00000000-0005-0000-0000-0000C60A0000}"/>
    <cellStyle name="Currency 2 4 3 2 2 3 5 2 2" xfId="2759" xr:uid="{00000000-0005-0000-0000-0000C70A0000}"/>
    <cellStyle name="Currency 2 4 3 2 2 3 5 3" xfId="2760" xr:uid="{00000000-0005-0000-0000-0000C80A0000}"/>
    <cellStyle name="Currency 2 4 3 2 2 3 6" xfId="2761" xr:uid="{00000000-0005-0000-0000-0000C90A0000}"/>
    <cellStyle name="Currency 2 4 3 2 2 3 6 2" xfId="2762" xr:uid="{00000000-0005-0000-0000-0000CA0A0000}"/>
    <cellStyle name="Currency 2 4 3 2 2 3 6 2 2" xfId="2763" xr:uid="{00000000-0005-0000-0000-0000CB0A0000}"/>
    <cellStyle name="Currency 2 4 3 2 2 3 6 3" xfId="2764" xr:uid="{00000000-0005-0000-0000-0000CC0A0000}"/>
    <cellStyle name="Currency 2 4 3 2 2 3 7" xfId="2765" xr:uid="{00000000-0005-0000-0000-0000CD0A0000}"/>
    <cellStyle name="Currency 2 4 3 2 2 3 7 2" xfId="2766" xr:uid="{00000000-0005-0000-0000-0000CE0A0000}"/>
    <cellStyle name="Currency 2 4 3 2 2 3 8" xfId="2767" xr:uid="{00000000-0005-0000-0000-0000CF0A0000}"/>
    <cellStyle name="Currency 2 4 3 2 2 3 8 2" xfId="2768" xr:uid="{00000000-0005-0000-0000-0000D00A0000}"/>
    <cellStyle name="Currency 2 4 3 2 2 3 9" xfId="2769" xr:uid="{00000000-0005-0000-0000-0000D10A0000}"/>
    <cellStyle name="Currency 2 4 3 2 2 4" xfId="2770" xr:uid="{00000000-0005-0000-0000-0000D20A0000}"/>
    <cellStyle name="Currency 2 4 3 2 2 4 2" xfId="2771" xr:uid="{00000000-0005-0000-0000-0000D30A0000}"/>
    <cellStyle name="Currency 2 4 3 2 2 4 3" xfId="2772" xr:uid="{00000000-0005-0000-0000-0000D40A0000}"/>
    <cellStyle name="Currency 2 4 3 2 2 4 3 2" xfId="2773" xr:uid="{00000000-0005-0000-0000-0000D50A0000}"/>
    <cellStyle name="Currency 2 4 3 2 2 4 3 2 2" xfId="2774" xr:uid="{00000000-0005-0000-0000-0000D60A0000}"/>
    <cellStyle name="Currency 2 4 3 2 2 4 3 3" xfId="2775" xr:uid="{00000000-0005-0000-0000-0000D70A0000}"/>
    <cellStyle name="Currency 2 4 3 2 2 4 4" xfId="2776" xr:uid="{00000000-0005-0000-0000-0000D80A0000}"/>
    <cellStyle name="Currency 2 4 3 2 2 4 4 2" xfId="2777" xr:uid="{00000000-0005-0000-0000-0000D90A0000}"/>
    <cellStyle name="Currency 2 4 3 2 2 4 4 2 2" xfId="2778" xr:uid="{00000000-0005-0000-0000-0000DA0A0000}"/>
    <cellStyle name="Currency 2 4 3 2 2 4 4 3" xfId="2779" xr:uid="{00000000-0005-0000-0000-0000DB0A0000}"/>
    <cellStyle name="Currency 2 4 3 2 2 4 5" xfId="2780" xr:uid="{00000000-0005-0000-0000-0000DC0A0000}"/>
    <cellStyle name="Currency 2 4 3 2 2 4 5 2" xfId="2781" xr:uid="{00000000-0005-0000-0000-0000DD0A0000}"/>
    <cellStyle name="Currency 2 4 3 2 2 4 5 2 2" xfId="2782" xr:uid="{00000000-0005-0000-0000-0000DE0A0000}"/>
    <cellStyle name="Currency 2 4 3 2 2 4 5 3" xfId="2783" xr:uid="{00000000-0005-0000-0000-0000DF0A0000}"/>
    <cellStyle name="Currency 2 4 3 2 2 4 6" xfId="2784" xr:uid="{00000000-0005-0000-0000-0000E00A0000}"/>
    <cellStyle name="Currency 2 4 3 2 2 4 6 2" xfId="2785" xr:uid="{00000000-0005-0000-0000-0000E10A0000}"/>
    <cellStyle name="Currency 2 4 3 2 2 4 7" xfId="2786" xr:uid="{00000000-0005-0000-0000-0000E20A0000}"/>
    <cellStyle name="Currency 2 4 3 2 2 4 7 2" xfId="2787" xr:uid="{00000000-0005-0000-0000-0000E30A0000}"/>
    <cellStyle name="Currency 2 4 3 2 2 4 8" xfId="2788" xr:uid="{00000000-0005-0000-0000-0000E40A0000}"/>
    <cellStyle name="Currency 2 4 3 2 2 4 9" xfId="2789" xr:uid="{00000000-0005-0000-0000-0000E50A0000}"/>
    <cellStyle name="Currency 2 4 3 2 2 5" xfId="2790" xr:uid="{00000000-0005-0000-0000-0000E60A0000}"/>
    <cellStyle name="Currency 2 4 3 2 2 5 2" xfId="2791" xr:uid="{00000000-0005-0000-0000-0000E70A0000}"/>
    <cellStyle name="Currency 2 4 3 2 2 5 3" xfId="2792" xr:uid="{00000000-0005-0000-0000-0000E80A0000}"/>
    <cellStyle name="Currency 2 4 3 2 2 6" xfId="2793" xr:uid="{00000000-0005-0000-0000-0000E90A0000}"/>
    <cellStyle name="Currency 2 4 3 2 2 6 2" xfId="2794" xr:uid="{00000000-0005-0000-0000-0000EA0A0000}"/>
    <cellStyle name="Currency 2 4 3 2 2 6 2 2" xfId="2795" xr:uid="{00000000-0005-0000-0000-0000EB0A0000}"/>
    <cellStyle name="Currency 2 4 3 2 2 6 2 2 2" xfId="2796" xr:uid="{00000000-0005-0000-0000-0000EC0A0000}"/>
    <cellStyle name="Currency 2 4 3 2 2 6 2 3" xfId="2797" xr:uid="{00000000-0005-0000-0000-0000ED0A0000}"/>
    <cellStyle name="Currency 2 4 3 2 2 6 3" xfId="2798" xr:uid="{00000000-0005-0000-0000-0000EE0A0000}"/>
    <cellStyle name="Currency 2 4 3 2 2 6 3 2" xfId="2799" xr:uid="{00000000-0005-0000-0000-0000EF0A0000}"/>
    <cellStyle name="Currency 2 4 3 2 2 6 3 2 2" xfId="2800" xr:uid="{00000000-0005-0000-0000-0000F00A0000}"/>
    <cellStyle name="Currency 2 4 3 2 2 6 3 3" xfId="2801" xr:uid="{00000000-0005-0000-0000-0000F10A0000}"/>
    <cellStyle name="Currency 2 4 3 2 2 6 4" xfId="2802" xr:uid="{00000000-0005-0000-0000-0000F20A0000}"/>
    <cellStyle name="Currency 2 4 3 2 2 6 4 2" xfId="2803" xr:uid="{00000000-0005-0000-0000-0000F30A0000}"/>
    <cellStyle name="Currency 2 4 3 2 2 6 4 2 2" xfId="2804" xr:uid="{00000000-0005-0000-0000-0000F40A0000}"/>
    <cellStyle name="Currency 2 4 3 2 2 6 4 3" xfId="2805" xr:uid="{00000000-0005-0000-0000-0000F50A0000}"/>
    <cellStyle name="Currency 2 4 3 2 2 6 5" xfId="2806" xr:uid="{00000000-0005-0000-0000-0000F60A0000}"/>
    <cellStyle name="Currency 2 4 3 2 2 6 5 2" xfId="2807" xr:uid="{00000000-0005-0000-0000-0000F70A0000}"/>
    <cellStyle name="Currency 2 4 3 2 2 6 6" xfId="2808" xr:uid="{00000000-0005-0000-0000-0000F80A0000}"/>
    <cellStyle name="Currency 2 4 3 2 2 6 6 2" xfId="2809" xr:uid="{00000000-0005-0000-0000-0000F90A0000}"/>
    <cellStyle name="Currency 2 4 3 2 2 6 7" xfId="2810" xr:uid="{00000000-0005-0000-0000-0000FA0A0000}"/>
    <cellStyle name="Currency 2 4 3 2 2 7" xfId="2811" xr:uid="{00000000-0005-0000-0000-0000FB0A0000}"/>
    <cellStyle name="Currency 2 4 3 2 2 7 2" xfId="2812" xr:uid="{00000000-0005-0000-0000-0000FC0A0000}"/>
    <cellStyle name="Currency 2 4 3 2 2 7 2 2" xfId="2813" xr:uid="{00000000-0005-0000-0000-0000FD0A0000}"/>
    <cellStyle name="Currency 2 4 3 2 2 7 3" xfId="2814" xr:uid="{00000000-0005-0000-0000-0000FE0A0000}"/>
    <cellStyle name="Currency 2 4 3 2 2 8" xfId="2815" xr:uid="{00000000-0005-0000-0000-0000FF0A0000}"/>
    <cellStyle name="Currency 2 4 3 2 2 8 2" xfId="2816" xr:uid="{00000000-0005-0000-0000-0000000B0000}"/>
    <cellStyle name="Currency 2 4 3 2 2 8 2 2" xfId="2817" xr:uid="{00000000-0005-0000-0000-0000010B0000}"/>
    <cellStyle name="Currency 2 4 3 2 2 8 3" xfId="2818" xr:uid="{00000000-0005-0000-0000-0000020B0000}"/>
    <cellStyle name="Currency 2 4 3 2 3" xfId="2819" xr:uid="{00000000-0005-0000-0000-0000030B0000}"/>
    <cellStyle name="Currency 2 4 3 2 3 10" xfId="2820" xr:uid="{00000000-0005-0000-0000-0000040B0000}"/>
    <cellStyle name="Currency 2 4 3 2 3 2" xfId="2821" xr:uid="{00000000-0005-0000-0000-0000050B0000}"/>
    <cellStyle name="Currency 2 4 3 2 3 2 2" xfId="2822" xr:uid="{00000000-0005-0000-0000-0000060B0000}"/>
    <cellStyle name="Currency 2 4 3 2 3 2 3" xfId="2823" xr:uid="{00000000-0005-0000-0000-0000070B0000}"/>
    <cellStyle name="Currency 2 4 3 2 3 2 3 2" xfId="2824" xr:uid="{00000000-0005-0000-0000-0000080B0000}"/>
    <cellStyle name="Currency 2 4 3 2 3 2 3 3" xfId="2825" xr:uid="{00000000-0005-0000-0000-0000090B0000}"/>
    <cellStyle name="Currency 2 4 3 2 3 2 4" xfId="2826" xr:uid="{00000000-0005-0000-0000-00000A0B0000}"/>
    <cellStyle name="Currency 2 4 3 2 3 2 4 2" xfId="2827" xr:uid="{00000000-0005-0000-0000-00000B0B0000}"/>
    <cellStyle name="Currency 2 4 3 2 3 2 4 2 2" xfId="2828" xr:uid="{00000000-0005-0000-0000-00000C0B0000}"/>
    <cellStyle name="Currency 2 4 3 2 3 2 4 3" xfId="2829" xr:uid="{00000000-0005-0000-0000-00000D0B0000}"/>
    <cellStyle name="Currency 2 4 3 2 3 2 5" xfId="2830" xr:uid="{00000000-0005-0000-0000-00000E0B0000}"/>
    <cellStyle name="Currency 2 4 3 2 3 2 5 2" xfId="2831" xr:uid="{00000000-0005-0000-0000-00000F0B0000}"/>
    <cellStyle name="Currency 2 4 3 2 3 2 5 2 2" xfId="2832" xr:uid="{00000000-0005-0000-0000-0000100B0000}"/>
    <cellStyle name="Currency 2 4 3 2 3 2 5 3" xfId="2833" xr:uid="{00000000-0005-0000-0000-0000110B0000}"/>
    <cellStyle name="Currency 2 4 3 2 3 2 6" xfId="2834" xr:uid="{00000000-0005-0000-0000-0000120B0000}"/>
    <cellStyle name="Currency 2 4 3 2 3 2 6 2" xfId="2835" xr:uid="{00000000-0005-0000-0000-0000130B0000}"/>
    <cellStyle name="Currency 2 4 3 2 3 2 6 2 2" xfId="2836" xr:uid="{00000000-0005-0000-0000-0000140B0000}"/>
    <cellStyle name="Currency 2 4 3 2 3 2 6 3" xfId="2837" xr:uid="{00000000-0005-0000-0000-0000150B0000}"/>
    <cellStyle name="Currency 2 4 3 2 3 2 7" xfId="2838" xr:uid="{00000000-0005-0000-0000-0000160B0000}"/>
    <cellStyle name="Currency 2 4 3 2 3 2 7 2" xfId="2839" xr:uid="{00000000-0005-0000-0000-0000170B0000}"/>
    <cellStyle name="Currency 2 4 3 2 3 2 8" xfId="2840" xr:uid="{00000000-0005-0000-0000-0000180B0000}"/>
    <cellStyle name="Currency 2 4 3 2 3 2 8 2" xfId="2841" xr:uid="{00000000-0005-0000-0000-0000190B0000}"/>
    <cellStyle name="Currency 2 4 3 2 3 2 9" xfId="2842" xr:uid="{00000000-0005-0000-0000-00001A0B0000}"/>
    <cellStyle name="Currency 2 4 3 2 3 3" xfId="2843" xr:uid="{00000000-0005-0000-0000-00001B0B0000}"/>
    <cellStyle name="Currency 2 4 3 2 3 4" xfId="2844" xr:uid="{00000000-0005-0000-0000-00001C0B0000}"/>
    <cellStyle name="Currency 2 4 3 2 3 4 2" xfId="2845" xr:uid="{00000000-0005-0000-0000-00001D0B0000}"/>
    <cellStyle name="Currency 2 4 3 2 3 4 3" xfId="2846" xr:uid="{00000000-0005-0000-0000-00001E0B0000}"/>
    <cellStyle name="Currency 2 4 3 2 3 5" xfId="2847" xr:uid="{00000000-0005-0000-0000-00001F0B0000}"/>
    <cellStyle name="Currency 2 4 3 2 3 5 2" xfId="2848" xr:uid="{00000000-0005-0000-0000-0000200B0000}"/>
    <cellStyle name="Currency 2 4 3 2 3 5 2 2" xfId="2849" xr:uid="{00000000-0005-0000-0000-0000210B0000}"/>
    <cellStyle name="Currency 2 4 3 2 3 5 3" xfId="2850" xr:uid="{00000000-0005-0000-0000-0000220B0000}"/>
    <cellStyle name="Currency 2 4 3 2 3 6" xfId="2851" xr:uid="{00000000-0005-0000-0000-0000230B0000}"/>
    <cellStyle name="Currency 2 4 3 2 3 6 2" xfId="2852" xr:uid="{00000000-0005-0000-0000-0000240B0000}"/>
    <cellStyle name="Currency 2 4 3 2 3 6 2 2" xfId="2853" xr:uid="{00000000-0005-0000-0000-0000250B0000}"/>
    <cellStyle name="Currency 2 4 3 2 3 6 3" xfId="2854" xr:uid="{00000000-0005-0000-0000-0000260B0000}"/>
    <cellStyle name="Currency 2 4 3 2 3 7" xfId="2855" xr:uid="{00000000-0005-0000-0000-0000270B0000}"/>
    <cellStyle name="Currency 2 4 3 2 3 7 2" xfId="2856" xr:uid="{00000000-0005-0000-0000-0000280B0000}"/>
    <cellStyle name="Currency 2 4 3 2 3 7 2 2" xfId="2857" xr:uid="{00000000-0005-0000-0000-0000290B0000}"/>
    <cellStyle name="Currency 2 4 3 2 3 7 3" xfId="2858" xr:uid="{00000000-0005-0000-0000-00002A0B0000}"/>
    <cellStyle name="Currency 2 4 3 2 3 8" xfId="2859" xr:uid="{00000000-0005-0000-0000-00002B0B0000}"/>
    <cellStyle name="Currency 2 4 3 2 3 8 2" xfId="2860" xr:uid="{00000000-0005-0000-0000-00002C0B0000}"/>
    <cellStyle name="Currency 2 4 3 2 3 9" xfId="2861" xr:uid="{00000000-0005-0000-0000-00002D0B0000}"/>
    <cellStyle name="Currency 2 4 3 2 3 9 2" xfId="2862" xr:uid="{00000000-0005-0000-0000-00002E0B0000}"/>
    <cellStyle name="Currency 2 4 3 2 4" xfId="2863" xr:uid="{00000000-0005-0000-0000-00002F0B0000}"/>
    <cellStyle name="Currency 2 4 3 2 4 2" xfId="2864" xr:uid="{00000000-0005-0000-0000-0000300B0000}"/>
    <cellStyle name="Currency 2 4 3 2 4 2 10" xfId="2865" xr:uid="{00000000-0005-0000-0000-0000310B0000}"/>
    <cellStyle name="Currency 2 4 3 2 4 2 2" xfId="2866" xr:uid="{00000000-0005-0000-0000-0000320B0000}"/>
    <cellStyle name="Currency 2 4 3 2 4 2 3" xfId="2867" xr:uid="{00000000-0005-0000-0000-0000330B0000}"/>
    <cellStyle name="Currency 2 4 3 2 4 2 4" xfId="2868" xr:uid="{00000000-0005-0000-0000-0000340B0000}"/>
    <cellStyle name="Currency 2 4 3 2 4 2 4 2" xfId="2869" xr:uid="{00000000-0005-0000-0000-0000350B0000}"/>
    <cellStyle name="Currency 2 4 3 2 4 2 4 2 2" xfId="2870" xr:uid="{00000000-0005-0000-0000-0000360B0000}"/>
    <cellStyle name="Currency 2 4 3 2 4 2 4 3" xfId="2871" xr:uid="{00000000-0005-0000-0000-0000370B0000}"/>
    <cellStyle name="Currency 2 4 3 2 4 2 5" xfId="2872" xr:uid="{00000000-0005-0000-0000-0000380B0000}"/>
    <cellStyle name="Currency 2 4 3 2 4 2 5 2" xfId="2873" xr:uid="{00000000-0005-0000-0000-0000390B0000}"/>
    <cellStyle name="Currency 2 4 3 2 4 2 5 2 2" xfId="2874" xr:uid="{00000000-0005-0000-0000-00003A0B0000}"/>
    <cellStyle name="Currency 2 4 3 2 4 2 5 3" xfId="2875" xr:uid="{00000000-0005-0000-0000-00003B0B0000}"/>
    <cellStyle name="Currency 2 4 3 2 4 2 6" xfId="2876" xr:uid="{00000000-0005-0000-0000-00003C0B0000}"/>
    <cellStyle name="Currency 2 4 3 2 4 2 6 2" xfId="2877" xr:uid="{00000000-0005-0000-0000-00003D0B0000}"/>
    <cellStyle name="Currency 2 4 3 2 4 2 6 2 2" xfId="2878" xr:uid="{00000000-0005-0000-0000-00003E0B0000}"/>
    <cellStyle name="Currency 2 4 3 2 4 2 6 3" xfId="2879" xr:uid="{00000000-0005-0000-0000-00003F0B0000}"/>
    <cellStyle name="Currency 2 4 3 2 4 2 7" xfId="2880" xr:uid="{00000000-0005-0000-0000-0000400B0000}"/>
    <cellStyle name="Currency 2 4 3 2 4 2 7 2" xfId="2881" xr:uid="{00000000-0005-0000-0000-0000410B0000}"/>
    <cellStyle name="Currency 2 4 3 2 4 2 8" xfId="2882" xr:uid="{00000000-0005-0000-0000-0000420B0000}"/>
    <cellStyle name="Currency 2 4 3 2 4 2 8 2" xfId="2883" xr:uid="{00000000-0005-0000-0000-0000430B0000}"/>
    <cellStyle name="Currency 2 4 3 2 4 2 9" xfId="2884" xr:uid="{00000000-0005-0000-0000-0000440B0000}"/>
    <cellStyle name="Currency 2 4 3 2 4 3" xfId="2885" xr:uid="{00000000-0005-0000-0000-0000450B0000}"/>
    <cellStyle name="Currency 2 4 3 2 4 4" xfId="2886" xr:uid="{00000000-0005-0000-0000-0000460B0000}"/>
    <cellStyle name="Currency 2 4 3 2 4 4 2" xfId="2887" xr:uid="{00000000-0005-0000-0000-0000470B0000}"/>
    <cellStyle name="Currency 2 4 3 2 4 4 2 2" xfId="2888" xr:uid="{00000000-0005-0000-0000-0000480B0000}"/>
    <cellStyle name="Currency 2 4 3 2 4 4 3" xfId="2889" xr:uid="{00000000-0005-0000-0000-0000490B0000}"/>
    <cellStyle name="Currency 2 4 3 2 4 5" xfId="2890" xr:uid="{00000000-0005-0000-0000-00004A0B0000}"/>
    <cellStyle name="Currency 2 4 3 2 4 5 2" xfId="2891" xr:uid="{00000000-0005-0000-0000-00004B0B0000}"/>
    <cellStyle name="Currency 2 4 3 2 4 5 2 2" xfId="2892" xr:uid="{00000000-0005-0000-0000-00004C0B0000}"/>
    <cellStyle name="Currency 2 4 3 2 4 5 3" xfId="2893" xr:uid="{00000000-0005-0000-0000-00004D0B0000}"/>
    <cellStyle name="Currency 2 4 3 2 5" xfId="2894" xr:uid="{00000000-0005-0000-0000-00004E0B0000}"/>
    <cellStyle name="Currency 2 4 3 2 5 2" xfId="2895" xr:uid="{00000000-0005-0000-0000-00004F0B0000}"/>
    <cellStyle name="Currency 2 4 3 2 5 3" xfId="2896" xr:uid="{00000000-0005-0000-0000-0000500B0000}"/>
    <cellStyle name="Currency 2 4 3 2 5 3 2" xfId="2897" xr:uid="{00000000-0005-0000-0000-0000510B0000}"/>
    <cellStyle name="Currency 2 4 3 2 5 3 3" xfId="2898" xr:uid="{00000000-0005-0000-0000-0000520B0000}"/>
    <cellStyle name="Currency 2 4 3 2 5 4" xfId="2899" xr:uid="{00000000-0005-0000-0000-0000530B0000}"/>
    <cellStyle name="Currency 2 4 3 2 5 4 2" xfId="2900" xr:uid="{00000000-0005-0000-0000-0000540B0000}"/>
    <cellStyle name="Currency 2 4 3 2 5 4 2 2" xfId="2901" xr:uid="{00000000-0005-0000-0000-0000550B0000}"/>
    <cellStyle name="Currency 2 4 3 2 5 4 3" xfId="2902" xr:uid="{00000000-0005-0000-0000-0000560B0000}"/>
    <cellStyle name="Currency 2 4 3 2 5 5" xfId="2903" xr:uid="{00000000-0005-0000-0000-0000570B0000}"/>
    <cellStyle name="Currency 2 4 3 2 5 5 2" xfId="2904" xr:uid="{00000000-0005-0000-0000-0000580B0000}"/>
    <cellStyle name="Currency 2 4 3 2 5 5 2 2" xfId="2905" xr:uid="{00000000-0005-0000-0000-0000590B0000}"/>
    <cellStyle name="Currency 2 4 3 2 5 5 3" xfId="2906" xr:uid="{00000000-0005-0000-0000-00005A0B0000}"/>
    <cellStyle name="Currency 2 4 3 2 5 6" xfId="2907" xr:uid="{00000000-0005-0000-0000-00005B0B0000}"/>
    <cellStyle name="Currency 2 4 3 2 5 6 2" xfId="2908" xr:uid="{00000000-0005-0000-0000-00005C0B0000}"/>
    <cellStyle name="Currency 2 4 3 2 5 6 2 2" xfId="2909" xr:uid="{00000000-0005-0000-0000-00005D0B0000}"/>
    <cellStyle name="Currency 2 4 3 2 5 6 3" xfId="2910" xr:uid="{00000000-0005-0000-0000-00005E0B0000}"/>
    <cellStyle name="Currency 2 4 3 2 5 7" xfId="2911" xr:uid="{00000000-0005-0000-0000-00005F0B0000}"/>
    <cellStyle name="Currency 2 4 3 2 5 7 2" xfId="2912" xr:uid="{00000000-0005-0000-0000-0000600B0000}"/>
    <cellStyle name="Currency 2 4 3 2 5 8" xfId="2913" xr:uid="{00000000-0005-0000-0000-0000610B0000}"/>
    <cellStyle name="Currency 2 4 3 2 5 8 2" xfId="2914" xr:uid="{00000000-0005-0000-0000-0000620B0000}"/>
    <cellStyle name="Currency 2 4 3 2 5 9" xfId="2915" xr:uid="{00000000-0005-0000-0000-0000630B0000}"/>
    <cellStyle name="Currency 2 4 3 2 6" xfId="2916" xr:uid="{00000000-0005-0000-0000-0000640B0000}"/>
    <cellStyle name="Currency 2 4 3 2 6 2" xfId="2917" xr:uid="{00000000-0005-0000-0000-0000650B0000}"/>
    <cellStyle name="Currency 2 4 3 2 6 3" xfId="2918" xr:uid="{00000000-0005-0000-0000-0000660B0000}"/>
    <cellStyle name="Currency 2 4 3 2 7" xfId="2919" xr:uid="{00000000-0005-0000-0000-0000670B0000}"/>
    <cellStyle name="Currency 2 4 3 2 8" xfId="2920" xr:uid="{00000000-0005-0000-0000-0000680B0000}"/>
    <cellStyle name="Currency 2 4 3 2 8 2" xfId="2921" xr:uid="{00000000-0005-0000-0000-0000690B0000}"/>
    <cellStyle name="Currency 2 4 3 2 8 2 2" xfId="2922" xr:uid="{00000000-0005-0000-0000-00006A0B0000}"/>
    <cellStyle name="Currency 2 4 3 2 8 3" xfId="2923" xr:uid="{00000000-0005-0000-0000-00006B0B0000}"/>
    <cellStyle name="Currency 2 4 3 2 8 4" xfId="2924" xr:uid="{00000000-0005-0000-0000-00006C0B0000}"/>
    <cellStyle name="Currency 2 4 3 2 9" xfId="2925" xr:uid="{00000000-0005-0000-0000-00006D0B0000}"/>
    <cellStyle name="Currency 2 4 3 2 9 2" xfId="2926" xr:uid="{00000000-0005-0000-0000-00006E0B0000}"/>
    <cellStyle name="Currency 2 4 3 2 9 2 2" xfId="2927" xr:uid="{00000000-0005-0000-0000-00006F0B0000}"/>
    <cellStyle name="Currency 2 4 3 2 9 3" xfId="2928" xr:uid="{00000000-0005-0000-0000-0000700B0000}"/>
    <cellStyle name="Currency 2 4 3 3" xfId="2929" xr:uid="{00000000-0005-0000-0000-0000710B0000}"/>
    <cellStyle name="Currency 2 4 3 3 10" xfId="2930" xr:uid="{00000000-0005-0000-0000-0000720B0000}"/>
    <cellStyle name="Currency 2 4 3 3 10 2" xfId="2931" xr:uid="{00000000-0005-0000-0000-0000730B0000}"/>
    <cellStyle name="Currency 2 4 3 3 10 2 2" xfId="2932" xr:uid="{00000000-0005-0000-0000-0000740B0000}"/>
    <cellStyle name="Currency 2 4 3 3 10 3" xfId="2933" xr:uid="{00000000-0005-0000-0000-0000750B0000}"/>
    <cellStyle name="Currency 2 4 3 3 11" xfId="2934" xr:uid="{00000000-0005-0000-0000-0000760B0000}"/>
    <cellStyle name="Currency 2 4 3 3 11 2" xfId="2935" xr:uid="{00000000-0005-0000-0000-0000770B0000}"/>
    <cellStyle name="Currency 2 4 3 3 12" xfId="2936" xr:uid="{00000000-0005-0000-0000-0000780B0000}"/>
    <cellStyle name="Currency 2 4 3 3 12 2" xfId="2937" xr:uid="{00000000-0005-0000-0000-0000790B0000}"/>
    <cellStyle name="Currency 2 4 3 3 13" xfId="2938" xr:uid="{00000000-0005-0000-0000-00007A0B0000}"/>
    <cellStyle name="Currency 2 4 3 3 14" xfId="2939" xr:uid="{00000000-0005-0000-0000-00007B0B0000}"/>
    <cellStyle name="Currency 2 4 3 3 15" xfId="2940" xr:uid="{00000000-0005-0000-0000-00007C0B0000}"/>
    <cellStyle name="Currency 2 4 3 3 2" xfId="2941" xr:uid="{00000000-0005-0000-0000-00007D0B0000}"/>
    <cellStyle name="Currency 2 4 3 3 2 2" xfId="2942" xr:uid="{00000000-0005-0000-0000-00007E0B0000}"/>
    <cellStyle name="Currency 2 4 3 3 2 2 2" xfId="2943" xr:uid="{00000000-0005-0000-0000-00007F0B0000}"/>
    <cellStyle name="Currency 2 4 3 3 2 2 3" xfId="2944" xr:uid="{00000000-0005-0000-0000-0000800B0000}"/>
    <cellStyle name="Currency 2 4 3 3 2 2 3 2" xfId="2945" xr:uid="{00000000-0005-0000-0000-0000810B0000}"/>
    <cellStyle name="Currency 2 4 3 3 2 2 3 3" xfId="2946" xr:uid="{00000000-0005-0000-0000-0000820B0000}"/>
    <cellStyle name="Currency 2 4 3 3 2 2 4" xfId="2947" xr:uid="{00000000-0005-0000-0000-0000830B0000}"/>
    <cellStyle name="Currency 2 4 3 3 2 2 4 2" xfId="2948" xr:uid="{00000000-0005-0000-0000-0000840B0000}"/>
    <cellStyle name="Currency 2 4 3 3 2 2 4 2 2" xfId="2949" xr:uid="{00000000-0005-0000-0000-0000850B0000}"/>
    <cellStyle name="Currency 2 4 3 3 2 2 4 3" xfId="2950" xr:uid="{00000000-0005-0000-0000-0000860B0000}"/>
    <cellStyle name="Currency 2 4 3 3 2 2 5" xfId="2951" xr:uid="{00000000-0005-0000-0000-0000870B0000}"/>
    <cellStyle name="Currency 2 4 3 3 2 2 5 2" xfId="2952" xr:uid="{00000000-0005-0000-0000-0000880B0000}"/>
    <cellStyle name="Currency 2 4 3 3 2 2 5 2 2" xfId="2953" xr:uid="{00000000-0005-0000-0000-0000890B0000}"/>
    <cellStyle name="Currency 2 4 3 3 2 2 5 3" xfId="2954" xr:uid="{00000000-0005-0000-0000-00008A0B0000}"/>
    <cellStyle name="Currency 2 4 3 3 2 2 6" xfId="2955" xr:uid="{00000000-0005-0000-0000-00008B0B0000}"/>
    <cellStyle name="Currency 2 4 3 3 2 2 6 2" xfId="2956" xr:uid="{00000000-0005-0000-0000-00008C0B0000}"/>
    <cellStyle name="Currency 2 4 3 3 2 2 6 2 2" xfId="2957" xr:uid="{00000000-0005-0000-0000-00008D0B0000}"/>
    <cellStyle name="Currency 2 4 3 3 2 2 6 3" xfId="2958" xr:uid="{00000000-0005-0000-0000-00008E0B0000}"/>
    <cellStyle name="Currency 2 4 3 3 2 2 7" xfId="2959" xr:uid="{00000000-0005-0000-0000-00008F0B0000}"/>
    <cellStyle name="Currency 2 4 3 3 2 2 7 2" xfId="2960" xr:uid="{00000000-0005-0000-0000-0000900B0000}"/>
    <cellStyle name="Currency 2 4 3 3 2 2 8" xfId="2961" xr:uid="{00000000-0005-0000-0000-0000910B0000}"/>
    <cellStyle name="Currency 2 4 3 3 2 2 8 2" xfId="2962" xr:uid="{00000000-0005-0000-0000-0000920B0000}"/>
    <cellStyle name="Currency 2 4 3 3 2 2 9" xfId="2963" xr:uid="{00000000-0005-0000-0000-0000930B0000}"/>
    <cellStyle name="Currency 2 4 3 3 2 3" xfId="2964" xr:uid="{00000000-0005-0000-0000-0000940B0000}"/>
    <cellStyle name="Currency 2 4 3 3 2 3 2" xfId="2965" xr:uid="{00000000-0005-0000-0000-0000950B0000}"/>
    <cellStyle name="Currency 2 4 3 3 2 3 3" xfId="2966" xr:uid="{00000000-0005-0000-0000-0000960B0000}"/>
    <cellStyle name="Currency 2 4 3 3 2 3 3 2" xfId="2967" xr:uid="{00000000-0005-0000-0000-0000970B0000}"/>
    <cellStyle name="Currency 2 4 3 3 2 3 3 3" xfId="2968" xr:uid="{00000000-0005-0000-0000-0000980B0000}"/>
    <cellStyle name="Currency 2 4 3 3 2 3 4" xfId="2969" xr:uid="{00000000-0005-0000-0000-0000990B0000}"/>
    <cellStyle name="Currency 2 4 3 3 2 3 4 2" xfId="2970" xr:uid="{00000000-0005-0000-0000-00009A0B0000}"/>
    <cellStyle name="Currency 2 4 3 3 2 3 4 2 2" xfId="2971" xr:uid="{00000000-0005-0000-0000-00009B0B0000}"/>
    <cellStyle name="Currency 2 4 3 3 2 3 4 3" xfId="2972" xr:uid="{00000000-0005-0000-0000-00009C0B0000}"/>
    <cellStyle name="Currency 2 4 3 3 2 3 5" xfId="2973" xr:uid="{00000000-0005-0000-0000-00009D0B0000}"/>
    <cellStyle name="Currency 2 4 3 3 2 3 5 2" xfId="2974" xr:uid="{00000000-0005-0000-0000-00009E0B0000}"/>
    <cellStyle name="Currency 2 4 3 3 2 3 5 2 2" xfId="2975" xr:uid="{00000000-0005-0000-0000-00009F0B0000}"/>
    <cellStyle name="Currency 2 4 3 3 2 3 5 3" xfId="2976" xr:uid="{00000000-0005-0000-0000-0000A00B0000}"/>
    <cellStyle name="Currency 2 4 3 3 2 3 6" xfId="2977" xr:uid="{00000000-0005-0000-0000-0000A10B0000}"/>
    <cellStyle name="Currency 2 4 3 3 2 3 6 2" xfId="2978" xr:uid="{00000000-0005-0000-0000-0000A20B0000}"/>
    <cellStyle name="Currency 2 4 3 3 2 3 6 2 2" xfId="2979" xr:uid="{00000000-0005-0000-0000-0000A30B0000}"/>
    <cellStyle name="Currency 2 4 3 3 2 3 6 3" xfId="2980" xr:uid="{00000000-0005-0000-0000-0000A40B0000}"/>
    <cellStyle name="Currency 2 4 3 3 2 3 7" xfId="2981" xr:uid="{00000000-0005-0000-0000-0000A50B0000}"/>
    <cellStyle name="Currency 2 4 3 3 2 3 7 2" xfId="2982" xr:uid="{00000000-0005-0000-0000-0000A60B0000}"/>
    <cellStyle name="Currency 2 4 3 3 2 3 8" xfId="2983" xr:uid="{00000000-0005-0000-0000-0000A70B0000}"/>
    <cellStyle name="Currency 2 4 3 3 2 3 8 2" xfId="2984" xr:uid="{00000000-0005-0000-0000-0000A80B0000}"/>
    <cellStyle name="Currency 2 4 3 3 2 3 9" xfId="2985" xr:uid="{00000000-0005-0000-0000-0000A90B0000}"/>
    <cellStyle name="Currency 2 4 3 3 2 4" xfId="2986" xr:uid="{00000000-0005-0000-0000-0000AA0B0000}"/>
    <cellStyle name="Currency 2 4 3 3 2 4 2" xfId="2987" xr:uid="{00000000-0005-0000-0000-0000AB0B0000}"/>
    <cellStyle name="Currency 2 4 3 3 2 4 3" xfId="2988" xr:uid="{00000000-0005-0000-0000-0000AC0B0000}"/>
    <cellStyle name="Currency 2 4 3 3 2 4 3 2" xfId="2989" xr:uid="{00000000-0005-0000-0000-0000AD0B0000}"/>
    <cellStyle name="Currency 2 4 3 3 2 4 3 2 2" xfId="2990" xr:uid="{00000000-0005-0000-0000-0000AE0B0000}"/>
    <cellStyle name="Currency 2 4 3 3 2 4 3 3" xfId="2991" xr:uid="{00000000-0005-0000-0000-0000AF0B0000}"/>
    <cellStyle name="Currency 2 4 3 3 2 4 4" xfId="2992" xr:uid="{00000000-0005-0000-0000-0000B00B0000}"/>
    <cellStyle name="Currency 2 4 3 3 2 4 4 2" xfId="2993" xr:uid="{00000000-0005-0000-0000-0000B10B0000}"/>
    <cellStyle name="Currency 2 4 3 3 2 4 4 2 2" xfId="2994" xr:uid="{00000000-0005-0000-0000-0000B20B0000}"/>
    <cellStyle name="Currency 2 4 3 3 2 4 4 3" xfId="2995" xr:uid="{00000000-0005-0000-0000-0000B30B0000}"/>
    <cellStyle name="Currency 2 4 3 3 2 4 5" xfId="2996" xr:uid="{00000000-0005-0000-0000-0000B40B0000}"/>
    <cellStyle name="Currency 2 4 3 3 2 4 5 2" xfId="2997" xr:uid="{00000000-0005-0000-0000-0000B50B0000}"/>
    <cellStyle name="Currency 2 4 3 3 2 4 5 2 2" xfId="2998" xr:uid="{00000000-0005-0000-0000-0000B60B0000}"/>
    <cellStyle name="Currency 2 4 3 3 2 4 5 3" xfId="2999" xr:uid="{00000000-0005-0000-0000-0000B70B0000}"/>
    <cellStyle name="Currency 2 4 3 3 2 4 6" xfId="3000" xr:uid="{00000000-0005-0000-0000-0000B80B0000}"/>
    <cellStyle name="Currency 2 4 3 3 2 4 6 2" xfId="3001" xr:uid="{00000000-0005-0000-0000-0000B90B0000}"/>
    <cellStyle name="Currency 2 4 3 3 2 4 7" xfId="3002" xr:uid="{00000000-0005-0000-0000-0000BA0B0000}"/>
    <cellStyle name="Currency 2 4 3 3 2 4 7 2" xfId="3003" xr:uid="{00000000-0005-0000-0000-0000BB0B0000}"/>
    <cellStyle name="Currency 2 4 3 3 2 4 8" xfId="3004" xr:uid="{00000000-0005-0000-0000-0000BC0B0000}"/>
    <cellStyle name="Currency 2 4 3 3 2 4 9" xfId="3005" xr:uid="{00000000-0005-0000-0000-0000BD0B0000}"/>
    <cellStyle name="Currency 2 4 3 3 2 5" xfId="3006" xr:uid="{00000000-0005-0000-0000-0000BE0B0000}"/>
    <cellStyle name="Currency 2 4 3 3 2 5 2" xfId="3007" xr:uid="{00000000-0005-0000-0000-0000BF0B0000}"/>
    <cellStyle name="Currency 2 4 3 3 2 5 3" xfId="3008" xr:uid="{00000000-0005-0000-0000-0000C00B0000}"/>
    <cellStyle name="Currency 2 4 3 3 2 6" xfId="3009" xr:uid="{00000000-0005-0000-0000-0000C10B0000}"/>
    <cellStyle name="Currency 2 4 3 3 2 6 2" xfId="3010" xr:uid="{00000000-0005-0000-0000-0000C20B0000}"/>
    <cellStyle name="Currency 2 4 3 3 2 6 2 2" xfId="3011" xr:uid="{00000000-0005-0000-0000-0000C30B0000}"/>
    <cellStyle name="Currency 2 4 3 3 2 6 2 2 2" xfId="3012" xr:uid="{00000000-0005-0000-0000-0000C40B0000}"/>
    <cellStyle name="Currency 2 4 3 3 2 6 2 3" xfId="3013" xr:uid="{00000000-0005-0000-0000-0000C50B0000}"/>
    <cellStyle name="Currency 2 4 3 3 2 6 3" xfId="3014" xr:uid="{00000000-0005-0000-0000-0000C60B0000}"/>
    <cellStyle name="Currency 2 4 3 3 2 6 3 2" xfId="3015" xr:uid="{00000000-0005-0000-0000-0000C70B0000}"/>
    <cellStyle name="Currency 2 4 3 3 2 6 3 2 2" xfId="3016" xr:uid="{00000000-0005-0000-0000-0000C80B0000}"/>
    <cellStyle name="Currency 2 4 3 3 2 6 3 3" xfId="3017" xr:uid="{00000000-0005-0000-0000-0000C90B0000}"/>
    <cellStyle name="Currency 2 4 3 3 2 6 4" xfId="3018" xr:uid="{00000000-0005-0000-0000-0000CA0B0000}"/>
    <cellStyle name="Currency 2 4 3 3 2 6 4 2" xfId="3019" xr:uid="{00000000-0005-0000-0000-0000CB0B0000}"/>
    <cellStyle name="Currency 2 4 3 3 2 6 4 2 2" xfId="3020" xr:uid="{00000000-0005-0000-0000-0000CC0B0000}"/>
    <cellStyle name="Currency 2 4 3 3 2 6 4 3" xfId="3021" xr:uid="{00000000-0005-0000-0000-0000CD0B0000}"/>
    <cellStyle name="Currency 2 4 3 3 2 6 5" xfId="3022" xr:uid="{00000000-0005-0000-0000-0000CE0B0000}"/>
    <cellStyle name="Currency 2 4 3 3 2 6 5 2" xfId="3023" xr:uid="{00000000-0005-0000-0000-0000CF0B0000}"/>
    <cellStyle name="Currency 2 4 3 3 2 6 6" xfId="3024" xr:uid="{00000000-0005-0000-0000-0000D00B0000}"/>
    <cellStyle name="Currency 2 4 3 3 2 6 6 2" xfId="3025" xr:uid="{00000000-0005-0000-0000-0000D10B0000}"/>
    <cellStyle name="Currency 2 4 3 3 2 6 7" xfId="3026" xr:uid="{00000000-0005-0000-0000-0000D20B0000}"/>
    <cellStyle name="Currency 2 4 3 3 2 7" xfId="3027" xr:uid="{00000000-0005-0000-0000-0000D30B0000}"/>
    <cellStyle name="Currency 2 4 3 3 2 7 2" xfId="3028" xr:uid="{00000000-0005-0000-0000-0000D40B0000}"/>
    <cellStyle name="Currency 2 4 3 3 2 7 2 2" xfId="3029" xr:uid="{00000000-0005-0000-0000-0000D50B0000}"/>
    <cellStyle name="Currency 2 4 3 3 2 7 3" xfId="3030" xr:uid="{00000000-0005-0000-0000-0000D60B0000}"/>
    <cellStyle name="Currency 2 4 3 3 2 8" xfId="3031" xr:uid="{00000000-0005-0000-0000-0000D70B0000}"/>
    <cellStyle name="Currency 2 4 3 3 2 8 2" xfId="3032" xr:uid="{00000000-0005-0000-0000-0000D80B0000}"/>
    <cellStyle name="Currency 2 4 3 3 2 8 2 2" xfId="3033" xr:uid="{00000000-0005-0000-0000-0000D90B0000}"/>
    <cellStyle name="Currency 2 4 3 3 2 8 3" xfId="3034" xr:uid="{00000000-0005-0000-0000-0000DA0B0000}"/>
    <cellStyle name="Currency 2 4 3 3 3" xfId="3035" xr:uid="{00000000-0005-0000-0000-0000DB0B0000}"/>
    <cellStyle name="Currency 2 4 3 3 3 10" xfId="3036" xr:uid="{00000000-0005-0000-0000-0000DC0B0000}"/>
    <cellStyle name="Currency 2 4 3 3 3 2" xfId="3037" xr:uid="{00000000-0005-0000-0000-0000DD0B0000}"/>
    <cellStyle name="Currency 2 4 3 3 3 2 2" xfId="3038" xr:uid="{00000000-0005-0000-0000-0000DE0B0000}"/>
    <cellStyle name="Currency 2 4 3 3 3 2 3" xfId="3039" xr:uid="{00000000-0005-0000-0000-0000DF0B0000}"/>
    <cellStyle name="Currency 2 4 3 3 3 2 3 2" xfId="3040" xr:uid="{00000000-0005-0000-0000-0000E00B0000}"/>
    <cellStyle name="Currency 2 4 3 3 3 2 3 3" xfId="3041" xr:uid="{00000000-0005-0000-0000-0000E10B0000}"/>
    <cellStyle name="Currency 2 4 3 3 3 2 4" xfId="3042" xr:uid="{00000000-0005-0000-0000-0000E20B0000}"/>
    <cellStyle name="Currency 2 4 3 3 3 2 4 2" xfId="3043" xr:uid="{00000000-0005-0000-0000-0000E30B0000}"/>
    <cellStyle name="Currency 2 4 3 3 3 2 4 2 2" xfId="3044" xr:uid="{00000000-0005-0000-0000-0000E40B0000}"/>
    <cellStyle name="Currency 2 4 3 3 3 2 4 3" xfId="3045" xr:uid="{00000000-0005-0000-0000-0000E50B0000}"/>
    <cellStyle name="Currency 2 4 3 3 3 2 5" xfId="3046" xr:uid="{00000000-0005-0000-0000-0000E60B0000}"/>
    <cellStyle name="Currency 2 4 3 3 3 2 5 2" xfId="3047" xr:uid="{00000000-0005-0000-0000-0000E70B0000}"/>
    <cellStyle name="Currency 2 4 3 3 3 2 5 2 2" xfId="3048" xr:uid="{00000000-0005-0000-0000-0000E80B0000}"/>
    <cellStyle name="Currency 2 4 3 3 3 2 5 3" xfId="3049" xr:uid="{00000000-0005-0000-0000-0000E90B0000}"/>
    <cellStyle name="Currency 2 4 3 3 3 2 6" xfId="3050" xr:uid="{00000000-0005-0000-0000-0000EA0B0000}"/>
    <cellStyle name="Currency 2 4 3 3 3 2 6 2" xfId="3051" xr:uid="{00000000-0005-0000-0000-0000EB0B0000}"/>
    <cellStyle name="Currency 2 4 3 3 3 2 6 2 2" xfId="3052" xr:uid="{00000000-0005-0000-0000-0000EC0B0000}"/>
    <cellStyle name="Currency 2 4 3 3 3 2 6 3" xfId="3053" xr:uid="{00000000-0005-0000-0000-0000ED0B0000}"/>
    <cellStyle name="Currency 2 4 3 3 3 2 7" xfId="3054" xr:uid="{00000000-0005-0000-0000-0000EE0B0000}"/>
    <cellStyle name="Currency 2 4 3 3 3 2 7 2" xfId="3055" xr:uid="{00000000-0005-0000-0000-0000EF0B0000}"/>
    <cellStyle name="Currency 2 4 3 3 3 2 8" xfId="3056" xr:uid="{00000000-0005-0000-0000-0000F00B0000}"/>
    <cellStyle name="Currency 2 4 3 3 3 2 8 2" xfId="3057" xr:uid="{00000000-0005-0000-0000-0000F10B0000}"/>
    <cellStyle name="Currency 2 4 3 3 3 2 9" xfId="3058" xr:uid="{00000000-0005-0000-0000-0000F20B0000}"/>
    <cellStyle name="Currency 2 4 3 3 3 3" xfId="3059" xr:uid="{00000000-0005-0000-0000-0000F30B0000}"/>
    <cellStyle name="Currency 2 4 3 3 3 4" xfId="3060" xr:uid="{00000000-0005-0000-0000-0000F40B0000}"/>
    <cellStyle name="Currency 2 4 3 3 3 4 2" xfId="3061" xr:uid="{00000000-0005-0000-0000-0000F50B0000}"/>
    <cellStyle name="Currency 2 4 3 3 3 4 3" xfId="3062" xr:uid="{00000000-0005-0000-0000-0000F60B0000}"/>
    <cellStyle name="Currency 2 4 3 3 3 5" xfId="3063" xr:uid="{00000000-0005-0000-0000-0000F70B0000}"/>
    <cellStyle name="Currency 2 4 3 3 3 5 2" xfId="3064" xr:uid="{00000000-0005-0000-0000-0000F80B0000}"/>
    <cellStyle name="Currency 2 4 3 3 3 5 2 2" xfId="3065" xr:uid="{00000000-0005-0000-0000-0000F90B0000}"/>
    <cellStyle name="Currency 2 4 3 3 3 5 3" xfId="3066" xr:uid="{00000000-0005-0000-0000-0000FA0B0000}"/>
    <cellStyle name="Currency 2 4 3 3 3 6" xfId="3067" xr:uid="{00000000-0005-0000-0000-0000FB0B0000}"/>
    <cellStyle name="Currency 2 4 3 3 3 6 2" xfId="3068" xr:uid="{00000000-0005-0000-0000-0000FC0B0000}"/>
    <cellStyle name="Currency 2 4 3 3 3 6 2 2" xfId="3069" xr:uid="{00000000-0005-0000-0000-0000FD0B0000}"/>
    <cellStyle name="Currency 2 4 3 3 3 6 3" xfId="3070" xr:uid="{00000000-0005-0000-0000-0000FE0B0000}"/>
    <cellStyle name="Currency 2 4 3 3 3 7" xfId="3071" xr:uid="{00000000-0005-0000-0000-0000FF0B0000}"/>
    <cellStyle name="Currency 2 4 3 3 3 7 2" xfId="3072" xr:uid="{00000000-0005-0000-0000-0000000C0000}"/>
    <cellStyle name="Currency 2 4 3 3 3 7 2 2" xfId="3073" xr:uid="{00000000-0005-0000-0000-0000010C0000}"/>
    <cellStyle name="Currency 2 4 3 3 3 7 3" xfId="3074" xr:uid="{00000000-0005-0000-0000-0000020C0000}"/>
    <cellStyle name="Currency 2 4 3 3 3 8" xfId="3075" xr:uid="{00000000-0005-0000-0000-0000030C0000}"/>
    <cellStyle name="Currency 2 4 3 3 3 8 2" xfId="3076" xr:uid="{00000000-0005-0000-0000-0000040C0000}"/>
    <cellStyle name="Currency 2 4 3 3 3 9" xfId="3077" xr:uid="{00000000-0005-0000-0000-0000050C0000}"/>
    <cellStyle name="Currency 2 4 3 3 3 9 2" xfId="3078" xr:uid="{00000000-0005-0000-0000-0000060C0000}"/>
    <cellStyle name="Currency 2 4 3 3 4" xfId="3079" xr:uid="{00000000-0005-0000-0000-0000070C0000}"/>
    <cellStyle name="Currency 2 4 3 3 4 2" xfId="3080" xr:uid="{00000000-0005-0000-0000-0000080C0000}"/>
    <cellStyle name="Currency 2 4 3 3 4 2 10" xfId="3081" xr:uid="{00000000-0005-0000-0000-0000090C0000}"/>
    <cellStyle name="Currency 2 4 3 3 4 2 2" xfId="3082" xr:uid="{00000000-0005-0000-0000-00000A0C0000}"/>
    <cellStyle name="Currency 2 4 3 3 4 2 3" xfId="3083" xr:uid="{00000000-0005-0000-0000-00000B0C0000}"/>
    <cellStyle name="Currency 2 4 3 3 4 2 4" xfId="3084" xr:uid="{00000000-0005-0000-0000-00000C0C0000}"/>
    <cellStyle name="Currency 2 4 3 3 4 2 4 2" xfId="3085" xr:uid="{00000000-0005-0000-0000-00000D0C0000}"/>
    <cellStyle name="Currency 2 4 3 3 4 2 4 2 2" xfId="3086" xr:uid="{00000000-0005-0000-0000-00000E0C0000}"/>
    <cellStyle name="Currency 2 4 3 3 4 2 4 3" xfId="3087" xr:uid="{00000000-0005-0000-0000-00000F0C0000}"/>
    <cellStyle name="Currency 2 4 3 3 4 2 5" xfId="3088" xr:uid="{00000000-0005-0000-0000-0000100C0000}"/>
    <cellStyle name="Currency 2 4 3 3 4 2 5 2" xfId="3089" xr:uid="{00000000-0005-0000-0000-0000110C0000}"/>
    <cellStyle name="Currency 2 4 3 3 4 2 5 2 2" xfId="3090" xr:uid="{00000000-0005-0000-0000-0000120C0000}"/>
    <cellStyle name="Currency 2 4 3 3 4 2 5 3" xfId="3091" xr:uid="{00000000-0005-0000-0000-0000130C0000}"/>
    <cellStyle name="Currency 2 4 3 3 4 2 6" xfId="3092" xr:uid="{00000000-0005-0000-0000-0000140C0000}"/>
    <cellStyle name="Currency 2 4 3 3 4 2 6 2" xfId="3093" xr:uid="{00000000-0005-0000-0000-0000150C0000}"/>
    <cellStyle name="Currency 2 4 3 3 4 2 6 2 2" xfId="3094" xr:uid="{00000000-0005-0000-0000-0000160C0000}"/>
    <cellStyle name="Currency 2 4 3 3 4 2 6 3" xfId="3095" xr:uid="{00000000-0005-0000-0000-0000170C0000}"/>
    <cellStyle name="Currency 2 4 3 3 4 2 7" xfId="3096" xr:uid="{00000000-0005-0000-0000-0000180C0000}"/>
    <cellStyle name="Currency 2 4 3 3 4 2 7 2" xfId="3097" xr:uid="{00000000-0005-0000-0000-0000190C0000}"/>
    <cellStyle name="Currency 2 4 3 3 4 2 8" xfId="3098" xr:uid="{00000000-0005-0000-0000-00001A0C0000}"/>
    <cellStyle name="Currency 2 4 3 3 4 2 8 2" xfId="3099" xr:uid="{00000000-0005-0000-0000-00001B0C0000}"/>
    <cellStyle name="Currency 2 4 3 3 4 2 9" xfId="3100" xr:uid="{00000000-0005-0000-0000-00001C0C0000}"/>
    <cellStyle name="Currency 2 4 3 3 4 3" xfId="3101" xr:uid="{00000000-0005-0000-0000-00001D0C0000}"/>
    <cellStyle name="Currency 2 4 3 3 4 4" xfId="3102" xr:uid="{00000000-0005-0000-0000-00001E0C0000}"/>
    <cellStyle name="Currency 2 4 3 3 4 4 2" xfId="3103" xr:uid="{00000000-0005-0000-0000-00001F0C0000}"/>
    <cellStyle name="Currency 2 4 3 3 4 4 2 2" xfId="3104" xr:uid="{00000000-0005-0000-0000-0000200C0000}"/>
    <cellStyle name="Currency 2 4 3 3 4 4 3" xfId="3105" xr:uid="{00000000-0005-0000-0000-0000210C0000}"/>
    <cellStyle name="Currency 2 4 3 3 4 5" xfId="3106" xr:uid="{00000000-0005-0000-0000-0000220C0000}"/>
    <cellStyle name="Currency 2 4 3 3 4 5 2" xfId="3107" xr:uid="{00000000-0005-0000-0000-0000230C0000}"/>
    <cellStyle name="Currency 2 4 3 3 4 5 2 2" xfId="3108" xr:uid="{00000000-0005-0000-0000-0000240C0000}"/>
    <cellStyle name="Currency 2 4 3 3 4 5 3" xfId="3109" xr:uid="{00000000-0005-0000-0000-0000250C0000}"/>
    <cellStyle name="Currency 2 4 3 3 5" xfId="3110" xr:uid="{00000000-0005-0000-0000-0000260C0000}"/>
    <cellStyle name="Currency 2 4 3 3 5 2" xfId="3111" xr:uid="{00000000-0005-0000-0000-0000270C0000}"/>
    <cellStyle name="Currency 2 4 3 3 5 3" xfId="3112" xr:uid="{00000000-0005-0000-0000-0000280C0000}"/>
    <cellStyle name="Currency 2 4 3 3 5 3 2" xfId="3113" xr:uid="{00000000-0005-0000-0000-0000290C0000}"/>
    <cellStyle name="Currency 2 4 3 3 5 3 3" xfId="3114" xr:uid="{00000000-0005-0000-0000-00002A0C0000}"/>
    <cellStyle name="Currency 2 4 3 3 5 4" xfId="3115" xr:uid="{00000000-0005-0000-0000-00002B0C0000}"/>
    <cellStyle name="Currency 2 4 3 3 5 4 2" xfId="3116" xr:uid="{00000000-0005-0000-0000-00002C0C0000}"/>
    <cellStyle name="Currency 2 4 3 3 5 4 2 2" xfId="3117" xr:uid="{00000000-0005-0000-0000-00002D0C0000}"/>
    <cellStyle name="Currency 2 4 3 3 5 4 3" xfId="3118" xr:uid="{00000000-0005-0000-0000-00002E0C0000}"/>
    <cellStyle name="Currency 2 4 3 3 5 5" xfId="3119" xr:uid="{00000000-0005-0000-0000-00002F0C0000}"/>
    <cellStyle name="Currency 2 4 3 3 5 5 2" xfId="3120" xr:uid="{00000000-0005-0000-0000-0000300C0000}"/>
    <cellStyle name="Currency 2 4 3 3 5 5 2 2" xfId="3121" xr:uid="{00000000-0005-0000-0000-0000310C0000}"/>
    <cellStyle name="Currency 2 4 3 3 5 5 3" xfId="3122" xr:uid="{00000000-0005-0000-0000-0000320C0000}"/>
    <cellStyle name="Currency 2 4 3 3 5 6" xfId="3123" xr:uid="{00000000-0005-0000-0000-0000330C0000}"/>
    <cellStyle name="Currency 2 4 3 3 5 6 2" xfId="3124" xr:uid="{00000000-0005-0000-0000-0000340C0000}"/>
    <cellStyle name="Currency 2 4 3 3 5 6 2 2" xfId="3125" xr:uid="{00000000-0005-0000-0000-0000350C0000}"/>
    <cellStyle name="Currency 2 4 3 3 5 6 3" xfId="3126" xr:uid="{00000000-0005-0000-0000-0000360C0000}"/>
    <cellStyle name="Currency 2 4 3 3 5 7" xfId="3127" xr:uid="{00000000-0005-0000-0000-0000370C0000}"/>
    <cellStyle name="Currency 2 4 3 3 5 7 2" xfId="3128" xr:uid="{00000000-0005-0000-0000-0000380C0000}"/>
    <cellStyle name="Currency 2 4 3 3 5 8" xfId="3129" xr:uid="{00000000-0005-0000-0000-0000390C0000}"/>
    <cellStyle name="Currency 2 4 3 3 5 8 2" xfId="3130" xr:uid="{00000000-0005-0000-0000-00003A0C0000}"/>
    <cellStyle name="Currency 2 4 3 3 5 9" xfId="3131" xr:uid="{00000000-0005-0000-0000-00003B0C0000}"/>
    <cellStyle name="Currency 2 4 3 3 6" xfId="3132" xr:uid="{00000000-0005-0000-0000-00003C0C0000}"/>
    <cellStyle name="Currency 2 4 3 3 6 2" xfId="3133" xr:uid="{00000000-0005-0000-0000-00003D0C0000}"/>
    <cellStyle name="Currency 2 4 3 3 6 3" xfId="3134" xr:uid="{00000000-0005-0000-0000-00003E0C0000}"/>
    <cellStyle name="Currency 2 4 3 3 7" xfId="3135" xr:uid="{00000000-0005-0000-0000-00003F0C0000}"/>
    <cellStyle name="Currency 2 4 3 3 8" xfId="3136" xr:uid="{00000000-0005-0000-0000-0000400C0000}"/>
    <cellStyle name="Currency 2 4 3 3 8 2" xfId="3137" xr:uid="{00000000-0005-0000-0000-0000410C0000}"/>
    <cellStyle name="Currency 2 4 3 3 8 2 2" xfId="3138" xr:uid="{00000000-0005-0000-0000-0000420C0000}"/>
    <cellStyle name="Currency 2 4 3 3 8 3" xfId="3139" xr:uid="{00000000-0005-0000-0000-0000430C0000}"/>
    <cellStyle name="Currency 2 4 3 3 8 4" xfId="3140" xr:uid="{00000000-0005-0000-0000-0000440C0000}"/>
    <cellStyle name="Currency 2 4 3 3 9" xfId="3141" xr:uid="{00000000-0005-0000-0000-0000450C0000}"/>
    <cellStyle name="Currency 2 4 3 3 9 2" xfId="3142" xr:uid="{00000000-0005-0000-0000-0000460C0000}"/>
    <cellStyle name="Currency 2 4 3 3 9 2 2" xfId="3143" xr:uid="{00000000-0005-0000-0000-0000470C0000}"/>
    <cellStyle name="Currency 2 4 3 3 9 3" xfId="3144" xr:uid="{00000000-0005-0000-0000-0000480C0000}"/>
    <cellStyle name="Currency 2 4 3 4" xfId="3145" xr:uid="{00000000-0005-0000-0000-0000490C0000}"/>
    <cellStyle name="Currency 2 4 3 4 2" xfId="3146" xr:uid="{00000000-0005-0000-0000-00004A0C0000}"/>
    <cellStyle name="Currency 2 4 3 4 2 2" xfId="3147" xr:uid="{00000000-0005-0000-0000-00004B0C0000}"/>
    <cellStyle name="Currency 2 4 3 4 2 3" xfId="3148" xr:uid="{00000000-0005-0000-0000-00004C0C0000}"/>
    <cellStyle name="Currency 2 4 3 4 2 3 2" xfId="3149" xr:uid="{00000000-0005-0000-0000-00004D0C0000}"/>
    <cellStyle name="Currency 2 4 3 4 2 3 3" xfId="3150" xr:uid="{00000000-0005-0000-0000-00004E0C0000}"/>
    <cellStyle name="Currency 2 4 3 4 2 4" xfId="3151" xr:uid="{00000000-0005-0000-0000-00004F0C0000}"/>
    <cellStyle name="Currency 2 4 3 4 2 4 2" xfId="3152" xr:uid="{00000000-0005-0000-0000-0000500C0000}"/>
    <cellStyle name="Currency 2 4 3 4 2 4 2 2" xfId="3153" xr:uid="{00000000-0005-0000-0000-0000510C0000}"/>
    <cellStyle name="Currency 2 4 3 4 2 4 3" xfId="3154" xr:uid="{00000000-0005-0000-0000-0000520C0000}"/>
    <cellStyle name="Currency 2 4 3 4 2 5" xfId="3155" xr:uid="{00000000-0005-0000-0000-0000530C0000}"/>
    <cellStyle name="Currency 2 4 3 4 2 5 2" xfId="3156" xr:uid="{00000000-0005-0000-0000-0000540C0000}"/>
    <cellStyle name="Currency 2 4 3 4 2 5 2 2" xfId="3157" xr:uid="{00000000-0005-0000-0000-0000550C0000}"/>
    <cellStyle name="Currency 2 4 3 4 2 5 3" xfId="3158" xr:uid="{00000000-0005-0000-0000-0000560C0000}"/>
    <cellStyle name="Currency 2 4 3 4 2 6" xfId="3159" xr:uid="{00000000-0005-0000-0000-0000570C0000}"/>
    <cellStyle name="Currency 2 4 3 4 2 6 2" xfId="3160" xr:uid="{00000000-0005-0000-0000-0000580C0000}"/>
    <cellStyle name="Currency 2 4 3 4 2 6 2 2" xfId="3161" xr:uid="{00000000-0005-0000-0000-0000590C0000}"/>
    <cellStyle name="Currency 2 4 3 4 2 6 3" xfId="3162" xr:uid="{00000000-0005-0000-0000-00005A0C0000}"/>
    <cellStyle name="Currency 2 4 3 4 2 7" xfId="3163" xr:uid="{00000000-0005-0000-0000-00005B0C0000}"/>
    <cellStyle name="Currency 2 4 3 4 2 7 2" xfId="3164" xr:uid="{00000000-0005-0000-0000-00005C0C0000}"/>
    <cellStyle name="Currency 2 4 3 4 2 8" xfId="3165" xr:uid="{00000000-0005-0000-0000-00005D0C0000}"/>
    <cellStyle name="Currency 2 4 3 4 2 8 2" xfId="3166" xr:uid="{00000000-0005-0000-0000-00005E0C0000}"/>
    <cellStyle name="Currency 2 4 3 4 2 9" xfId="3167" xr:uid="{00000000-0005-0000-0000-00005F0C0000}"/>
    <cellStyle name="Currency 2 4 3 4 3" xfId="3168" xr:uid="{00000000-0005-0000-0000-0000600C0000}"/>
    <cellStyle name="Currency 2 4 3 4 3 2" xfId="3169" xr:uid="{00000000-0005-0000-0000-0000610C0000}"/>
    <cellStyle name="Currency 2 4 3 4 3 3" xfId="3170" xr:uid="{00000000-0005-0000-0000-0000620C0000}"/>
    <cellStyle name="Currency 2 4 3 4 3 3 2" xfId="3171" xr:uid="{00000000-0005-0000-0000-0000630C0000}"/>
    <cellStyle name="Currency 2 4 3 4 3 3 3" xfId="3172" xr:uid="{00000000-0005-0000-0000-0000640C0000}"/>
    <cellStyle name="Currency 2 4 3 4 3 4" xfId="3173" xr:uid="{00000000-0005-0000-0000-0000650C0000}"/>
    <cellStyle name="Currency 2 4 3 4 3 4 2" xfId="3174" xr:uid="{00000000-0005-0000-0000-0000660C0000}"/>
    <cellStyle name="Currency 2 4 3 4 3 4 2 2" xfId="3175" xr:uid="{00000000-0005-0000-0000-0000670C0000}"/>
    <cellStyle name="Currency 2 4 3 4 3 4 3" xfId="3176" xr:uid="{00000000-0005-0000-0000-0000680C0000}"/>
    <cellStyle name="Currency 2 4 3 4 3 5" xfId="3177" xr:uid="{00000000-0005-0000-0000-0000690C0000}"/>
    <cellStyle name="Currency 2 4 3 4 3 5 2" xfId="3178" xr:uid="{00000000-0005-0000-0000-00006A0C0000}"/>
    <cellStyle name="Currency 2 4 3 4 3 5 2 2" xfId="3179" xr:uid="{00000000-0005-0000-0000-00006B0C0000}"/>
    <cellStyle name="Currency 2 4 3 4 3 5 3" xfId="3180" xr:uid="{00000000-0005-0000-0000-00006C0C0000}"/>
    <cellStyle name="Currency 2 4 3 4 3 6" xfId="3181" xr:uid="{00000000-0005-0000-0000-00006D0C0000}"/>
    <cellStyle name="Currency 2 4 3 4 3 6 2" xfId="3182" xr:uid="{00000000-0005-0000-0000-00006E0C0000}"/>
    <cellStyle name="Currency 2 4 3 4 3 6 2 2" xfId="3183" xr:uid="{00000000-0005-0000-0000-00006F0C0000}"/>
    <cellStyle name="Currency 2 4 3 4 3 6 3" xfId="3184" xr:uid="{00000000-0005-0000-0000-0000700C0000}"/>
    <cellStyle name="Currency 2 4 3 4 3 7" xfId="3185" xr:uid="{00000000-0005-0000-0000-0000710C0000}"/>
    <cellStyle name="Currency 2 4 3 4 3 7 2" xfId="3186" xr:uid="{00000000-0005-0000-0000-0000720C0000}"/>
    <cellStyle name="Currency 2 4 3 4 3 8" xfId="3187" xr:uid="{00000000-0005-0000-0000-0000730C0000}"/>
    <cellStyle name="Currency 2 4 3 4 3 8 2" xfId="3188" xr:uid="{00000000-0005-0000-0000-0000740C0000}"/>
    <cellStyle name="Currency 2 4 3 4 3 9" xfId="3189" xr:uid="{00000000-0005-0000-0000-0000750C0000}"/>
    <cellStyle name="Currency 2 4 3 4 4" xfId="3190" xr:uid="{00000000-0005-0000-0000-0000760C0000}"/>
    <cellStyle name="Currency 2 4 3 4 4 2" xfId="3191" xr:uid="{00000000-0005-0000-0000-0000770C0000}"/>
    <cellStyle name="Currency 2 4 3 4 4 3" xfId="3192" xr:uid="{00000000-0005-0000-0000-0000780C0000}"/>
    <cellStyle name="Currency 2 4 3 4 4 3 2" xfId="3193" xr:uid="{00000000-0005-0000-0000-0000790C0000}"/>
    <cellStyle name="Currency 2 4 3 4 4 3 2 2" xfId="3194" xr:uid="{00000000-0005-0000-0000-00007A0C0000}"/>
    <cellStyle name="Currency 2 4 3 4 4 3 3" xfId="3195" xr:uid="{00000000-0005-0000-0000-00007B0C0000}"/>
    <cellStyle name="Currency 2 4 3 4 4 4" xfId="3196" xr:uid="{00000000-0005-0000-0000-00007C0C0000}"/>
    <cellStyle name="Currency 2 4 3 4 4 4 2" xfId="3197" xr:uid="{00000000-0005-0000-0000-00007D0C0000}"/>
    <cellStyle name="Currency 2 4 3 4 4 4 2 2" xfId="3198" xr:uid="{00000000-0005-0000-0000-00007E0C0000}"/>
    <cellStyle name="Currency 2 4 3 4 4 4 3" xfId="3199" xr:uid="{00000000-0005-0000-0000-00007F0C0000}"/>
    <cellStyle name="Currency 2 4 3 4 4 5" xfId="3200" xr:uid="{00000000-0005-0000-0000-0000800C0000}"/>
    <cellStyle name="Currency 2 4 3 4 4 5 2" xfId="3201" xr:uid="{00000000-0005-0000-0000-0000810C0000}"/>
    <cellStyle name="Currency 2 4 3 4 4 5 2 2" xfId="3202" xr:uid="{00000000-0005-0000-0000-0000820C0000}"/>
    <cellStyle name="Currency 2 4 3 4 4 5 3" xfId="3203" xr:uid="{00000000-0005-0000-0000-0000830C0000}"/>
    <cellStyle name="Currency 2 4 3 4 4 6" xfId="3204" xr:uid="{00000000-0005-0000-0000-0000840C0000}"/>
    <cellStyle name="Currency 2 4 3 4 4 6 2" xfId="3205" xr:uid="{00000000-0005-0000-0000-0000850C0000}"/>
    <cellStyle name="Currency 2 4 3 4 4 7" xfId="3206" xr:uid="{00000000-0005-0000-0000-0000860C0000}"/>
    <cellStyle name="Currency 2 4 3 4 4 7 2" xfId="3207" xr:uid="{00000000-0005-0000-0000-0000870C0000}"/>
    <cellStyle name="Currency 2 4 3 4 4 8" xfId="3208" xr:uid="{00000000-0005-0000-0000-0000880C0000}"/>
    <cellStyle name="Currency 2 4 3 4 4 9" xfId="3209" xr:uid="{00000000-0005-0000-0000-0000890C0000}"/>
    <cellStyle name="Currency 2 4 3 4 5" xfId="3210" xr:uid="{00000000-0005-0000-0000-00008A0C0000}"/>
    <cellStyle name="Currency 2 4 3 4 5 2" xfId="3211" xr:uid="{00000000-0005-0000-0000-00008B0C0000}"/>
    <cellStyle name="Currency 2 4 3 4 5 3" xfId="3212" xr:uid="{00000000-0005-0000-0000-00008C0C0000}"/>
    <cellStyle name="Currency 2 4 3 4 6" xfId="3213" xr:uid="{00000000-0005-0000-0000-00008D0C0000}"/>
    <cellStyle name="Currency 2 4 3 4 6 2" xfId="3214" xr:uid="{00000000-0005-0000-0000-00008E0C0000}"/>
    <cellStyle name="Currency 2 4 3 4 6 2 2" xfId="3215" xr:uid="{00000000-0005-0000-0000-00008F0C0000}"/>
    <cellStyle name="Currency 2 4 3 4 6 2 2 2" xfId="3216" xr:uid="{00000000-0005-0000-0000-0000900C0000}"/>
    <cellStyle name="Currency 2 4 3 4 6 2 3" xfId="3217" xr:uid="{00000000-0005-0000-0000-0000910C0000}"/>
    <cellStyle name="Currency 2 4 3 4 6 3" xfId="3218" xr:uid="{00000000-0005-0000-0000-0000920C0000}"/>
    <cellStyle name="Currency 2 4 3 4 6 3 2" xfId="3219" xr:uid="{00000000-0005-0000-0000-0000930C0000}"/>
    <cellStyle name="Currency 2 4 3 4 6 3 2 2" xfId="3220" xr:uid="{00000000-0005-0000-0000-0000940C0000}"/>
    <cellStyle name="Currency 2 4 3 4 6 3 3" xfId="3221" xr:uid="{00000000-0005-0000-0000-0000950C0000}"/>
    <cellStyle name="Currency 2 4 3 4 6 4" xfId="3222" xr:uid="{00000000-0005-0000-0000-0000960C0000}"/>
    <cellStyle name="Currency 2 4 3 4 6 4 2" xfId="3223" xr:uid="{00000000-0005-0000-0000-0000970C0000}"/>
    <cellStyle name="Currency 2 4 3 4 6 4 2 2" xfId="3224" xr:uid="{00000000-0005-0000-0000-0000980C0000}"/>
    <cellStyle name="Currency 2 4 3 4 6 4 3" xfId="3225" xr:uid="{00000000-0005-0000-0000-0000990C0000}"/>
    <cellStyle name="Currency 2 4 3 4 6 5" xfId="3226" xr:uid="{00000000-0005-0000-0000-00009A0C0000}"/>
    <cellStyle name="Currency 2 4 3 4 6 5 2" xfId="3227" xr:uid="{00000000-0005-0000-0000-00009B0C0000}"/>
    <cellStyle name="Currency 2 4 3 4 6 6" xfId="3228" xr:uid="{00000000-0005-0000-0000-00009C0C0000}"/>
    <cellStyle name="Currency 2 4 3 4 6 6 2" xfId="3229" xr:uid="{00000000-0005-0000-0000-00009D0C0000}"/>
    <cellStyle name="Currency 2 4 3 4 6 7" xfId="3230" xr:uid="{00000000-0005-0000-0000-00009E0C0000}"/>
    <cellStyle name="Currency 2 4 3 4 7" xfId="3231" xr:uid="{00000000-0005-0000-0000-00009F0C0000}"/>
    <cellStyle name="Currency 2 4 3 4 7 2" xfId="3232" xr:uid="{00000000-0005-0000-0000-0000A00C0000}"/>
    <cellStyle name="Currency 2 4 3 4 7 2 2" xfId="3233" xr:uid="{00000000-0005-0000-0000-0000A10C0000}"/>
    <cellStyle name="Currency 2 4 3 4 7 3" xfId="3234" xr:uid="{00000000-0005-0000-0000-0000A20C0000}"/>
    <cellStyle name="Currency 2 4 3 4 8" xfId="3235" xr:uid="{00000000-0005-0000-0000-0000A30C0000}"/>
    <cellStyle name="Currency 2 4 3 4 8 2" xfId="3236" xr:uid="{00000000-0005-0000-0000-0000A40C0000}"/>
    <cellStyle name="Currency 2 4 3 4 8 2 2" xfId="3237" xr:uid="{00000000-0005-0000-0000-0000A50C0000}"/>
    <cellStyle name="Currency 2 4 3 4 8 3" xfId="3238" xr:uid="{00000000-0005-0000-0000-0000A60C0000}"/>
    <cellStyle name="Currency 2 4 3 5" xfId="3239" xr:uid="{00000000-0005-0000-0000-0000A70C0000}"/>
    <cellStyle name="Currency 2 4 3 5 10" xfId="3240" xr:uid="{00000000-0005-0000-0000-0000A80C0000}"/>
    <cellStyle name="Currency 2 4 3 5 2" xfId="3241" xr:uid="{00000000-0005-0000-0000-0000A90C0000}"/>
    <cellStyle name="Currency 2 4 3 5 2 2" xfId="3242" xr:uid="{00000000-0005-0000-0000-0000AA0C0000}"/>
    <cellStyle name="Currency 2 4 3 5 2 3" xfId="3243" xr:uid="{00000000-0005-0000-0000-0000AB0C0000}"/>
    <cellStyle name="Currency 2 4 3 5 2 3 2" xfId="3244" xr:uid="{00000000-0005-0000-0000-0000AC0C0000}"/>
    <cellStyle name="Currency 2 4 3 5 2 3 3" xfId="3245" xr:uid="{00000000-0005-0000-0000-0000AD0C0000}"/>
    <cellStyle name="Currency 2 4 3 5 2 4" xfId="3246" xr:uid="{00000000-0005-0000-0000-0000AE0C0000}"/>
    <cellStyle name="Currency 2 4 3 5 2 4 2" xfId="3247" xr:uid="{00000000-0005-0000-0000-0000AF0C0000}"/>
    <cellStyle name="Currency 2 4 3 5 2 4 2 2" xfId="3248" xr:uid="{00000000-0005-0000-0000-0000B00C0000}"/>
    <cellStyle name="Currency 2 4 3 5 2 4 3" xfId="3249" xr:uid="{00000000-0005-0000-0000-0000B10C0000}"/>
    <cellStyle name="Currency 2 4 3 5 2 5" xfId="3250" xr:uid="{00000000-0005-0000-0000-0000B20C0000}"/>
    <cellStyle name="Currency 2 4 3 5 2 5 2" xfId="3251" xr:uid="{00000000-0005-0000-0000-0000B30C0000}"/>
    <cellStyle name="Currency 2 4 3 5 2 5 2 2" xfId="3252" xr:uid="{00000000-0005-0000-0000-0000B40C0000}"/>
    <cellStyle name="Currency 2 4 3 5 2 5 3" xfId="3253" xr:uid="{00000000-0005-0000-0000-0000B50C0000}"/>
    <cellStyle name="Currency 2 4 3 5 2 6" xfId="3254" xr:uid="{00000000-0005-0000-0000-0000B60C0000}"/>
    <cellStyle name="Currency 2 4 3 5 2 6 2" xfId="3255" xr:uid="{00000000-0005-0000-0000-0000B70C0000}"/>
    <cellStyle name="Currency 2 4 3 5 2 6 2 2" xfId="3256" xr:uid="{00000000-0005-0000-0000-0000B80C0000}"/>
    <cellStyle name="Currency 2 4 3 5 2 6 3" xfId="3257" xr:uid="{00000000-0005-0000-0000-0000B90C0000}"/>
    <cellStyle name="Currency 2 4 3 5 2 7" xfId="3258" xr:uid="{00000000-0005-0000-0000-0000BA0C0000}"/>
    <cellStyle name="Currency 2 4 3 5 2 7 2" xfId="3259" xr:uid="{00000000-0005-0000-0000-0000BB0C0000}"/>
    <cellStyle name="Currency 2 4 3 5 2 8" xfId="3260" xr:uid="{00000000-0005-0000-0000-0000BC0C0000}"/>
    <cellStyle name="Currency 2 4 3 5 2 8 2" xfId="3261" xr:uid="{00000000-0005-0000-0000-0000BD0C0000}"/>
    <cellStyle name="Currency 2 4 3 5 2 9" xfId="3262" xr:uid="{00000000-0005-0000-0000-0000BE0C0000}"/>
    <cellStyle name="Currency 2 4 3 5 3" xfId="3263" xr:uid="{00000000-0005-0000-0000-0000BF0C0000}"/>
    <cellStyle name="Currency 2 4 3 5 4" xfId="3264" xr:uid="{00000000-0005-0000-0000-0000C00C0000}"/>
    <cellStyle name="Currency 2 4 3 5 4 2" xfId="3265" xr:uid="{00000000-0005-0000-0000-0000C10C0000}"/>
    <cellStyle name="Currency 2 4 3 5 4 3" xfId="3266" xr:uid="{00000000-0005-0000-0000-0000C20C0000}"/>
    <cellStyle name="Currency 2 4 3 5 5" xfId="3267" xr:uid="{00000000-0005-0000-0000-0000C30C0000}"/>
    <cellStyle name="Currency 2 4 3 5 5 2" xfId="3268" xr:uid="{00000000-0005-0000-0000-0000C40C0000}"/>
    <cellStyle name="Currency 2 4 3 5 5 2 2" xfId="3269" xr:uid="{00000000-0005-0000-0000-0000C50C0000}"/>
    <cellStyle name="Currency 2 4 3 5 5 3" xfId="3270" xr:uid="{00000000-0005-0000-0000-0000C60C0000}"/>
    <cellStyle name="Currency 2 4 3 5 6" xfId="3271" xr:uid="{00000000-0005-0000-0000-0000C70C0000}"/>
    <cellStyle name="Currency 2 4 3 5 6 2" xfId="3272" xr:uid="{00000000-0005-0000-0000-0000C80C0000}"/>
    <cellStyle name="Currency 2 4 3 5 6 2 2" xfId="3273" xr:uid="{00000000-0005-0000-0000-0000C90C0000}"/>
    <cellStyle name="Currency 2 4 3 5 6 3" xfId="3274" xr:uid="{00000000-0005-0000-0000-0000CA0C0000}"/>
    <cellStyle name="Currency 2 4 3 5 7" xfId="3275" xr:uid="{00000000-0005-0000-0000-0000CB0C0000}"/>
    <cellStyle name="Currency 2 4 3 5 7 2" xfId="3276" xr:uid="{00000000-0005-0000-0000-0000CC0C0000}"/>
    <cellStyle name="Currency 2 4 3 5 7 2 2" xfId="3277" xr:uid="{00000000-0005-0000-0000-0000CD0C0000}"/>
    <cellStyle name="Currency 2 4 3 5 7 3" xfId="3278" xr:uid="{00000000-0005-0000-0000-0000CE0C0000}"/>
    <cellStyle name="Currency 2 4 3 5 8" xfId="3279" xr:uid="{00000000-0005-0000-0000-0000CF0C0000}"/>
    <cellStyle name="Currency 2 4 3 5 8 2" xfId="3280" xr:uid="{00000000-0005-0000-0000-0000D00C0000}"/>
    <cellStyle name="Currency 2 4 3 5 9" xfId="3281" xr:uid="{00000000-0005-0000-0000-0000D10C0000}"/>
    <cellStyle name="Currency 2 4 3 5 9 2" xfId="3282" xr:uid="{00000000-0005-0000-0000-0000D20C0000}"/>
    <cellStyle name="Currency 2 4 3 6" xfId="3283" xr:uid="{00000000-0005-0000-0000-0000D30C0000}"/>
    <cellStyle name="Currency 2 4 3 6 2" xfId="3284" xr:uid="{00000000-0005-0000-0000-0000D40C0000}"/>
    <cellStyle name="Currency 2 4 3 6 2 10" xfId="3285" xr:uid="{00000000-0005-0000-0000-0000D50C0000}"/>
    <cellStyle name="Currency 2 4 3 6 2 2" xfId="3286" xr:uid="{00000000-0005-0000-0000-0000D60C0000}"/>
    <cellStyle name="Currency 2 4 3 6 2 3" xfId="3287" xr:uid="{00000000-0005-0000-0000-0000D70C0000}"/>
    <cellStyle name="Currency 2 4 3 6 2 4" xfId="3288" xr:uid="{00000000-0005-0000-0000-0000D80C0000}"/>
    <cellStyle name="Currency 2 4 3 6 2 4 2" xfId="3289" xr:uid="{00000000-0005-0000-0000-0000D90C0000}"/>
    <cellStyle name="Currency 2 4 3 6 2 4 2 2" xfId="3290" xr:uid="{00000000-0005-0000-0000-0000DA0C0000}"/>
    <cellStyle name="Currency 2 4 3 6 2 4 3" xfId="3291" xr:uid="{00000000-0005-0000-0000-0000DB0C0000}"/>
    <cellStyle name="Currency 2 4 3 6 2 5" xfId="3292" xr:uid="{00000000-0005-0000-0000-0000DC0C0000}"/>
    <cellStyle name="Currency 2 4 3 6 2 5 2" xfId="3293" xr:uid="{00000000-0005-0000-0000-0000DD0C0000}"/>
    <cellStyle name="Currency 2 4 3 6 2 5 2 2" xfId="3294" xr:uid="{00000000-0005-0000-0000-0000DE0C0000}"/>
    <cellStyle name="Currency 2 4 3 6 2 5 3" xfId="3295" xr:uid="{00000000-0005-0000-0000-0000DF0C0000}"/>
    <cellStyle name="Currency 2 4 3 6 2 6" xfId="3296" xr:uid="{00000000-0005-0000-0000-0000E00C0000}"/>
    <cellStyle name="Currency 2 4 3 6 2 6 2" xfId="3297" xr:uid="{00000000-0005-0000-0000-0000E10C0000}"/>
    <cellStyle name="Currency 2 4 3 6 2 6 2 2" xfId="3298" xr:uid="{00000000-0005-0000-0000-0000E20C0000}"/>
    <cellStyle name="Currency 2 4 3 6 2 6 3" xfId="3299" xr:uid="{00000000-0005-0000-0000-0000E30C0000}"/>
    <cellStyle name="Currency 2 4 3 6 2 7" xfId="3300" xr:uid="{00000000-0005-0000-0000-0000E40C0000}"/>
    <cellStyle name="Currency 2 4 3 6 2 7 2" xfId="3301" xr:uid="{00000000-0005-0000-0000-0000E50C0000}"/>
    <cellStyle name="Currency 2 4 3 6 2 8" xfId="3302" xr:uid="{00000000-0005-0000-0000-0000E60C0000}"/>
    <cellStyle name="Currency 2 4 3 6 2 8 2" xfId="3303" xr:uid="{00000000-0005-0000-0000-0000E70C0000}"/>
    <cellStyle name="Currency 2 4 3 6 2 9" xfId="3304" xr:uid="{00000000-0005-0000-0000-0000E80C0000}"/>
    <cellStyle name="Currency 2 4 3 6 3" xfId="3305" xr:uid="{00000000-0005-0000-0000-0000E90C0000}"/>
    <cellStyle name="Currency 2 4 3 6 4" xfId="3306" xr:uid="{00000000-0005-0000-0000-0000EA0C0000}"/>
    <cellStyle name="Currency 2 4 3 6 4 2" xfId="3307" xr:uid="{00000000-0005-0000-0000-0000EB0C0000}"/>
    <cellStyle name="Currency 2 4 3 6 4 2 2" xfId="3308" xr:uid="{00000000-0005-0000-0000-0000EC0C0000}"/>
    <cellStyle name="Currency 2 4 3 6 4 3" xfId="3309" xr:uid="{00000000-0005-0000-0000-0000ED0C0000}"/>
    <cellStyle name="Currency 2 4 3 6 5" xfId="3310" xr:uid="{00000000-0005-0000-0000-0000EE0C0000}"/>
    <cellStyle name="Currency 2 4 3 6 5 2" xfId="3311" xr:uid="{00000000-0005-0000-0000-0000EF0C0000}"/>
    <cellStyle name="Currency 2 4 3 6 5 2 2" xfId="3312" xr:uid="{00000000-0005-0000-0000-0000F00C0000}"/>
    <cellStyle name="Currency 2 4 3 6 5 3" xfId="3313" xr:uid="{00000000-0005-0000-0000-0000F10C0000}"/>
    <cellStyle name="Currency 2 4 3 7" xfId="3314" xr:uid="{00000000-0005-0000-0000-0000F20C0000}"/>
    <cellStyle name="Currency 2 4 3 7 2" xfId="3315" xr:uid="{00000000-0005-0000-0000-0000F30C0000}"/>
    <cellStyle name="Currency 2 4 3 7 3" xfId="3316" xr:uid="{00000000-0005-0000-0000-0000F40C0000}"/>
    <cellStyle name="Currency 2 4 3 7 3 2" xfId="3317" xr:uid="{00000000-0005-0000-0000-0000F50C0000}"/>
    <cellStyle name="Currency 2 4 3 7 3 3" xfId="3318" xr:uid="{00000000-0005-0000-0000-0000F60C0000}"/>
    <cellStyle name="Currency 2 4 3 7 4" xfId="3319" xr:uid="{00000000-0005-0000-0000-0000F70C0000}"/>
    <cellStyle name="Currency 2 4 3 7 4 2" xfId="3320" xr:uid="{00000000-0005-0000-0000-0000F80C0000}"/>
    <cellStyle name="Currency 2 4 3 7 4 2 2" xfId="3321" xr:uid="{00000000-0005-0000-0000-0000F90C0000}"/>
    <cellStyle name="Currency 2 4 3 7 4 3" xfId="3322" xr:uid="{00000000-0005-0000-0000-0000FA0C0000}"/>
    <cellStyle name="Currency 2 4 3 7 5" xfId="3323" xr:uid="{00000000-0005-0000-0000-0000FB0C0000}"/>
    <cellStyle name="Currency 2 4 3 7 5 2" xfId="3324" xr:uid="{00000000-0005-0000-0000-0000FC0C0000}"/>
    <cellStyle name="Currency 2 4 3 7 5 2 2" xfId="3325" xr:uid="{00000000-0005-0000-0000-0000FD0C0000}"/>
    <cellStyle name="Currency 2 4 3 7 5 3" xfId="3326" xr:uid="{00000000-0005-0000-0000-0000FE0C0000}"/>
    <cellStyle name="Currency 2 4 3 7 6" xfId="3327" xr:uid="{00000000-0005-0000-0000-0000FF0C0000}"/>
    <cellStyle name="Currency 2 4 3 7 6 2" xfId="3328" xr:uid="{00000000-0005-0000-0000-0000000D0000}"/>
    <cellStyle name="Currency 2 4 3 7 6 2 2" xfId="3329" xr:uid="{00000000-0005-0000-0000-0000010D0000}"/>
    <cellStyle name="Currency 2 4 3 7 6 3" xfId="3330" xr:uid="{00000000-0005-0000-0000-0000020D0000}"/>
    <cellStyle name="Currency 2 4 3 7 7" xfId="3331" xr:uid="{00000000-0005-0000-0000-0000030D0000}"/>
    <cellStyle name="Currency 2 4 3 7 7 2" xfId="3332" xr:uid="{00000000-0005-0000-0000-0000040D0000}"/>
    <cellStyle name="Currency 2 4 3 7 8" xfId="3333" xr:uid="{00000000-0005-0000-0000-0000050D0000}"/>
    <cellStyle name="Currency 2 4 3 7 8 2" xfId="3334" xr:uid="{00000000-0005-0000-0000-0000060D0000}"/>
    <cellStyle name="Currency 2 4 3 7 9" xfId="3335" xr:uid="{00000000-0005-0000-0000-0000070D0000}"/>
    <cellStyle name="Currency 2 4 3 8" xfId="3336" xr:uid="{00000000-0005-0000-0000-0000080D0000}"/>
    <cellStyle name="Currency 2 4 3 8 2" xfId="3337" xr:uid="{00000000-0005-0000-0000-0000090D0000}"/>
    <cellStyle name="Currency 2 4 3 8 3" xfId="3338" xr:uid="{00000000-0005-0000-0000-00000A0D0000}"/>
    <cellStyle name="Currency 2 4 3 9" xfId="3339" xr:uid="{00000000-0005-0000-0000-00000B0D0000}"/>
    <cellStyle name="Currency 2 4 4" xfId="3340" xr:uid="{00000000-0005-0000-0000-00000C0D0000}"/>
    <cellStyle name="Currency 2 4 4 10" xfId="3341" xr:uid="{00000000-0005-0000-0000-00000D0D0000}"/>
    <cellStyle name="Currency 2 4 4 10 2" xfId="3342" xr:uid="{00000000-0005-0000-0000-00000E0D0000}"/>
    <cellStyle name="Currency 2 4 4 10 2 2" xfId="3343" xr:uid="{00000000-0005-0000-0000-00000F0D0000}"/>
    <cellStyle name="Currency 2 4 4 10 3" xfId="3344" xr:uid="{00000000-0005-0000-0000-0000100D0000}"/>
    <cellStyle name="Currency 2 4 4 11" xfId="3345" xr:uid="{00000000-0005-0000-0000-0000110D0000}"/>
    <cellStyle name="Currency 2 4 4 11 2" xfId="3346" xr:uid="{00000000-0005-0000-0000-0000120D0000}"/>
    <cellStyle name="Currency 2 4 4 12" xfId="3347" xr:uid="{00000000-0005-0000-0000-0000130D0000}"/>
    <cellStyle name="Currency 2 4 4 12 2" xfId="3348" xr:uid="{00000000-0005-0000-0000-0000140D0000}"/>
    <cellStyle name="Currency 2 4 4 13" xfId="3349" xr:uid="{00000000-0005-0000-0000-0000150D0000}"/>
    <cellStyle name="Currency 2 4 4 14" xfId="3350" xr:uid="{00000000-0005-0000-0000-0000160D0000}"/>
    <cellStyle name="Currency 2 4 4 15" xfId="3351" xr:uid="{00000000-0005-0000-0000-0000170D0000}"/>
    <cellStyle name="Currency 2 4 4 2" xfId="3352" xr:uid="{00000000-0005-0000-0000-0000180D0000}"/>
    <cellStyle name="Currency 2 4 4 2 2" xfId="3353" xr:uid="{00000000-0005-0000-0000-0000190D0000}"/>
    <cellStyle name="Currency 2 4 4 2 2 2" xfId="3354" xr:uid="{00000000-0005-0000-0000-00001A0D0000}"/>
    <cellStyle name="Currency 2 4 4 2 2 3" xfId="3355" xr:uid="{00000000-0005-0000-0000-00001B0D0000}"/>
    <cellStyle name="Currency 2 4 4 2 2 3 2" xfId="3356" xr:uid="{00000000-0005-0000-0000-00001C0D0000}"/>
    <cellStyle name="Currency 2 4 4 2 2 3 3" xfId="3357" xr:uid="{00000000-0005-0000-0000-00001D0D0000}"/>
    <cellStyle name="Currency 2 4 4 2 2 4" xfId="3358" xr:uid="{00000000-0005-0000-0000-00001E0D0000}"/>
    <cellStyle name="Currency 2 4 4 2 2 4 2" xfId="3359" xr:uid="{00000000-0005-0000-0000-00001F0D0000}"/>
    <cellStyle name="Currency 2 4 4 2 2 4 2 2" xfId="3360" xr:uid="{00000000-0005-0000-0000-0000200D0000}"/>
    <cellStyle name="Currency 2 4 4 2 2 4 3" xfId="3361" xr:uid="{00000000-0005-0000-0000-0000210D0000}"/>
    <cellStyle name="Currency 2 4 4 2 2 5" xfId="3362" xr:uid="{00000000-0005-0000-0000-0000220D0000}"/>
    <cellStyle name="Currency 2 4 4 2 2 5 2" xfId="3363" xr:uid="{00000000-0005-0000-0000-0000230D0000}"/>
    <cellStyle name="Currency 2 4 4 2 2 5 2 2" xfId="3364" xr:uid="{00000000-0005-0000-0000-0000240D0000}"/>
    <cellStyle name="Currency 2 4 4 2 2 5 3" xfId="3365" xr:uid="{00000000-0005-0000-0000-0000250D0000}"/>
    <cellStyle name="Currency 2 4 4 2 2 6" xfId="3366" xr:uid="{00000000-0005-0000-0000-0000260D0000}"/>
    <cellStyle name="Currency 2 4 4 2 2 6 2" xfId="3367" xr:uid="{00000000-0005-0000-0000-0000270D0000}"/>
    <cellStyle name="Currency 2 4 4 2 2 6 2 2" xfId="3368" xr:uid="{00000000-0005-0000-0000-0000280D0000}"/>
    <cellStyle name="Currency 2 4 4 2 2 6 3" xfId="3369" xr:uid="{00000000-0005-0000-0000-0000290D0000}"/>
    <cellStyle name="Currency 2 4 4 2 2 7" xfId="3370" xr:uid="{00000000-0005-0000-0000-00002A0D0000}"/>
    <cellStyle name="Currency 2 4 4 2 2 7 2" xfId="3371" xr:uid="{00000000-0005-0000-0000-00002B0D0000}"/>
    <cellStyle name="Currency 2 4 4 2 2 8" xfId="3372" xr:uid="{00000000-0005-0000-0000-00002C0D0000}"/>
    <cellStyle name="Currency 2 4 4 2 2 8 2" xfId="3373" xr:uid="{00000000-0005-0000-0000-00002D0D0000}"/>
    <cellStyle name="Currency 2 4 4 2 2 9" xfId="3374" xr:uid="{00000000-0005-0000-0000-00002E0D0000}"/>
    <cellStyle name="Currency 2 4 4 2 3" xfId="3375" xr:uid="{00000000-0005-0000-0000-00002F0D0000}"/>
    <cellStyle name="Currency 2 4 4 2 3 2" xfId="3376" xr:uid="{00000000-0005-0000-0000-0000300D0000}"/>
    <cellStyle name="Currency 2 4 4 2 3 3" xfId="3377" xr:uid="{00000000-0005-0000-0000-0000310D0000}"/>
    <cellStyle name="Currency 2 4 4 2 3 3 2" xfId="3378" xr:uid="{00000000-0005-0000-0000-0000320D0000}"/>
    <cellStyle name="Currency 2 4 4 2 3 3 3" xfId="3379" xr:uid="{00000000-0005-0000-0000-0000330D0000}"/>
    <cellStyle name="Currency 2 4 4 2 3 4" xfId="3380" xr:uid="{00000000-0005-0000-0000-0000340D0000}"/>
    <cellStyle name="Currency 2 4 4 2 3 4 2" xfId="3381" xr:uid="{00000000-0005-0000-0000-0000350D0000}"/>
    <cellStyle name="Currency 2 4 4 2 3 4 2 2" xfId="3382" xr:uid="{00000000-0005-0000-0000-0000360D0000}"/>
    <cellStyle name="Currency 2 4 4 2 3 4 3" xfId="3383" xr:uid="{00000000-0005-0000-0000-0000370D0000}"/>
    <cellStyle name="Currency 2 4 4 2 3 5" xfId="3384" xr:uid="{00000000-0005-0000-0000-0000380D0000}"/>
    <cellStyle name="Currency 2 4 4 2 3 5 2" xfId="3385" xr:uid="{00000000-0005-0000-0000-0000390D0000}"/>
    <cellStyle name="Currency 2 4 4 2 3 5 2 2" xfId="3386" xr:uid="{00000000-0005-0000-0000-00003A0D0000}"/>
    <cellStyle name="Currency 2 4 4 2 3 5 3" xfId="3387" xr:uid="{00000000-0005-0000-0000-00003B0D0000}"/>
    <cellStyle name="Currency 2 4 4 2 3 6" xfId="3388" xr:uid="{00000000-0005-0000-0000-00003C0D0000}"/>
    <cellStyle name="Currency 2 4 4 2 3 6 2" xfId="3389" xr:uid="{00000000-0005-0000-0000-00003D0D0000}"/>
    <cellStyle name="Currency 2 4 4 2 3 6 2 2" xfId="3390" xr:uid="{00000000-0005-0000-0000-00003E0D0000}"/>
    <cellStyle name="Currency 2 4 4 2 3 6 3" xfId="3391" xr:uid="{00000000-0005-0000-0000-00003F0D0000}"/>
    <cellStyle name="Currency 2 4 4 2 3 7" xfId="3392" xr:uid="{00000000-0005-0000-0000-0000400D0000}"/>
    <cellStyle name="Currency 2 4 4 2 3 7 2" xfId="3393" xr:uid="{00000000-0005-0000-0000-0000410D0000}"/>
    <cellStyle name="Currency 2 4 4 2 3 8" xfId="3394" xr:uid="{00000000-0005-0000-0000-0000420D0000}"/>
    <cellStyle name="Currency 2 4 4 2 3 8 2" xfId="3395" xr:uid="{00000000-0005-0000-0000-0000430D0000}"/>
    <cellStyle name="Currency 2 4 4 2 3 9" xfId="3396" xr:uid="{00000000-0005-0000-0000-0000440D0000}"/>
    <cellStyle name="Currency 2 4 4 2 4" xfId="3397" xr:uid="{00000000-0005-0000-0000-0000450D0000}"/>
    <cellStyle name="Currency 2 4 4 2 4 2" xfId="3398" xr:uid="{00000000-0005-0000-0000-0000460D0000}"/>
    <cellStyle name="Currency 2 4 4 2 4 3" xfId="3399" xr:uid="{00000000-0005-0000-0000-0000470D0000}"/>
    <cellStyle name="Currency 2 4 4 2 4 3 2" xfId="3400" xr:uid="{00000000-0005-0000-0000-0000480D0000}"/>
    <cellStyle name="Currency 2 4 4 2 4 3 2 2" xfId="3401" xr:uid="{00000000-0005-0000-0000-0000490D0000}"/>
    <cellStyle name="Currency 2 4 4 2 4 3 3" xfId="3402" xr:uid="{00000000-0005-0000-0000-00004A0D0000}"/>
    <cellStyle name="Currency 2 4 4 2 4 4" xfId="3403" xr:uid="{00000000-0005-0000-0000-00004B0D0000}"/>
    <cellStyle name="Currency 2 4 4 2 4 4 2" xfId="3404" xr:uid="{00000000-0005-0000-0000-00004C0D0000}"/>
    <cellStyle name="Currency 2 4 4 2 4 4 2 2" xfId="3405" xr:uid="{00000000-0005-0000-0000-00004D0D0000}"/>
    <cellStyle name="Currency 2 4 4 2 4 4 3" xfId="3406" xr:uid="{00000000-0005-0000-0000-00004E0D0000}"/>
    <cellStyle name="Currency 2 4 4 2 4 5" xfId="3407" xr:uid="{00000000-0005-0000-0000-00004F0D0000}"/>
    <cellStyle name="Currency 2 4 4 2 4 5 2" xfId="3408" xr:uid="{00000000-0005-0000-0000-0000500D0000}"/>
    <cellStyle name="Currency 2 4 4 2 4 5 2 2" xfId="3409" xr:uid="{00000000-0005-0000-0000-0000510D0000}"/>
    <cellStyle name="Currency 2 4 4 2 4 5 3" xfId="3410" xr:uid="{00000000-0005-0000-0000-0000520D0000}"/>
    <cellStyle name="Currency 2 4 4 2 4 6" xfId="3411" xr:uid="{00000000-0005-0000-0000-0000530D0000}"/>
    <cellStyle name="Currency 2 4 4 2 4 6 2" xfId="3412" xr:uid="{00000000-0005-0000-0000-0000540D0000}"/>
    <cellStyle name="Currency 2 4 4 2 4 7" xfId="3413" xr:uid="{00000000-0005-0000-0000-0000550D0000}"/>
    <cellStyle name="Currency 2 4 4 2 4 7 2" xfId="3414" xr:uid="{00000000-0005-0000-0000-0000560D0000}"/>
    <cellStyle name="Currency 2 4 4 2 4 8" xfId="3415" xr:uid="{00000000-0005-0000-0000-0000570D0000}"/>
    <cellStyle name="Currency 2 4 4 2 4 9" xfId="3416" xr:uid="{00000000-0005-0000-0000-0000580D0000}"/>
    <cellStyle name="Currency 2 4 4 2 5" xfId="3417" xr:uid="{00000000-0005-0000-0000-0000590D0000}"/>
    <cellStyle name="Currency 2 4 4 2 5 2" xfId="3418" xr:uid="{00000000-0005-0000-0000-00005A0D0000}"/>
    <cellStyle name="Currency 2 4 4 2 5 3" xfId="3419" xr:uid="{00000000-0005-0000-0000-00005B0D0000}"/>
    <cellStyle name="Currency 2 4 4 2 6" xfId="3420" xr:uid="{00000000-0005-0000-0000-00005C0D0000}"/>
    <cellStyle name="Currency 2 4 4 2 6 2" xfId="3421" xr:uid="{00000000-0005-0000-0000-00005D0D0000}"/>
    <cellStyle name="Currency 2 4 4 2 6 2 2" xfId="3422" xr:uid="{00000000-0005-0000-0000-00005E0D0000}"/>
    <cellStyle name="Currency 2 4 4 2 6 2 2 2" xfId="3423" xr:uid="{00000000-0005-0000-0000-00005F0D0000}"/>
    <cellStyle name="Currency 2 4 4 2 6 2 3" xfId="3424" xr:uid="{00000000-0005-0000-0000-0000600D0000}"/>
    <cellStyle name="Currency 2 4 4 2 6 3" xfId="3425" xr:uid="{00000000-0005-0000-0000-0000610D0000}"/>
    <cellStyle name="Currency 2 4 4 2 6 3 2" xfId="3426" xr:uid="{00000000-0005-0000-0000-0000620D0000}"/>
    <cellStyle name="Currency 2 4 4 2 6 3 2 2" xfId="3427" xr:uid="{00000000-0005-0000-0000-0000630D0000}"/>
    <cellStyle name="Currency 2 4 4 2 6 3 3" xfId="3428" xr:uid="{00000000-0005-0000-0000-0000640D0000}"/>
    <cellStyle name="Currency 2 4 4 2 6 4" xfId="3429" xr:uid="{00000000-0005-0000-0000-0000650D0000}"/>
    <cellStyle name="Currency 2 4 4 2 6 4 2" xfId="3430" xr:uid="{00000000-0005-0000-0000-0000660D0000}"/>
    <cellStyle name="Currency 2 4 4 2 6 4 2 2" xfId="3431" xr:uid="{00000000-0005-0000-0000-0000670D0000}"/>
    <cellStyle name="Currency 2 4 4 2 6 4 3" xfId="3432" xr:uid="{00000000-0005-0000-0000-0000680D0000}"/>
    <cellStyle name="Currency 2 4 4 2 6 5" xfId="3433" xr:uid="{00000000-0005-0000-0000-0000690D0000}"/>
    <cellStyle name="Currency 2 4 4 2 6 5 2" xfId="3434" xr:uid="{00000000-0005-0000-0000-00006A0D0000}"/>
    <cellStyle name="Currency 2 4 4 2 6 6" xfId="3435" xr:uid="{00000000-0005-0000-0000-00006B0D0000}"/>
    <cellStyle name="Currency 2 4 4 2 6 6 2" xfId="3436" xr:uid="{00000000-0005-0000-0000-00006C0D0000}"/>
    <cellStyle name="Currency 2 4 4 2 6 7" xfId="3437" xr:uid="{00000000-0005-0000-0000-00006D0D0000}"/>
    <cellStyle name="Currency 2 4 4 2 7" xfId="3438" xr:uid="{00000000-0005-0000-0000-00006E0D0000}"/>
    <cellStyle name="Currency 2 4 4 2 7 2" xfId="3439" xr:uid="{00000000-0005-0000-0000-00006F0D0000}"/>
    <cellStyle name="Currency 2 4 4 2 7 2 2" xfId="3440" xr:uid="{00000000-0005-0000-0000-0000700D0000}"/>
    <cellStyle name="Currency 2 4 4 2 7 3" xfId="3441" xr:uid="{00000000-0005-0000-0000-0000710D0000}"/>
    <cellStyle name="Currency 2 4 4 2 8" xfId="3442" xr:uid="{00000000-0005-0000-0000-0000720D0000}"/>
    <cellStyle name="Currency 2 4 4 2 8 2" xfId="3443" xr:uid="{00000000-0005-0000-0000-0000730D0000}"/>
    <cellStyle name="Currency 2 4 4 2 8 2 2" xfId="3444" xr:uid="{00000000-0005-0000-0000-0000740D0000}"/>
    <cellStyle name="Currency 2 4 4 2 8 3" xfId="3445" xr:uid="{00000000-0005-0000-0000-0000750D0000}"/>
    <cellStyle name="Currency 2 4 4 3" xfId="3446" xr:uid="{00000000-0005-0000-0000-0000760D0000}"/>
    <cellStyle name="Currency 2 4 4 3 10" xfId="3447" xr:uid="{00000000-0005-0000-0000-0000770D0000}"/>
    <cellStyle name="Currency 2 4 4 3 2" xfId="3448" xr:uid="{00000000-0005-0000-0000-0000780D0000}"/>
    <cellStyle name="Currency 2 4 4 3 2 2" xfId="3449" xr:uid="{00000000-0005-0000-0000-0000790D0000}"/>
    <cellStyle name="Currency 2 4 4 3 2 3" xfId="3450" xr:uid="{00000000-0005-0000-0000-00007A0D0000}"/>
    <cellStyle name="Currency 2 4 4 3 2 3 2" xfId="3451" xr:uid="{00000000-0005-0000-0000-00007B0D0000}"/>
    <cellStyle name="Currency 2 4 4 3 2 3 3" xfId="3452" xr:uid="{00000000-0005-0000-0000-00007C0D0000}"/>
    <cellStyle name="Currency 2 4 4 3 2 4" xfId="3453" xr:uid="{00000000-0005-0000-0000-00007D0D0000}"/>
    <cellStyle name="Currency 2 4 4 3 2 4 2" xfId="3454" xr:uid="{00000000-0005-0000-0000-00007E0D0000}"/>
    <cellStyle name="Currency 2 4 4 3 2 4 2 2" xfId="3455" xr:uid="{00000000-0005-0000-0000-00007F0D0000}"/>
    <cellStyle name="Currency 2 4 4 3 2 4 3" xfId="3456" xr:uid="{00000000-0005-0000-0000-0000800D0000}"/>
    <cellStyle name="Currency 2 4 4 3 2 5" xfId="3457" xr:uid="{00000000-0005-0000-0000-0000810D0000}"/>
    <cellStyle name="Currency 2 4 4 3 2 5 2" xfId="3458" xr:uid="{00000000-0005-0000-0000-0000820D0000}"/>
    <cellStyle name="Currency 2 4 4 3 2 5 2 2" xfId="3459" xr:uid="{00000000-0005-0000-0000-0000830D0000}"/>
    <cellStyle name="Currency 2 4 4 3 2 5 3" xfId="3460" xr:uid="{00000000-0005-0000-0000-0000840D0000}"/>
    <cellStyle name="Currency 2 4 4 3 2 6" xfId="3461" xr:uid="{00000000-0005-0000-0000-0000850D0000}"/>
    <cellStyle name="Currency 2 4 4 3 2 6 2" xfId="3462" xr:uid="{00000000-0005-0000-0000-0000860D0000}"/>
    <cellStyle name="Currency 2 4 4 3 2 6 2 2" xfId="3463" xr:uid="{00000000-0005-0000-0000-0000870D0000}"/>
    <cellStyle name="Currency 2 4 4 3 2 6 3" xfId="3464" xr:uid="{00000000-0005-0000-0000-0000880D0000}"/>
    <cellStyle name="Currency 2 4 4 3 2 7" xfId="3465" xr:uid="{00000000-0005-0000-0000-0000890D0000}"/>
    <cellStyle name="Currency 2 4 4 3 2 7 2" xfId="3466" xr:uid="{00000000-0005-0000-0000-00008A0D0000}"/>
    <cellStyle name="Currency 2 4 4 3 2 8" xfId="3467" xr:uid="{00000000-0005-0000-0000-00008B0D0000}"/>
    <cellStyle name="Currency 2 4 4 3 2 8 2" xfId="3468" xr:uid="{00000000-0005-0000-0000-00008C0D0000}"/>
    <cellStyle name="Currency 2 4 4 3 2 9" xfId="3469" xr:uid="{00000000-0005-0000-0000-00008D0D0000}"/>
    <cellStyle name="Currency 2 4 4 3 3" xfId="3470" xr:uid="{00000000-0005-0000-0000-00008E0D0000}"/>
    <cellStyle name="Currency 2 4 4 3 4" xfId="3471" xr:uid="{00000000-0005-0000-0000-00008F0D0000}"/>
    <cellStyle name="Currency 2 4 4 3 4 2" xfId="3472" xr:uid="{00000000-0005-0000-0000-0000900D0000}"/>
    <cellStyle name="Currency 2 4 4 3 4 3" xfId="3473" xr:uid="{00000000-0005-0000-0000-0000910D0000}"/>
    <cellStyle name="Currency 2 4 4 3 5" xfId="3474" xr:uid="{00000000-0005-0000-0000-0000920D0000}"/>
    <cellStyle name="Currency 2 4 4 3 5 2" xfId="3475" xr:uid="{00000000-0005-0000-0000-0000930D0000}"/>
    <cellStyle name="Currency 2 4 4 3 5 2 2" xfId="3476" xr:uid="{00000000-0005-0000-0000-0000940D0000}"/>
    <cellStyle name="Currency 2 4 4 3 5 3" xfId="3477" xr:uid="{00000000-0005-0000-0000-0000950D0000}"/>
    <cellStyle name="Currency 2 4 4 3 6" xfId="3478" xr:uid="{00000000-0005-0000-0000-0000960D0000}"/>
    <cellStyle name="Currency 2 4 4 3 6 2" xfId="3479" xr:uid="{00000000-0005-0000-0000-0000970D0000}"/>
    <cellStyle name="Currency 2 4 4 3 6 2 2" xfId="3480" xr:uid="{00000000-0005-0000-0000-0000980D0000}"/>
    <cellStyle name="Currency 2 4 4 3 6 3" xfId="3481" xr:uid="{00000000-0005-0000-0000-0000990D0000}"/>
    <cellStyle name="Currency 2 4 4 3 7" xfId="3482" xr:uid="{00000000-0005-0000-0000-00009A0D0000}"/>
    <cellStyle name="Currency 2 4 4 3 7 2" xfId="3483" xr:uid="{00000000-0005-0000-0000-00009B0D0000}"/>
    <cellStyle name="Currency 2 4 4 3 7 2 2" xfId="3484" xr:uid="{00000000-0005-0000-0000-00009C0D0000}"/>
    <cellStyle name="Currency 2 4 4 3 7 3" xfId="3485" xr:uid="{00000000-0005-0000-0000-00009D0D0000}"/>
    <cellStyle name="Currency 2 4 4 3 8" xfId="3486" xr:uid="{00000000-0005-0000-0000-00009E0D0000}"/>
    <cellStyle name="Currency 2 4 4 3 8 2" xfId="3487" xr:uid="{00000000-0005-0000-0000-00009F0D0000}"/>
    <cellStyle name="Currency 2 4 4 3 9" xfId="3488" xr:uid="{00000000-0005-0000-0000-0000A00D0000}"/>
    <cellStyle name="Currency 2 4 4 3 9 2" xfId="3489" xr:uid="{00000000-0005-0000-0000-0000A10D0000}"/>
    <cellStyle name="Currency 2 4 4 4" xfId="3490" xr:uid="{00000000-0005-0000-0000-0000A20D0000}"/>
    <cellStyle name="Currency 2 4 4 4 2" xfId="3491" xr:uid="{00000000-0005-0000-0000-0000A30D0000}"/>
    <cellStyle name="Currency 2 4 4 4 2 10" xfId="3492" xr:uid="{00000000-0005-0000-0000-0000A40D0000}"/>
    <cellStyle name="Currency 2 4 4 4 2 2" xfId="3493" xr:uid="{00000000-0005-0000-0000-0000A50D0000}"/>
    <cellStyle name="Currency 2 4 4 4 2 3" xfId="3494" xr:uid="{00000000-0005-0000-0000-0000A60D0000}"/>
    <cellStyle name="Currency 2 4 4 4 2 4" xfId="3495" xr:uid="{00000000-0005-0000-0000-0000A70D0000}"/>
    <cellStyle name="Currency 2 4 4 4 2 4 2" xfId="3496" xr:uid="{00000000-0005-0000-0000-0000A80D0000}"/>
    <cellStyle name="Currency 2 4 4 4 2 4 2 2" xfId="3497" xr:uid="{00000000-0005-0000-0000-0000A90D0000}"/>
    <cellStyle name="Currency 2 4 4 4 2 4 3" xfId="3498" xr:uid="{00000000-0005-0000-0000-0000AA0D0000}"/>
    <cellStyle name="Currency 2 4 4 4 2 5" xfId="3499" xr:uid="{00000000-0005-0000-0000-0000AB0D0000}"/>
    <cellStyle name="Currency 2 4 4 4 2 5 2" xfId="3500" xr:uid="{00000000-0005-0000-0000-0000AC0D0000}"/>
    <cellStyle name="Currency 2 4 4 4 2 5 2 2" xfId="3501" xr:uid="{00000000-0005-0000-0000-0000AD0D0000}"/>
    <cellStyle name="Currency 2 4 4 4 2 5 3" xfId="3502" xr:uid="{00000000-0005-0000-0000-0000AE0D0000}"/>
    <cellStyle name="Currency 2 4 4 4 2 6" xfId="3503" xr:uid="{00000000-0005-0000-0000-0000AF0D0000}"/>
    <cellStyle name="Currency 2 4 4 4 2 6 2" xfId="3504" xr:uid="{00000000-0005-0000-0000-0000B00D0000}"/>
    <cellStyle name="Currency 2 4 4 4 2 6 2 2" xfId="3505" xr:uid="{00000000-0005-0000-0000-0000B10D0000}"/>
    <cellStyle name="Currency 2 4 4 4 2 6 3" xfId="3506" xr:uid="{00000000-0005-0000-0000-0000B20D0000}"/>
    <cellStyle name="Currency 2 4 4 4 2 7" xfId="3507" xr:uid="{00000000-0005-0000-0000-0000B30D0000}"/>
    <cellStyle name="Currency 2 4 4 4 2 7 2" xfId="3508" xr:uid="{00000000-0005-0000-0000-0000B40D0000}"/>
    <cellStyle name="Currency 2 4 4 4 2 8" xfId="3509" xr:uid="{00000000-0005-0000-0000-0000B50D0000}"/>
    <cellStyle name="Currency 2 4 4 4 2 8 2" xfId="3510" xr:uid="{00000000-0005-0000-0000-0000B60D0000}"/>
    <cellStyle name="Currency 2 4 4 4 2 9" xfId="3511" xr:uid="{00000000-0005-0000-0000-0000B70D0000}"/>
    <cellStyle name="Currency 2 4 4 4 3" xfId="3512" xr:uid="{00000000-0005-0000-0000-0000B80D0000}"/>
    <cellStyle name="Currency 2 4 4 4 4" xfId="3513" xr:uid="{00000000-0005-0000-0000-0000B90D0000}"/>
    <cellStyle name="Currency 2 4 4 4 4 2" xfId="3514" xr:uid="{00000000-0005-0000-0000-0000BA0D0000}"/>
    <cellStyle name="Currency 2 4 4 4 4 2 2" xfId="3515" xr:uid="{00000000-0005-0000-0000-0000BB0D0000}"/>
    <cellStyle name="Currency 2 4 4 4 4 3" xfId="3516" xr:uid="{00000000-0005-0000-0000-0000BC0D0000}"/>
    <cellStyle name="Currency 2 4 4 4 5" xfId="3517" xr:uid="{00000000-0005-0000-0000-0000BD0D0000}"/>
    <cellStyle name="Currency 2 4 4 4 5 2" xfId="3518" xr:uid="{00000000-0005-0000-0000-0000BE0D0000}"/>
    <cellStyle name="Currency 2 4 4 4 5 2 2" xfId="3519" xr:uid="{00000000-0005-0000-0000-0000BF0D0000}"/>
    <cellStyle name="Currency 2 4 4 4 5 3" xfId="3520" xr:uid="{00000000-0005-0000-0000-0000C00D0000}"/>
    <cellStyle name="Currency 2 4 4 5" xfId="3521" xr:uid="{00000000-0005-0000-0000-0000C10D0000}"/>
    <cellStyle name="Currency 2 4 4 5 2" xfId="3522" xr:uid="{00000000-0005-0000-0000-0000C20D0000}"/>
    <cellStyle name="Currency 2 4 4 5 3" xfId="3523" xr:uid="{00000000-0005-0000-0000-0000C30D0000}"/>
    <cellStyle name="Currency 2 4 4 5 3 2" xfId="3524" xr:uid="{00000000-0005-0000-0000-0000C40D0000}"/>
    <cellStyle name="Currency 2 4 4 5 3 3" xfId="3525" xr:uid="{00000000-0005-0000-0000-0000C50D0000}"/>
    <cellStyle name="Currency 2 4 4 5 4" xfId="3526" xr:uid="{00000000-0005-0000-0000-0000C60D0000}"/>
    <cellStyle name="Currency 2 4 4 5 4 2" xfId="3527" xr:uid="{00000000-0005-0000-0000-0000C70D0000}"/>
    <cellStyle name="Currency 2 4 4 5 4 2 2" xfId="3528" xr:uid="{00000000-0005-0000-0000-0000C80D0000}"/>
    <cellStyle name="Currency 2 4 4 5 4 3" xfId="3529" xr:uid="{00000000-0005-0000-0000-0000C90D0000}"/>
    <cellStyle name="Currency 2 4 4 5 5" xfId="3530" xr:uid="{00000000-0005-0000-0000-0000CA0D0000}"/>
    <cellStyle name="Currency 2 4 4 5 5 2" xfId="3531" xr:uid="{00000000-0005-0000-0000-0000CB0D0000}"/>
    <cellStyle name="Currency 2 4 4 5 5 2 2" xfId="3532" xr:uid="{00000000-0005-0000-0000-0000CC0D0000}"/>
    <cellStyle name="Currency 2 4 4 5 5 3" xfId="3533" xr:uid="{00000000-0005-0000-0000-0000CD0D0000}"/>
    <cellStyle name="Currency 2 4 4 5 6" xfId="3534" xr:uid="{00000000-0005-0000-0000-0000CE0D0000}"/>
    <cellStyle name="Currency 2 4 4 5 6 2" xfId="3535" xr:uid="{00000000-0005-0000-0000-0000CF0D0000}"/>
    <cellStyle name="Currency 2 4 4 5 6 2 2" xfId="3536" xr:uid="{00000000-0005-0000-0000-0000D00D0000}"/>
    <cellStyle name="Currency 2 4 4 5 6 3" xfId="3537" xr:uid="{00000000-0005-0000-0000-0000D10D0000}"/>
    <cellStyle name="Currency 2 4 4 5 7" xfId="3538" xr:uid="{00000000-0005-0000-0000-0000D20D0000}"/>
    <cellStyle name="Currency 2 4 4 5 7 2" xfId="3539" xr:uid="{00000000-0005-0000-0000-0000D30D0000}"/>
    <cellStyle name="Currency 2 4 4 5 8" xfId="3540" xr:uid="{00000000-0005-0000-0000-0000D40D0000}"/>
    <cellStyle name="Currency 2 4 4 5 8 2" xfId="3541" xr:uid="{00000000-0005-0000-0000-0000D50D0000}"/>
    <cellStyle name="Currency 2 4 4 5 9" xfId="3542" xr:uid="{00000000-0005-0000-0000-0000D60D0000}"/>
    <cellStyle name="Currency 2 4 4 6" xfId="3543" xr:uid="{00000000-0005-0000-0000-0000D70D0000}"/>
    <cellStyle name="Currency 2 4 4 6 2" xfId="3544" xr:uid="{00000000-0005-0000-0000-0000D80D0000}"/>
    <cellStyle name="Currency 2 4 4 6 3" xfId="3545" xr:uid="{00000000-0005-0000-0000-0000D90D0000}"/>
    <cellStyle name="Currency 2 4 4 7" xfId="3546" xr:uid="{00000000-0005-0000-0000-0000DA0D0000}"/>
    <cellStyle name="Currency 2 4 4 8" xfId="3547" xr:uid="{00000000-0005-0000-0000-0000DB0D0000}"/>
    <cellStyle name="Currency 2 4 4 8 2" xfId="3548" xr:uid="{00000000-0005-0000-0000-0000DC0D0000}"/>
    <cellStyle name="Currency 2 4 4 8 2 2" xfId="3549" xr:uid="{00000000-0005-0000-0000-0000DD0D0000}"/>
    <cellStyle name="Currency 2 4 4 8 3" xfId="3550" xr:uid="{00000000-0005-0000-0000-0000DE0D0000}"/>
    <cellStyle name="Currency 2 4 4 8 4" xfId="3551" xr:uid="{00000000-0005-0000-0000-0000DF0D0000}"/>
    <cellStyle name="Currency 2 4 4 9" xfId="3552" xr:uid="{00000000-0005-0000-0000-0000E00D0000}"/>
    <cellStyle name="Currency 2 4 4 9 2" xfId="3553" xr:uid="{00000000-0005-0000-0000-0000E10D0000}"/>
    <cellStyle name="Currency 2 4 4 9 2 2" xfId="3554" xr:uid="{00000000-0005-0000-0000-0000E20D0000}"/>
    <cellStyle name="Currency 2 4 4 9 3" xfId="3555" xr:uid="{00000000-0005-0000-0000-0000E30D0000}"/>
    <cellStyle name="Currency 2 4 5" xfId="3556" xr:uid="{00000000-0005-0000-0000-0000E40D0000}"/>
    <cellStyle name="Currency 2 4 5 10" xfId="3557" xr:uid="{00000000-0005-0000-0000-0000E50D0000}"/>
    <cellStyle name="Currency 2 4 5 10 2" xfId="3558" xr:uid="{00000000-0005-0000-0000-0000E60D0000}"/>
    <cellStyle name="Currency 2 4 5 10 2 2" xfId="3559" xr:uid="{00000000-0005-0000-0000-0000E70D0000}"/>
    <cellStyle name="Currency 2 4 5 10 3" xfId="3560" xr:uid="{00000000-0005-0000-0000-0000E80D0000}"/>
    <cellStyle name="Currency 2 4 5 11" xfId="3561" xr:uid="{00000000-0005-0000-0000-0000E90D0000}"/>
    <cellStyle name="Currency 2 4 5 11 2" xfId="3562" xr:uid="{00000000-0005-0000-0000-0000EA0D0000}"/>
    <cellStyle name="Currency 2 4 5 12" xfId="3563" xr:uid="{00000000-0005-0000-0000-0000EB0D0000}"/>
    <cellStyle name="Currency 2 4 5 12 2" xfId="3564" xr:uid="{00000000-0005-0000-0000-0000EC0D0000}"/>
    <cellStyle name="Currency 2 4 5 13" xfId="3565" xr:uid="{00000000-0005-0000-0000-0000ED0D0000}"/>
    <cellStyle name="Currency 2 4 5 14" xfId="3566" xr:uid="{00000000-0005-0000-0000-0000EE0D0000}"/>
    <cellStyle name="Currency 2 4 5 15" xfId="3567" xr:uid="{00000000-0005-0000-0000-0000EF0D0000}"/>
    <cellStyle name="Currency 2 4 5 2" xfId="3568" xr:uid="{00000000-0005-0000-0000-0000F00D0000}"/>
    <cellStyle name="Currency 2 4 5 2 2" xfId="3569" xr:uid="{00000000-0005-0000-0000-0000F10D0000}"/>
    <cellStyle name="Currency 2 4 5 2 2 2" xfId="3570" xr:uid="{00000000-0005-0000-0000-0000F20D0000}"/>
    <cellStyle name="Currency 2 4 5 2 2 3" xfId="3571" xr:uid="{00000000-0005-0000-0000-0000F30D0000}"/>
    <cellStyle name="Currency 2 4 5 2 2 3 2" xfId="3572" xr:uid="{00000000-0005-0000-0000-0000F40D0000}"/>
    <cellStyle name="Currency 2 4 5 2 2 3 3" xfId="3573" xr:uid="{00000000-0005-0000-0000-0000F50D0000}"/>
    <cellStyle name="Currency 2 4 5 2 2 4" xfId="3574" xr:uid="{00000000-0005-0000-0000-0000F60D0000}"/>
    <cellStyle name="Currency 2 4 5 2 2 4 2" xfId="3575" xr:uid="{00000000-0005-0000-0000-0000F70D0000}"/>
    <cellStyle name="Currency 2 4 5 2 2 4 2 2" xfId="3576" xr:uid="{00000000-0005-0000-0000-0000F80D0000}"/>
    <cellStyle name="Currency 2 4 5 2 2 4 3" xfId="3577" xr:uid="{00000000-0005-0000-0000-0000F90D0000}"/>
    <cellStyle name="Currency 2 4 5 2 2 5" xfId="3578" xr:uid="{00000000-0005-0000-0000-0000FA0D0000}"/>
    <cellStyle name="Currency 2 4 5 2 2 5 2" xfId="3579" xr:uid="{00000000-0005-0000-0000-0000FB0D0000}"/>
    <cellStyle name="Currency 2 4 5 2 2 5 2 2" xfId="3580" xr:uid="{00000000-0005-0000-0000-0000FC0D0000}"/>
    <cellStyle name="Currency 2 4 5 2 2 5 3" xfId="3581" xr:uid="{00000000-0005-0000-0000-0000FD0D0000}"/>
    <cellStyle name="Currency 2 4 5 2 2 6" xfId="3582" xr:uid="{00000000-0005-0000-0000-0000FE0D0000}"/>
    <cellStyle name="Currency 2 4 5 2 2 6 2" xfId="3583" xr:uid="{00000000-0005-0000-0000-0000FF0D0000}"/>
    <cellStyle name="Currency 2 4 5 2 2 6 2 2" xfId="3584" xr:uid="{00000000-0005-0000-0000-0000000E0000}"/>
    <cellStyle name="Currency 2 4 5 2 2 6 3" xfId="3585" xr:uid="{00000000-0005-0000-0000-0000010E0000}"/>
    <cellStyle name="Currency 2 4 5 2 2 7" xfId="3586" xr:uid="{00000000-0005-0000-0000-0000020E0000}"/>
    <cellStyle name="Currency 2 4 5 2 2 7 2" xfId="3587" xr:uid="{00000000-0005-0000-0000-0000030E0000}"/>
    <cellStyle name="Currency 2 4 5 2 2 8" xfId="3588" xr:uid="{00000000-0005-0000-0000-0000040E0000}"/>
    <cellStyle name="Currency 2 4 5 2 2 8 2" xfId="3589" xr:uid="{00000000-0005-0000-0000-0000050E0000}"/>
    <cellStyle name="Currency 2 4 5 2 2 9" xfId="3590" xr:uid="{00000000-0005-0000-0000-0000060E0000}"/>
    <cellStyle name="Currency 2 4 5 2 3" xfId="3591" xr:uid="{00000000-0005-0000-0000-0000070E0000}"/>
    <cellStyle name="Currency 2 4 5 2 3 2" xfId="3592" xr:uid="{00000000-0005-0000-0000-0000080E0000}"/>
    <cellStyle name="Currency 2 4 5 2 3 3" xfId="3593" xr:uid="{00000000-0005-0000-0000-0000090E0000}"/>
    <cellStyle name="Currency 2 4 5 2 3 3 2" xfId="3594" xr:uid="{00000000-0005-0000-0000-00000A0E0000}"/>
    <cellStyle name="Currency 2 4 5 2 3 3 3" xfId="3595" xr:uid="{00000000-0005-0000-0000-00000B0E0000}"/>
    <cellStyle name="Currency 2 4 5 2 3 4" xfId="3596" xr:uid="{00000000-0005-0000-0000-00000C0E0000}"/>
    <cellStyle name="Currency 2 4 5 2 3 4 2" xfId="3597" xr:uid="{00000000-0005-0000-0000-00000D0E0000}"/>
    <cellStyle name="Currency 2 4 5 2 3 4 2 2" xfId="3598" xr:uid="{00000000-0005-0000-0000-00000E0E0000}"/>
    <cellStyle name="Currency 2 4 5 2 3 4 3" xfId="3599" xr:uid="{00000000-0005-0000-0000-00000F0E0000}"/>
    <cellStyle name="Currency 2 4 5 2 3 5" xfId="3600" xr:uid="{00000000-0005-0000-0000-0000100E0000}"/>
    <cellStyle name="Currency 2 4 5 2 3 5 2" xfId="3601" xr:uid="{00000000-0005-0000-0000-0000110E0000}"/>
    <cellStyle name="Currency 2 4 5 2 3 5 2 2" xfId="3602" xr:uid="{00000000-0005-0000-0000-0000120E0000}"/>
    <cellStyle name="Currency 2 4 5 2 3 5 3" xfId="3603" xr:uid="{00000000-0005-0000-0000-0000130E0000}"/>
    <cellStyle name="Currency 2 4 5 2 3 6" xfId="3604" xr:uid="{00000000-0005-0000-0000-0000140E0000}"/>
    <cellStyle name="Currency 2 4 5 2 3 6 2" xfId="3605" xr:uid="{00000000-0005-0000-0000-0000150E0000}"/>
    <cellStyle name="Currency 2 4 5 2 3 6 2 2" xfId="3606" xr:uid="{00000000-0005-0000-0000-0000160E0000}"/>
    <cellStyle name="Currency 2 4 5 2 3 6 3" xfId="3607" xr:uid="{00000000-0005-0000-0000-0000170E0000}"/>
    <cellStyle name="Currency 2 4 5 2 3 7" xfId="3608" xr:uid="{00000000-0005-0000-0000-0000180E0000}"/>
    <cellStyle name="Currency 2 4 5 2 3 7 2" xfId="3609" xr:uid="{00000000-0005-0000-0000-0000190E0000}"/>
    <cellStyle name="Currency 2 4 5 2 3 8" xfId="3610" xr:uid="{00000000-0005-0000-0000-00001A0E0000}"/>
    <cellStyle name="Currency 2 4 5 2 3 8 2" xfId="3611" xr:uid="{00000000-0005-0000-0000-00001B0E0000}"/>
    <cellStyle name="Currency 2 4 5 2 3 9" xfId="3612" xr:uid="{00000000-0005-0000-0000-00001C0E0000}"/>
    <cellStyle name="Currency 2 4 5 2 4" xfId="3613" xr:uid="{00000000-0005-0000-0000-00001D0E0000}"/>
    <cellStyle name="Currency 2 4 5 2 4 2" xfId="3614" xr:uid="{00000000-0005-0000-0000-00001E0E0000}"/>
    <cellStyle name="Currency 2 4 5 2 4 3" xfId="3615" xr:uid="{00000000-0005-0000-0000-00001F0E0000}"/>
    <cellStyle name="Currency 2 4 5 2 4 3 2" xfId="3616" xr:uid="{00000000-0005-0000-0000-0000200E0000}"/>
    <cellStyle name="Currency 2 4 5 2 4 3 2 2" xfId="3617" xr:uid="{00000000-0005-0000-0000-0000210E0000}"/>
    <cellStyle name="Currency 2 4 5 2 4 3 3" xfId="3618" xr:uid="{00000000-0005-0000-0000-0000220E0000}"/>
    <cellStyle name="Currency 2 4 5 2 4 4" xfId="3619" xr:uid="{00000000-0005-0000-0000-0000230E0000}"/>
    <cellStyle name="Currency 2 4 5 2 4 4 2" xfId="3620" xr:uid="{00000000-0005-0000-0000-0000240E0000}"/>
    <cellStyle name="Currency 2 4 5 2 4 4 2 2" xfId="3621" xr:uid="{00000000-0005-0000-0000-0000250E0000}"/>
    <cellStyle name="Currency 2 4 5 2 4 4 3" xfId="3622" xr:uid="{00000000-0005-0000-0000-0000260E0000}"/>
    <cellStyle name="Currency 2 4 5 2 4 5" xfId="3623" xr:uid="{00000000-0005-0000-0000-0000270E0000}"/>
    <cellStyle name="Currency 2 4 5 2 4 5 2" xfId="3624" xr:uid="{00000000-0005-0000-0000-0000280E0000}"/>
    <cellStyle name="Currency 2 4 5 2 4 5 2 2" xfId="3625" xr:uid="{00000000-0005-0000-0000-0000290E0000}"/>
    <cellStyle name="Currency 2 4 5 2 4 5 3" xfId="3626" xr:uid="{00000000-0005-0000-0000-00002A0E0000}"/>
    <cellStyle name="Currency 2 4 5 2 4 6" xfId="3627" xr:uid="{00000000-0005-0000-0000-00002B0E0000}"/>
    <cellStyle name="Currency 2 4 5 2 4 6 2" xfId="3628" xr:uid="{00000000-0005-0000-0000-00002C0E0000}"/>
    <cellStyle name="Currency 2 4 5 2 4 7" xfId="3629" xr:uid="{00000000-0005-0000-0000-00002D0E0000}"/>
    <cellStyle name="Currency 2 4 5 2 4 7 2" xfId="3630" xr:uid="{00000000-0005-0000-0000-00002E0E0000}"/>
    <cellStyle name="Currency 2 4 5 2 4 8" xfId="3631" xr:uid="{00000000-0005-0000-0000-00002F0E0000}"/>
    <cellStyle name="Currency 2 4 5 2 4 9" xfId="3632" xr:uid="{00000000-0005-0000-0000-0000300E0000}"/>
    <cellStyle name="Currency 2 4 5 2 5" xfId="3633" xr:uid="{00000000-0005-0000-0000-0000310E0000}"/>
    <cellStyle name="Currency 2 4 5 2 5 2" xfId="3634" xr:uid="{00000000-0005-0000-0000-0000320E0000}"/>
    <cellStyle name="Currency 2 4 5 2 5 3" xfId="3635" xr:uid="{00000000-0005-0000-0000-0000330E0000}"/>
    <cellStyle name="Currency 2 4 5 2 6" xfId="3636" xr:uid="{00000000-0005-0000-0000-0000340E0000}"/>
    <cellStyle name="Currency 2 4 5 2 6 2" xfId="3637" xr:uid="{00000000-0005-0000-0000-0000350E0000}"/>
    <cellStyle name="Currency 2 4 5 2 6 2 2" xfId="3638" xr:uid="{00000000-0005-0000-0000-0000360E0000}"/>
    <cellStyle name="Currency 2 4 5 2 6 2 2 2" xfId="3639" xr:uid="{00000000-0005-0000-0000-0000370E0000}"/>
    <cellStyle name="Currency 2 4 5 2 6 2 3" xfId="3640" xr:uid="{00000000-0005-0000-0000-0000380E0000}"/>
    <cellStyle name="Currency 2 4 5 2 6 3" xfId="3641" xr:uid="{00000000-0005-0000-0000-0000390E0000}"/>
    <cellStyle name="Currency 2 4 5 2 6 3 2" xfId="3642" xr:uid="{00000000-0005-0000-0000-00003A0E0000}"/>
    <cellStyle name="Currency 2 4 5 2 6 3 2 2" xfId="3643" xr:uid="{00000000-0005-0000-0000-00003B0E0000}"/>
    <cellStyle name="Currency 2 4 5 2 6 3 3" xfId="3644" xr:uid="{00000000-0005-0000-0000-00003C0E0000}"/>
    <cellStyle name="Currency 2 4 5 2 6 4" xfId="3645" xr:uid="{00000000-0005-0000-0000-00003D0E0000}"/>
    <cellStyle name="Currency 2 4 5 2 6 4 2" xfId="3646" xr:uid="{00000000-0005-0000-0000-00003E0E0000}"/>
    <cellStyle name="Currency 2 4 5 2 6 4 2 2" xfId="3647" xr:uid="{00000000-0005-0000-0000-00003F0E0000}"/>
    <cellStyle name="Currency 2 4 5 2 6 4 3" xfId="3648" xr:uid="{00000000-0005-0000-0000-0000400E0000}"/>
    <cellStyle name="Currency 2 4 5 2 6 5" xfId="3649" xr:uid="{00000000-0005-0000-0000-0000410E0000}"/>
    <cellStyle name="Currency 2 4 5 2 6 5 2" xfId="3650" xr:uid="{00000000-0005-0000-0000-0000420E0000}"/>
    <cellStyle name="Currency 2 4 5 2 6 6" xfId="3651" xr:uid="{00000000-0005-0000-0000-0000430E0000}"/>
    <cellStyle name="Currency 2 4 5 2 6 6 2" xfId="3652" xr:uid="{00000000-0005-0000-0000-0000440E0000}"/>
    <cellStyle name="Currency 2 4 5 2 6 7" xfId="3653" xr:uid="{00000000-0005-0000-0000-0000450E0000}"/>
    <cellStyle name="Currency 2 4 5 2 7" xfId="3654" xr:uid="{00000000-0005-0000-0000-0000460E0000}"/>
    <cellStyle name="Currency 2 4 5 2 7 2" xfId="3655" xr:uid="{00000000-0005-0000-0000-0000470E0000}"/>
    <cellStyle name="Currency 2 4 5 2 7 2 2" xfId="3656" xr:uid="{00000000-0005-0000-0000-0000480E0000}"/>
    <cellStyle name="Currency 2 4 5 2 7 3" xfId="3657" xr:uid="{00000000-0005-0000-0000-0000490E0000}"/>
    <cellStyle name="Currency 2 4 5 2 8" xfId="3658" xr:uid="{00000000-0005-0000-0000-00004A0E0000}"/>
    <cellStyle name="Currency 2 4 5 2 8 2" xfId="3659" xr:uid="{00000000-0005-0000-0000-00004B0E0000}"/>
    <cellStyle name="Currency 2 4 5 2 8 2 2" xfId="3660" xr:uid="{00000000-0005-0000-0000-00004C0E0000}"/>
    <cellStyle name="Currency 2 4 5 2 8 3" xfId="3661" xr:uid="{00000000-0005-0000-0000-00004D0E0000}"/>
    <cellStyle name="Currency 2 4 5 3" xfId="3662" xr:uid="{00000000-0005-0000-0000-00004E0E0000}"/>
    <cellStyle name="Currency 2 4 5 3 10" xfId="3663" xr:uid="{00000000-0005-0000-0000-00004F0E0000}"/>
    <cellStyle name="Currency 2 4 5 3 2" xfId="3664" xr:uid="{00000000-0005-0000-0000-0000500E0000}"/>
    <cellStyle name="Currency 2 4 5 3 2 2" xfId="3665" xr:uid="{00000000-0005-0000-0000-0000510E0000}"/>
    <cellStyle name="Currency 2 4 5 3 2 3" xfId="3666" xr:uid="{00000000-0005-0000-0000-0000520E0000}"/>
    <cellStyle name="Currency 2 4 5 3 2 3 2" xfId="3667" xr:uid="{00000000-0005-0000-0000-0000530E0000}"/>
    <cellStyle name="Currency 2 4 5 3 2 3 3" xfId="3668" xr:uid="{00000000-0005-0000-0000-0000540E0000}"/>
    <cellStyle name="Currency 2 4 5 3 2 4" xfId="3669" xr:uid="{00000000-0005-0000-0000-0000550E0000}"/>
    <cellStyle name="Currency 2 4 5 3 2 4 2" xfId="3670" xr:uid="{00000000-0005-0000-0000-0000560E0000}"/>
    <cellStyle name="Currency 2 4 5 3 2 4 2 2" xfId="3671" xr:uid="{00000000-0005-0000-0000-0000570E0000}"/>
    <cellStyle name="Currency 2 4 5 3 2 4 3" xfId="3672" xr:uid="{00000000-0005-0000-0000-0000580E0000}"/>
    <cellStyle name="Currency 2 4 5 3 2 5" xfId="3673" xr:uid="{00000000-0005-0000-0000-0000590E0000}"/>
    <cellStyle name="Currency 2 4 5 3 2 5 2" xfId="3674" xr:uid="{00000000-0005-0000-0000-00005A0E0000}"/>
    <cellStyle name="Currency 2 4 5 3 2 5 2 2" xfId="3675" xr:uid="{00000000-0005-0000-0000-00005B0E0000}"/>
    <cellStyle name="Currency 2 4 5 3 2 5 3" xfId="3676" xr:uid="{00000000-0005-0000-0000-00005C0E0000}"/>
    <cellStyle name="Currency 2 4 5 3 2 6" xfId="3677" xr:uid="{00000000-0005-0000-0000-00005D0E0000}"/>
    <cellStyle name="Currency 2 4 5 3 2 6 2" xfId="3678" xr:uid="{00000000-0005-0000-0000-00005E0E0000}"/>
    <cellStyle name="Currency 2 4 5 3 2 6 2 2" xfId="3679" xr:uid="{00000000-0005-0000-0000-00005F0E0000}"/>
    <cellStyle name="Currency 2 4 5 3 2 6 3" xfId="3680" xr:uid="{00000000-0005-0000-0000-0000600E0000}"/>
    <cellStyle name="Currency 2 4 5 3 2 7" xfId="3681" xr:uid="{00000000-0005-0000-0000-0000610E0000}"/>
    <cellStyle name="Currency 2 4 5 3 2 7 2" xfId="3682" xr:uid="{00000000-0005-0000-0000-0000620E0000}"/>
    <cellStyle name="Currency 2 4 5 3 2 8" xfId="3683" xr:uid="{00000000-0005-0000-0000-0000630E0000}"/>
    <cellStyle name="Currency 2 4 5 3 2 8 2" xfId="3684" xr:uid="{00000000-0005-0000-0000-0000640E0000}"/>
    <cellStyle name="Currency 2 4 5 3 2 9" xfId="3685" xr:uid="{00000000-0005-0000-0000-0000650E0000}"/>
    <cellStyle name="Currency 2 4 5 3 3" xfId="3686" xr:uid="{00000000-0005-0000-0000-0000660E0000}"/>
    <cellStyle name="Currency 2 4 5 3 4" xfId="3687" xr:uid="{00000000-0005-0000-0000-0000670E0000}"/>
    <cellStyle name="Currency 2 4 5 3 4 2" xfId="3688" xr:uid="{00000000-0005-0000-0000-0000680E0000}"/>
    <cellStyle name="Currency 2 4 5 3 4 3" xfId="3689" xr:uid="{00000000-0005-0000-0000-0000690E0000}"/>
    <cellStyle name="Currency 2 4 5 3 5" xfId="3690" xr:uid="{00000000-0005-0000-0000-00006A0E0000}"/>
    <cellStyle name="Currency 2 4 5 3 5 2" xfId="3691" xr:uid="{00000000-0005-0000-0000-00006B0E0000}"/>
    <cellStyle name="Currency 2 4 5 3 5 2 2" xfId="3692" xr:uid="{00000000-0005-0000-0000-00006C0E0000}"/>
    <cellStyle name="Currency 2 4 5 3 5 3" xfId="3693" xr:uid="{00000000-0005-0000-0000-00006D0E0000}"/>
    <cellStyle name="Currency 2 4 5 3 6" xfId="3694" xr:uid="{00000000-0005-0000-0000-00006E0E0000}"/>
    <cellStyle name="Currency 2 4 5 3 6 2" xfId="3695" xr:uid="{00000000-0005-0000-0000-00006F0E0000}"/>
    <cellStyle name="Currency 2 4 5 3 6 2 2" xfId="3696" xr:uid="{00000000-0005-0000-0000-0000700E0000}"/>
    <cellStyle name="Currency 2 4 5 3 6 3" xfId="3697" xr:uid="{00000000-0005-0000-0000-0000710E0000}"/>
    <cellStyle name="Currency 2 4 5 3 7" xfId="3698" xr:uid="{00000000-0005-0000-0000-0000720E0000}"/>
    <cellStyle name="Currency 2 4 5 3 7 2" xfId="3699" xr:uid="{00000000-0005-0000-0000-0000730E0000}"/>
    <cellStyle name="Currency 2 4 5 3 7 2 2" xfId="3700" xr:uid="{00000000-0005-0000-0000-0000740E0000}"/>
    <cellStyle name="Currency 2 4 5 3 7 3" xfId="3701" xr:uid="{00000000-0005-0000-0000-0000750E0000}"/>
    <cellStyle name="Currency 2 4 5 3 8" xfId="3702" xr:uid="{00000000-0005-0000-0000-0000760E0000}"/>
    <cellStyle name="Currency 2 4 5 3 8 2" xfId="3703" xr:uid="{00000000-0005-0000-0000-0000770E0000}"/>
    <cellStyle name="Currency 2 4 5 3 9" xfId="3704" xr:uid="{00000000-0005-0000-0000-0000780E0000}"/>
    <cellStyle name="Currency 2 4 5 3 9 2" xfId="3705" xr:uid="{00000000-0005-0000-0000-0000790E0000}"/>
    <cellStyle name="Currency 2 4 5 4" xfId="3706" xr:uid="{00000000-0005-0000-0000-00007A0E0000}"/>
    <cellStyle name="Currency 2 4 5 4 2" xfId="3707" xr:uid="{00000000-0005-0000-0000-00007B0E0000}"/>
    <cellStyle name="Currency 2 4 5 4 2 10" xfId="3708" xr:uid="{00000000-0005-0000-0000-00007C0E0000}"/>
    <cellStyle name="Currency 2 4 5 4 2 2" xfId="3709" xr:uid="{00000000-0005-0000-0000-00007D0E0000}"/>
    <cellStyle name="Currency 2 4 5 4 2 3" xfId="3710" xr:uid="{00000000-0005-0000-0000-00007E0E0000}"/>
    <cellStyle name="Currency 2 4 5 4 2 4" xfId="3711" xr:uid="{00000000-0005-0000-0000-00007F0E0000}"/>
    <cellStyle name="Currency 2 4 5 4 2 4 2" xfId="3712" xr:uid="{00000000-0005-0000-0000-0000800E0000}"/>
    <cellStyle name="Currency 2 4 5 4 2 4 2 2" xfId="3713" xr:uid="{00000000-0005-0000-0000-0000810E0000}"/>
    <cellStyle name="Currency 2 4 5 4 2 4 3" xfId="3714" xr:uid="{00000000-0005-0000-0000-0000820E0000}"/>
    <cellStyle name="Currency 2 4 5 4 2 5" xfId="3715" xr:uid="{00000000-0005-0000-0000-0000830E0000}"/>
    <cellStyle name="Currency 2 4 5 4 2 5 2" xfId="3716" xr:uid="{00000000-0005-0000-0000-0000840E0000}"/>
    <cellStyle name="Currency 2 4 5 4 2 5 2 2" xfId="3717" xr:uid="{00000000-0005-0000-0000-0000850E0000}"/>
    <cellStyle name="Currency 2 4 5 4 2 5 3" xfId="3718" xr:uid="{00000000-0005-0000-0000-0000860E0000}"/>
    <cellStyle name="Currency 2 4 5 4 2 6" xfId="3719" xr:uid="{00000000-0005-0000-0000-0000870E0000}"/>
    <cellStyle name="Currency 2 4 5 4 2 6 2" xfId="3720" xr:uid="{00000000-0005-0000-0000-0000880E0000}"/>
    <cellStyle name="Currency 2 4 5 4 2 6 2 2" xfId="3721" xr:uid="{00000000-0005-0000-0000-0000890E0000}"/>
    <cellStyle name="Currency 2 4 5 4 2 6 3" xfId="3722" xr:uid="{00000000-0005-0000-0000-00008A0E0000}"/>
    <cellStyle name="Currency 2 4 5 4 2 7" xfId="3723" xr:uid="{00000000-0005-0000-0000-00008B0E0000}"/>
    <cellStyle name="Currency 2 4 5 4 2 7 2" xfId="3724" xr:uid="{00000000-0005-0000-0000-00008C0E0000}"/>
    <cellStyle name="Currency 2 4 5 4 2 8" xfId="3725" xr:uid="{00000000-0005-0000-0000-00008D0E0000}"/>
    <cellStyle name="Currency 2 4 5 4 2 8 2" xfId="3726" xr:uid="{00000000-0005-0000-0000-00008E0E0000}"/>
    <cellStyle name="Currency 2 4 5 4 2 9" xfId="3727" xr:uid="{00000000-0005-0000-0000-00008F0E0000}"/>
    <cellStyle name="Currency 2 4 5 4 3" xfId="3728" xr:uid="{00000000-0005-0000-0000-0000900E0000}"/>
    <cellStyle name="Currency 2 4 5 4 4" xfId="3729" xr:uid="{00000000-0005-0000-0000-0000910E0000}"/>
    <cellStyle name="Currency 2 4 5 4 4 2" xfId="3730" xr:uid="{00000000-0005-0000-0000-0000920E0000}"/>
    <cellStyle name="Currency 2 4 5 4 4 2 2" xfId="3731" xr:uid="{00000000-0005-0000-0000-0000930E0000}"/>
    <cellStyle name="Currency 2 4 5 4 4 3" xfId="3732" xr:uid="{00000000-0005-0000-0000-0000940E0000}"/>
    <cellStyle name="Currency 2 4 5 4 5" xfId="3733" xr:uid="{00000000-0005-0000-0000-0000950E0000}"/>
    <cellStyle name="Currency 2 4 5 4 5 2" xfId="3734" xr:uid="{00000000-0005-0000-0000-0000960E0000}"/>
    <cellStyle name="Currency 2 4 5 4 5 2 2" xfId="3735" xr:uid="{00000000-0005-0000-0000-0000970E0000}"/>
    <cellStyle name="Currency 2 4 5 4 5 3" xfId="3736" xr:uid="{00000000-0005-0000-0000-0000980E0000}"/>
    <cellStyle name="Currency 2 4 5 5" xfId="3737" xr:uid="{00000000-0005-0000-0000-0000990E0000}"/>
    <cellStyle name="Currency 2 4 5 5 2" xfId="3738" xr:uid="{00000000-0005-0000-0000-00009A0E0000}"/>
    <cellStyle name="Currency 2 4 5 5 3" xfId="3739" xr:uid="{00000000-0005-0000-0000-00009B0E0000}"/>
    <cellStyle name="Currency 2 4 5 5 3 2" xfId="3740" xr:uid="{00000000-0005-0000-0000-00009C0E0000}"/>
    <cellStyle name="Currency 2 4 5 5 3 3" xfId="3741" xr:uid="{00000000-0005-0000-0000-00009D0E0000}"/>
    <cellStyle name="Currency 2 4 5 5 4" xfId="3742" xr:uid="{00000000-0005-0000-0000-00009E0E0000}"/>
    <cellStyle name="Currency 2 4 5 5 4 2" xfId="3743" xr:uid="{00000000-0005-0000-0000-00009F0E0000}"/>
    <cellStyle name="Currency 2 4 5 5 4 2 2" xfId="3744" xr:uid="{00000000-0005-0000-0000-0000A00E0000}"/>
    <cellStyle name="Currency 2 4 5 5 4 3" xfId="3745" xr:uid="{00000000-0005-0000-0000-0000A10E0000}"/>
    <cellStyle name="Currency 2 4 5 5 5" xfId="3746" xr:uid="{00000000-0005-0000-0000-0000A20E0000}"/>
    <cellStyle name="Currency 2 4 5 5 5 2" xfId="3747" xr:uid="{00000000-0005-0000-0000-0000A30E0000}"/>
    <cellStyle name="Currency 2 4 5 5 5 2 2" xfId="3748" xr:uid="{00000000-0005-0000-0000-0000A40E0000}"/>
    <cellStyle name="Currency 2 4 5 5 5 3" xfId="3749" xr:uid="{00000000-0005-0000-0000-0000A50E0000}"/>
    <cellStyle name="Currency 2 4 5 5 6" xfId="3750" xr:uid="{00000000-0005-0000-0000-0000A60E0000}"/>
    <cellStyle name="Currency 2 4 5 5 6 2" xfId="3751" xr:uid="{00000000-0005-0000-0000-0000A70E0000}"/>
    <cellStyle name="Currency 2 4 5 5 6 2 2" xfId="3752" xr:uid="{00000000-0005-0000-0000-0000A80E0000}"/>
    <cellStyle name="Currency 2 4 5 5 6 3" xfId="3753" xr:uid="{00000000-0005-0000-0000-0000A90E0000}"/>
    <cellStyle name="Currency 2 4 5 5 7" xfId="3754" xr:uid="{00000000-0005-0000-0000-0000AA0E0000}"/>
    <cellStyle name="Currency 2 4 5 5 7 2" xfId="3755" xr:uid="{00000000-0005-0000-0000-0000AB0E0000}"/>
    <cellStyle name="Currency 2 4 5 5 8" xfId="3756" xr:uid="{00000000-0005-0000-0000-0000AC0E0000}"/>
    <cellStyle name="Currency 2 4 5 5 8 2" xfId="3757" xr:uid="{00000000-0005-0000-0000-0000AD0E0000}"/>
    <cellStyle name="Currency 2 4 5 5 9" xfId="3758" xr:uid="{00000000-0005-0000-0000-0000AE0E0000}"/>
    <cellStyle name="Currency 2 4 5 6" xfId="3759" xr:uid="{00000000-0005-0000-0000-0000AF0E0000}"/>
    <cellStyle name="Currency 2 4 5 6 2" xfId="3760" xr:uid="{00000000-0005-0000-0000-0000B00E0000}"/>
    <cellStyle name="Currency 2 4 5 6 3" xfId="3761" xr:uid="{00000000-0005-0000-0000-0000B10E0000}"/>
    <cellStyle name="Currency 2 4 5 7" xfId="3762" xr:uid="{00000000-0005-0000-0000-0000B20E0000}"/>
    <cellStyle name="Currency 2 4 5 8" xfId="3763" xr:uid="{00000000-0005-0000-0000-0000B30E0000}"/>
    <cellStyle name="Currency 2 4 5 8 2" xfId="3764" xr:uid="{00000000-0005-0000-0000-0000B40E0000}"/>
    <cellStyle name="Currency 2 4 5 8 2 2" xfId="3765" xr:uid="{00000000-0005-0000-0000-0000B50E0000}"/>
    <cellStyle name="Currency 2 4 5 8 3" xfId="3766" xr:uid="{00000000-0005-0000-0000-0000B60E0000}"/>
    <cellStyle name="Currency 2 4 5 8 4" xfId="3767" xr:uid="{00000000-0005-0000-0000-0000B70E0000}"/>
    <cellStyle name="Currency 2 4 5 9" xfId="3768" xr:uid="{00000000-0005-0000-0000-0000B80E0000}"/>
    <cellStyle name="Currency 2 4 5 9 2" xfId="3769" xr:uid="{00000000-0005-0000-0000-0000B90E0000}"/>
    <cellStyle name="Currency 2 4 5 9 2 2" xfId="3770" xr:uid="{00000000-0005-0000-0000-0000BA0E0000}"/>
    <cellStyle name="Currency 2 4 5 9 3" xfId="3771" xr:uid="{00000000-0005-0000-0000-0000BB0E0000}"/>
    <cellStyle name="Currency 2 4 6" xfId="3772" xr:uid="{00000000-0005-0000-0000-0000BC0E0000}"/>
    <cellStyle name="Currency 2 4 6 2" xfId="3773" xr:uid="{00000000-0005-0000-0000-0000BD0E0000}"/>
    <cellStyle name="Currency 2 4 6 2 2" xfId="3774" xr:uid="{00000000-0005-0000-0000-0000BE0E0000}"/>
    <cellStyle name="Currency 2 4 6 2 3" xfId="3775" xr:uid="{00000000-0005-0000-0000-0000BF0E0000}"/>
    <cellStyle name="Currency 2 4 6 2 3 2" xfId="3776" xr:uid="{00000000-0005-0000-0000-0000C00E0000}"/>
    <cellStyle name="Currency 2 4 6 2 3 3" xfId="3777" xr:uid="{00000000-0005-0000-0000-0000C10E0000}"/>
    <cellStyle name="Currency 2 4 6 2 4" xfId="3778" xr:uid="{00000000-0005-0000-0000-0000C20E0000}"/>
    <cellStyle name="Currency 2 4 6 2 4 2" xfId="3779" xr:uid="{00000000-0005-0000-0000-0000C30E0000}"/>
    <cellStyle name="Currency 2 4 6 2 4 2 2" xfId="3780" xr:uid="{00000000-0005-0000-0000-0000C40E0000}"/>
    <cellStyle name="Currency 2 4 6 2 4 3" xfId="3781" xr:uid="{00000000-0005-0000-0000-0000C50E0000}"/>
    <cellStyle name="Currency 2 4 6 2 5" xfId="3782" xr:uid="{00000000-0005-0000-0000-0000C60E0000}"/>
    <cellStyle name="Currency 2 4 6 2 5 2" xfId="3783" xr:uid="{00000000-0005-0000-0000-0000C70E0000}"/>
    <cellStyle name="Currency 2 4 6 2 5 2 2" xfId="3784" xr:uid="{00000000-0005-0000-0000-0000C80E0000}"/>
    <cellStyle name="Currency 2 4 6 2 5 3" xfId="3785" xr:uid="{00000000-0005-0000-0000-0000C90E0000}"/>
    <cellStyle name="Currency 2 4 6 2 6" xfId="3786" xr:uid="{00000000-0005-0000-0000-0000CA0E0000}"/>
    <cellStyle name="Currency 2 4 6 2 6 2" xfId="3787" xr:uid="{00000000-0005-0000-0000-0000CB0E0000}"/>
    <cellStyle name="Currency 2 4 6 2 6 2 2" xfId="3788" xr:uid="{00000000-0005-0000-0000-0000CC0E0000}"/>
    <cellStyle name="Currency 2 4 6 2 6 3" xfId="3789" xr:uid="{00000000-0005-0000-0000-0000CD0E0000}"/>
    <cellStyle name="Currency 2 4 6 2 7" xfId="3790" xr:uid="{00000000-0005-0000-0000-0000CE0E0000}"/>
    <cellStyle name="Currency 2 4 6 2 7 2" xfId="3791" xr:uid="{00000000-0005-0000-0000-0000CF0E0000}"/>
    <cellStyle name="Currency 2 4 6 2 8" xfId="3792" xr:uid="{00000000-0005-0000-0000-0000D00E0000}"/>
    <cellStyle name="Currency 2 4 6 2 8 2" xfId="3793" xr:uid="{00000000-0005-0000-0000-0000D10E0000}"/>
    <cellStyle name="Currency 2 4 6 2 9" xfId="3794" xr:uid="{00000000-0005-0000-0000-0000D20E0000}"/>
    <cellStyle name="Currency 2 4 6 3" xfId="3795" xr:uid="{00000000-0005-0000-0000-0000D30E0000}"/>
    <cellStyle name="Currency 2 4 6 3 2" xfId="3796" xr:uid="{00000000-0005-0000-0000-0000D40E0000}"/>
    <cellStyle name="Currency 2 4 6 3 3" xfId="3797" xr:uid="{00000000-0005-0000-0000-0000D50E0000}"/>
    <cellStyle name="Currency 2 4 6 3 3 2" xfId="3798" xr:uid="{00000000-0005-0000-0000-0000D60E0000}"/>
    <cellStyle name="Currency 2 4 6 3 3 3" xfId="3799" xr:uid="{00000000-0005-0000-0000-0000D70E0000}"/>
    <cellStyle name="Currency 2 4 6 3 4" xfId="3800" xr:uid="{00000000-0005-0000-0000-0000D80E0000}"/>
    <cellStyle name="Currency 2 4 6 3 4 2" xfId="3801" xr:uid="{00000000-0005-0000-0000-0000D90E0000}"/>
    <cellStyle name="Currency 2 4 6 3 4 2 2" xfId="3802" xr:uid="{00000000-0005-0000-0000-0000DA0E0000}"/>
    <cellStyle name="Currency 2 4 6 3 4 3" xfId="3803" xr:uid="{00000000-0005-0000-0000-0000DB0E0000}"/>
    <cellStyle name="Currency 2 4 6 3 5" xfId="3804" xr:uid="{00000000-0005-0000-0000-0000DC0E0000}"/>
    <cellStyle name="Currency 2 4 6 3 5 2" xfId="3805" xr:uid="{00000000-0005-0000-0000-0000DD0E0000}"/>
    <cellStyle name="Currency 2 4 6 3 5 2 2" xfId="3806" xr:uid="{00000000-0005-0000-0000-0000DE0E0000}"/>
    <cellStyle name="Currency 2 4 6 3 5 3" xfId="3807" xr:uid="{00000000-0005-0000-0000-0000DF0E0000}"/>
    <cellStyle name="Currency 2 4 6 3 6" xfId="3808" xr:uid="{00000000-0005-0000-0000-0000E00E0000}"/>
    <cellStyle name="Currency 2 4 6 3 6 2" xfId="3809" xr:uid="{00000000-0005-0000-0000-0000E10E0000}"/>
    <cellStyle name="Currency 2 4 6 3 6 2 2" xfId="3810" xr:uid="{00000000-0005-0000-0000-0000E20E0000}"/>
    <cellStyle name="Currency 2 4 6 3 6 3" xfId="3811" xr:uid="{00000000-0005-0000-0000-0000E30E0000}"/>
    <cellStyle name="Currency 2 4 6 3 7" xfId="3812" xr:uid="{00000000-0005-0000-0000-0000E40E0000}"/>
    <cellStyle name="Currency 2 4 6 3 7 2" xfId="3813" xr:uid="{00000000-0005-0000-0000-0000E50E0000}"/>
    <cellStyle name="Currency 2 4 6 3 8" xfId="3814" xr:uid="{00000000-0005-0000-0000-0000E60E0000}"/>
    <cellStyle name="Currency 2 4 6 3 8 2" xfId="3815" xr:uid="{00000000-0005-0000-0000-0000E70E0000}"/>
    <cellStyle name="Currency 2 4 6 3 9" xfId="3816" xr:uid="{00000000-0005-0000-0000-0000E80E0000}"/>
    <cellStyle name="Currency 2 4 6 4" xfId="3817" xr:uid="{00000000-0005-0000-0000-0000E90E0000}"/>
    <cellStyle name="Currency 2 4 6 4 2" xfId="3818" xr:uid="{00000000-0005-0000-0000-0000EA0E0000}"/>
    <cellStyle name="Currency 2 4 6 4 3" xfId="3819" xr:uid="{00000000-0005-0000-0000-0000EB0E0000}"/>
    <cellStyle name="Currency 2 4 6 4 3 2" xfId="3820" xr:uid="{00000000-0005-0000-0000-0000EC0E0000}"/>
    <cellStyle name="Currency 2 4 6 4 3 2 2" xfId="3821" xr:uid="{00000000-0005-0000-0000-0000ED0E0000}"/>
    <cellStyle name="Currency 2 4 6 4 3 3" xfId="3822" xr:uid="{00000000-0005-0000-0000-0000EE0E0000}"/>
    <cellStyle name="Currency 2 4 6 4 4" xfId="3823" xr:uid="{00000000-0005-0000-0000-0000EF0E0000}"/>
    <cellStyle name="Currency 2 4 6 4 4 2" xfId="3824" xr:uid="{00000000-0005-0000-0000-0000F00E0000}"/>
    <cellStyle name="Currency 2 4 6 4 4 2 2" xfId="3825" xr:uid="{00000000-0005-0000-0000-0000F10E0000}"/>
    <cellStyle name="Currency 2 4 6 4 4 3" xfId="3826" xr:uid="{00000000-0005-0000-0000-0000F20E0000}"/>
    <cellStyle name="Currency 2 4 6 4 5" xfId="3827" xr:uid="{00000000-0005-0000-0000-0000F30E0000}"/>
    <cellStyle name="Currency 2 4 6 4 5 2" xfId="3828" xr:uid="{00000000-0005-0000-0000-0000F40E0000}"/>
    <cellStyle name="Currency 2 4 6 4 5 2 2" xfId="3829" xr:uid="{00000000-0005-0000-0000-0000F50E0000}"/>
    <cellStyle name="Currency 2 4 6 4 5 3" xfId="3830" xr:uid="{00000000-0005-0000-0000-0000F60E0000}"/>
    <cellStyle name="Currency 2 4 6 4 6" xfId="3831" xr:uid="{00000000-0005-0000-0000-0000F70E0000}"/>
    <cellStyle name="Currency 2 4 6 4 6 2" xfId="3832" xr:uid="{00000000-0005-0000-0000-0000F80E0000}"/>
    <cellStyle name="Currency 2 4 6 4 7" xfId="3833" xr:uid="{00000000-0005-0000-0000-0000F90E0000}"/>
    <cellStyle name="Currency 2 4 6 4 7 2" xfId="3834" xr:uid="{00000000-0005-0000-0000-0000FA0E0000}"/>
    <cellStyle name="Currency 2 4 6 4 8" xfId="3835" xr:uid="{00000000-0005-0000-0000-0000FB0E0000}"/>
    <cellStyle name="Currency 2 4 6 4 9" xfId="3836" xr:uid="{00000000-0005-0000-0000-0000FC0E0000}"/>
    <cellStyle name="Currency 2 4 6 5" xfId="3837" xr:uid="{00000000-0005-0000-0000-0000FD0E0000}"/>
    <cellStyle name="Currency 2 4 6 5 2" xfId="3838" xr:uid="{00000000-0005-0000-0000-0000FE0E0000}"/>
    <cellStyle name="Currency 2 4 6 5 3" xfId="3839" xr:uid="{00000000-0005-0000-0000-0000FF0E0000}"/>
    <cellStyle name="Currency 2 4 6 6" xfId="3840" xr:uid="{00000000-0005-0000-0000-0000000F0000}"/>
    <cellStyle name="Currency 2 4 6 6 2" xfId="3841" xr:uid="{00000000-0005-0000-0000-0000010F0000}"/>
    <cellStyle name="Currency 2 4 6 6 2 2" xfId="3842" xr:uid="{00000000-0005-0000-0000-0000020F0000}"/>
    <cellStyle name="Currency 2 4 6 6 2 2 2" xfId="3843" xr:uid="{00000000-0005-0000-0000-0000030F0000}"/>
    <cellStyle name="Currency 2 4 6 6 2 3" xfId="3844" xr:uid="{00000000-0005-0000-0000-0000040F0000}"/>
    <cellStyle name="Currency 2 4 6 6 3" xfId="3845" xr:uid="{00000000-0005-0000-0000-0000050F0000}"/>
    <cellStyle name="Currency 2 4 6 6 3 2" xfId="3846" xr:uid="{00000000-0005-0000-0000-0000060F0000}"/>
    <cellStyle name="Currency 2 4 6 6 3 2 2" xfId="3847" xr:uid="{00000000-0005-0000-0000-0000070F0000}"/>
    <cellStyle name="Currency 2 4 6 6 3 3" xfId="3848" xr:uid="{00000000-0005-0000-0000-0000080F0000}"/>
    <cellStyle name="Currency 2 4 6 6 4" xfId="3849" xr:uid="{00000000-0005-0000-0000-0000090F0000}"/>
    <cellStyle name="Currency 2 4 6 6 4 2" xfId="3850" xr:uid="{00000000-0005-0000-0000-00000A0F0000}"/>
    <cellStyle name="Currency 2 4 6 6 4 2 2" xfId="3851" xr:uid="{00000000-0005-0000-0000-00000B0F0000}"/>
    <cellStyle name="Currency 2 4 6 6 4 3" xfId="3852" xr:uid="{00000000-0005-0000-0000-00000C0F0000}"/>
    <cellStyle name="Currency 2 4 6 6 5" xfId="3853" xr:uid="{00000000-0005-0000-0000-00000D0F0000}"/>
    <cellStyle name="Currency 2 4 6 6 5 2" xfId="3854" xr:uid="{00000000-0005-0000-0000-00000E0F0000}"/>
    <cellStyle name="Currency 2 4 6 6 6" xfId="3855" xr:uid="{00000000-0005-0000-0000-00000F0F0000}"/>
    <cellStyle name="Currency 2 4 6 6 6 2" xfId="3856" xr:uid="{00000000-0005-0000-0000-0000100F0000}"/>
    <cellStyle name="Currency 2 4 6 6 7" xfId="3857" xr:uid="{00000000-0005-0000-0000-0000110F0000}"/>
    <cellStyle name="Currency 2 4 6 7" xfId="3858" xr:uid="{00000000-0005-0000-0000-0000120F0000}"/>
    <cellStyle name="Currency 2 4 6 7 2" xfId="3859" xr:uid="{00000000-0005-0000-0000-0000130F0000}"/>
    <cellStyle name="Currency 2 4 6 7 2 2" xfId="3860" xr:uid="{00000000-0005-0000-0000-0000140F0000}"/>
    <cellStyle name="Currency 2 4 6 7 3" xfId="3861" xr:uid="{00000000-0005-0000-0000-0000150F0000}"/>
    <cellStyle name="Currency 2 4 6 8" xfId="3862" xr:uid="{00000000-0005-0000-0000-0000160F0000}"/>
    <cellStyle name="Currency 2 4 6 8 2" xfId="3863" xr:uid="{00000000-0005-0000-0000-0000170F0000}"/>
    <cellStyle name="Currency 2 4 6 8 2 2" xfId="3864" xr:uid="{00000000-0005-0000-0000-0000180F0000}"/>
    <cellStyle name="Currency 2 4 6 8 3" xfId="3865" xr:uid="{00000000-0005-0000-0000-0000190F0000}"/>
    <cellStyle name="Currency 2 4 7" xfId="3866" xr:uid="{00000000-0005-0000-0000-00001A0F0000}"/>
    <cellStyle name="Currency 2 4 7 10" xfId="3867" xr:uid="{00000000-0005-0000-0000-00001B0F0000}"/>
    <cellStyle name="Currency 2 4 7 2" xfId="3868" xr:uid="{00000000-0005-0000-0000-00001C0F0000}"/>
    <cellStyle name="Currency 2 4 7 2 2" xfId="3869" xr:uid="{00000000-0005-0000-0000-00001D0F0000}"/>
    <cellStyle name="Currency 2 4 7 2 3" xfId="3870" xr:uid="{00000000-0005-0000-0000-00001E0F0000}"/>
    <cellStyle name="Currency 2 4 7 2 3 2" xfId="3871" xr:uid="{00000000-0005-0000-0000-00001F0F0000}"/>
    <cellStyle name="Currency 2 4 7 2 3 3" xfId="3872" xr:uid="{00000000-0005-0000-0000-0000200F0000}"/>
    <cellStyle name="Currency 2 4 7 2 4" xfId="3873" xr:uid="{00000000-0005-0000-0000-0000210F0000}"/>
    <cellStyle name="Currency 2 4 7 2 4 2" xfId="3874" xr:uid="{00000000-0005-0000-0000-0000220F0000}"/>
    <cellStyle name="Currency 2 4 7 2 4 2 2" xfId="3875" xr:uid="{00000000-0005-0000-0000-0000230F0000}"/>
    <cellStyle name="Currency 2 4 7 2 4 3" xfId="3876" xr:uid="{00000000-0005-0000-0000-0000240F0000}"/>
    <cellStyle name="Currency 2 4 7 2 5" xfId="3877" xr:uid="{00000000-0005-0000-0000-0000250F0000}"/>
    <cellStyle name="Currency 2 4 7 2 5 2" xfId="3878" xr:uid="{00000000-0005-0000-0000-0000260F0000}"/>
    <cellStyle name="Currency 2 4 7 2 5 2 2" xfId="3879" xr:uid="{00000000-0005-0000-0000-0000270F0000}"/>
    <cellStyle name="Currency 2 4 7 2 5 3" xfId="3880" xr:uid="{00000000-0005-0000-0000-0000280F0000}"/>
    <cellStyle name="Currency 2 4 7 2 6" xfId="3881" xr:uid="{00000000-0005-0000-0000-0000290F0000}"/>
    <cellStyle name="Currency 2 4 7 2 6 2" xfId="3882" xr:uid="{00000000-0005-0000-0000-00002A0F0000}"/>
    <cellStyle name="Currency 2 4 7 2 6 2 2" xfId="3883" xr:uid="{00000000-0005-0000-0000-00002B0F0000}"/>
    <cellStyle name="Currency 2 4 7 2 6 3" xfId="3884" xr:uid="{00000000-0005-0000-0000-00002C0F0000}"/>
    <cellStyle name="Currency 2 4 7 2 7" xfId="3885" xr:uid="{00000000-0005-0000-0000-00002D0F0000}"/>
    <cellStyle name="Currency 2 4 7 2 7 2" xfId="3886" xr:uid="{00000000-0005-0000-0000-00002E0F0000}"/>
    <cellStyle name="Currency 2 4 7 2 8" xfId="3887" xr:uid="{00000000-0005-0000-0000-00002F0F0000}"/>
    <cellStyle name="Currency 2 4 7 2 8 2" xfId="3888" xr:uid="{00000000-0005-0000-0000-0000300F0000}"/>
    <cellStyle name="Currency 2 4 7 2 9" xfId="3889" xr:uid="{00000000-0005-0000-0000-0000310F0000}"/>
    <cellStyle name="Currency 2 4 7 3" xfId="3890" xr:uid="{00000000-0005-0000-0000-0000320F0000}"/>
    <cellStyle name="Currency 2 4 7 4" xfId="3891" xr:uid="{00000000-0005-0000-0000-0000330F0000}"/>
    <cellStyle name="Currency 2 4 7 4 2" xfId="3892" xr:uid="{00000000-0005-0000-0000-0000340F0000}"/>
    <cellStyle name="Currency 2 4 7 4 3" xfId="3893" xr:uid="{00000000-0005-0000-0000-0000350F0000}"/>
    <cellStyle name="Currency 2 4 7 5" xfId="3894" xr:uid="{00000000-0005-0000-0000-0000360F0000}"/>
    <cellStyle name="Currency 2 4 7 5 2" xfId="3895" xr:uid="{00000000-0005-0000-0000-0000370F0000}"/>
    <cellStyle name="Currency 2 4 7 5 2 2" xfId="3896" xr:uid="{00000000-0005-0000-0000-0000380F0000}"/>
    <cellStyle name="Currency 2 4 7 5 3" xfId="3897" xr:uid="{00000000-0005-0000-0000-0000390F0000}"/>
    <cellStyle name="Currency 2 4 7 6" xfId="3898" xr:uid="{00000000-0005-0000-0000-00003A0F0000}"/>
    <cellStyle name="Currency 2 4 7 6 2" xfId="3899" xr:uid="{00000000-0005-0000-0000-00003B0F0000}"/>
    <cellStyle name="Currency 2 4 7 6 2 2" xfId="3900" xr:uid="{00000000-0005-0000-0000-00003C0F0000}"/>
    <cellStyle name="Currency 2 4 7 6 3" xfId="3901" xr:uid="{00000000-0005-0000-0000-00003D0F0000}"/>
    <cellStyle name="Currency 2 4 7 7" xfId="3902" xr:uid="{00000000-0005-0000-0000-00003E0F0000}"/>
    <cellStyle name="Currency 2 4 7 7 2" xfId="3903" xr:uid="{00000000-0005-0000-0000-00003F0F0000}"/>
    <cellStyle name="Currency 2 4 7 7 2 2" xfId="3904" xr:uid="{00000000-0005-0000-0000-0000400F0000}"/>
    <cellStyle name="Currency 2 4 7 7 3" xfId="3905" xr:uid="{00000000-0005-0000-0000-0000410F0000}"/>
    <cellStyle name="Currency 2 4 7 8" xfId="3906" xr:uid="{00000000-0005-0000-0000-0000420F0000}"/>
    <cellStyle name="Currency 2 4 7 8 2" xfId="3907" xr:uid="{00000000-0005-0000-0000-0000430F0000}"/>
    <cellStyle name="Currency 2 4 7 9" xfId="3908" xr:uid="{00000000-0005-0000-0000-0000440F0000}"/>
    <cellStyle name="Currency 2 4 7 9 2" xfId="3909" xr:uid="{00000000-0005-0000-0000-0000450F0000}"/>
    <cellStyle name="Currency 2 4 8" xfId="3910" xr:uid="{00000000-0005-0000-0000-0000460F0000}"/>
    <cellStyle name="Currency 2 4 8 2" xfId="3911" xr:uid="{00000000-0005-0000-0000-0000470F0000}"/>
    <cellStyle name="Currency 2 4 8 2 10" xfId="3912" xr:uid="{00000000-0005-0000-0000-0000480F0000}"/>
    <cellStyle name="Currency 2 4 8 2 2" xfId="3913" xr:uid="{00000000-0005-0000-0000-0000490F0000}"/>
    <cellStyle name="Currency 2 4 8 2 3" xfId="3914" xr:uid="{00000000-0005-0000-0000-00004A0F0000}"/>
    <cellStyle name="Currency 2 4 8 2 4" xfId="3915" xr:uid="{00000000-0005-0000-0000-00004B0F0000}"/>
    <cellStyle name="Currency 2 4 8 2 4 2" xfId="3916" xr:uid="{00000000-0005-0000-0000-00004C0F0000}"/>
    <cellStyle name="Currency 2 4 8 2 4 2 2" xfId="3917" xr:uid="{00000000-0005-0000-0000-00004D0F0000}"/>
    <cellStyle name="Currency 2 4 8 2 4 3" xfId="3918" xr:uid="{00000000-0005-0000-0000-00004E0F0000}"/>
    <cellStyle name="Currency 2 4 8 2 5" xfId="3919" xr:uid="{00000000-0005-0000-0000-00004F0F0000}"/>
    <cellStyle name="Currency 2 4 8 2 5 2" xfId="3920" xr:uid="{00000000-0005-0000-0000-0000500F0000}"/>
    <cellStyle name="Currency 2 4 8 2 5 2 2" xfId="3921" xr:uid="{00000000-0005-0000-0000-0000510F0000}"/>
    <cellStyle name="Currency 2 4 8 2 5 3" xfId="3922" xr:uid="{00000000-0005-0000-0000-0000520F0000}"/>
    <cellStyle name="Currency 2 4 8 2 6" xfId="3923" xr:uid="{00000000-0005-0000-0000-0000530F0000}"/>
    <cellStyle name="Currency 2 4 8 2 6 2" xfId="3924" xr:uid="{00000000-0005-0000-0000-0000540F0000}"/>
    <cellStyle name="Currency 2 4 8 2 6 2 2" xfId="3925" xr:uid="{00000000-0005-0000-0000-0000550F0000}"/>
    <cellStyle name="Currency 2 4 8 2 6 3" xfId="3926" xr:uid="{00000000-0005-0000-0000-0000560F0000}"/>
    <cellStyle name="Currency 2 4 8 2 7" xfId="3927" xr:uid="{00000000-0005-0000-0000-0000570F0000}"/>
    <cellStyle name="Currency 2 4 8 2 7 2" xfId="3928" xr:uid="{00000000-0005-0000-0000-0000580F0000}"/>
    <cellStyle name="Currency 2 4 8 2 8" xfId="3929" xr:uid="{00000000-0005-0000-0000-0000590F0000}"/>
    <cellStyle name="Currency 2 4 8 2 8 2" xfId="3930" xr:uid="{00000000-0005-0000-0000-00005A0F0000}"/>
    <cellStyle name="Currency 2 4 8 2 9" xfId="3931" xr:uid="{00000000-0005-0000-0000-00005B0F0000}"/>
    <cellStyle name="Currency 2 4 8 3" xfId="3932" xr:uid="{00000000-0005-0000-0000-00005C0F0000}"/>
    <cellStyle name="Currency 2 4 8 4" xfId="3933" xr:uid="{00000000-0005-0000-0000-00005D0F0000}"/>
    <cellStyle name="Currency 2 4 8 4 2" xfId="3934" xr:uid="{00000000-0005-0000-0000-00005E0F0000}"/>
    <cellStyle name="Currency 2 4 8 4 2 2" xfId="3935" xr:uid="{00000000-0005-0000-0000-00005F0F0000}"/>
    <cellStyle name="Currency 2 4 8 4 3" xfId="3936" xr:uid="{00000000-0005-0000-0000-0000600F0000}"/>
    <cellStyle name="Currency 2 4 8 5" xfId="3937" xr:uid="{00000000-0005-0000-0000-0000610F0000}"/>
    <cellStyle name="Currency 2 4 8 5 2" xfId="3938" xr:uid="{00000000-0005-0000-0000-0000620F0000}"/>
    <cellStyle name="Currency 2 4 8 5 2 2" xfId="3939" xr:uid="{00000000-0005-0000-0000-0000630F0000}"/>
    <cellStyle name="Currency 2 4 8 5 3" xfId="3940" xr:uid="{00000000-0005-0000-0000-0000640F0000}"/>
    <cellStyle name="Currency 2 4 9" xfId="3941" xr:uid="{00000000-0005-0000-0000-0000650F0000}"/>
    <cellStyle name="Currency 2 4 9 2" xfId="3942" xr:uid="{00000000-0005-0000-0000-0000660F0000}"/>
    <cellStyle name="Currency 2 4 9 3" xfId="3943" xr:uid="{00000000-0005-0000-0000-0000670F0000}"/>
    <cellStyle name="Currency 2 4 9 3 2" xfId="3944" xr:uid="{00000000-0005-0000-0000-0000680F0000}"/>
    <cellStyle name="Currency 2 4 9 3 3" xfId="3945" xr:uid="{00000000-0005-0000-0000-0000690F0000}"/>
    <cellStyle name="Currency 2 4 9 4" xfId="3946" xr:uid="{00000000-0005-0000-0000-00006A0F0000}"/>
    <cellStyle name="Currency 2 4 9 4 2" xfId="3947" xr:uid="{00000000-0005-0000-0000-00006B0F0000}"/>
    <cellStyle name="Currency 2 4 9 4 2 2" xfId="3948" xr:uid="{00000000-0005-0000-0000-00006C0F0000}"/>
    <cellStyle name="Currency 2 4 9 4 3" xfId="3949" xr:uid="{00000000-0005-0000-0000-00006D0F0000}"/>
    <cellStyle name="Currency 2 4 9 5" xfId="3950" xr:uid="{00000000-0005-0000-0000-00006E0F0000}"/>
    <cellStyle name="Currency 2 4 9 5 2" xfId="3951" xr:uid="{00000000-0005-0000-0000-00006F0F0000}"/>
    <cellStyle name="Currency 2 4 9 5 2 2" xfId="3952" xr:uid="{00000000-0005-0000-0000-0000700F0000}"/>
    <cellStyle name="Currency 2 4 9 5 3" xfId="3953" xr:uid="{00000000-0005-0000-0000-0000710F0000}"/>
    <cellStyle name="Currency 2 4 9 6" xfId="3954" xr:uid="{00000000-0005-0000-0000-0000720F0000}"/>
    <cellStyle name="Currency 2 4 9 6 2" xfId="3955" xr:uid="{00000000-0005-0000-0000-0000730F0000}"/>
    <cellStyle name="Currency 2 4 9 6 2 2" xfId="3956" xr:uid="{00000000-0005-0000-0000-0000740F0000}"/>
    <cellStyle name="Currency 2 4 9 6 3" xfId="3957" xr:uid="{00000000-0005-0000-0000-0000750F0000}"/>
    <cellStyle name="Currency 2 4 9 7" xfId="3958" xr:uid="{00000000-0005-0000-0000-0000760F0000}"/>
    <cellStyle name="Currency 2 4 9 7 2" xfId="3959" xr:uid="{00000000-0005-0000-0000-0000770F0000}"/>
    <cellStyle name="Currency 2 4 9 8" xfId="3960" xr:uid="{00000000-0005-0000-0000-0000780F0000}"/>
    <cellStyle name="Currency 2 4 9 8 2" xfId="3961" xr:uid="{00000000-0005-0000-0000-0000790F0000}"/>
    <cellStyle name="Currency 2 4 9 9" xfId="3962" xr:uid="{00000000-0005-0000-0000-00007A0F0000}"/>
    <cellStyle name="Currency 2 5" xfId="3963" xr:uid="{00000000-0005-0000-0000-00007B0F0000}"/>
    <cellStyle name="Currency 2 5 10" xfId="3964" xr:uid="{00000000-0005-0000-0000-00007C0F0000}"/>
    <cellStyle name="Currency 2 5 10 2" xfId="3965" xr:uid="{00000000-0005-0000-0000-00007D0F0000}"/>
    <cellStyle name="Currency 2 5 10 3" xfId="3966" xr:uid="{00000000-0005-0000-0000-00007E0F0000}"/>
    <cellStyle name="Currency 2 5 11" xfId="3967" xr:uid="{00000000-0005-0000-0000-00007F0F0000}"/>
    <cellStyle name="Currency 2 5 12" xfId="3968" xr:uid="{00000000-0005-0000-0000-0000800F0000}"/>
    <cellStyle name="Currency 2 5 12 2" xfId="3969" xr:uid="{00000000-0005-0000-0000-0000810F0000}"/>
    <cellStyle name="Currency 2 5 12 2 2" xfId="3970" xr:uid="{00000000-0005-0000-0000-0000820F0000}"/>
    <cellStyle name="Currency 2 5 12 3" xfId="3971" xr:uid="{00000000-0005-0000-0000-0000830F0000}"/>
    <cellStyle name="Currency 2 5 12 4" xfId="3972" xr:uid="{00000000-0005-0000-0000-0000840F0000}"/>
    <cellStyle name="Currency 2 5 13" xfId="3973" xr:uid="{00000000-0005-0000-0000-0000850F0000}"/>
    <cellStyle name="Currency 2 5 13 2" xfId="3974" xr:uid="{00000000-0005-0000-0000-0000860F0000}"/>
    <cellStyle name="Currency 2 5 13 2 2" xfId="3975" xr:uid="{00000000-0005-0000-0000-0000870F0000}"/>
    <cellStyle name="Currency 2 5 13 3" xfId="3976" xr:uid="{00000000-0005-0000-0000-0000880F0000}"/>
    <cellStyle name="Currency 2 5 14" xfId="3977" xr:uid="{00000000-0005-0000-0000-0000890F0000}"/>
    <cellStyle name="Currency 2 5 14 2" xfId="3978" xr:uid="{00000000-0005-0000-0000-00008A0F0000}"/>
    <cellStyle name="Currency 2 5 14 2 2" xfId="3979" xr:uid="{00000000-0005-0000-0000-00008B0F0000}"/>
    <cellStyle name="Currency 2 5 14 3" xfId="3980" xr:uid="{00000000-0005-0000-0000-00008C0F0000}"/>
    <cellStyle name="Currency 2 5 15" xfId="3981" xr:uid="{00000000-0005-0000-0000-00008D0F0000}"/>
    <cellStyle name="Currency 2 5 15 2" xfId="3982" xr:uid="{00000000-0005-0000-0000-00008E0F0000}"/>
    <cellStyle name="Currency 2 5 16" xfId="3983" xr:uid="{00000000-0005-0000-0000-00008F0F0000}"/>
    <cellStyle name="Currency 2 5 16 2" xfId="3984" xr:uid="{00000000-0005-0000-0000-0000900F0000}"/>
    <cellStyle name="Currency 2 5 17" xfId="3985" xr:uid="{00000000-0005-0000-0000-0000910F0000}"/>
    <cellStyle name="Currency 2 5 18" xfId="3986" xr:uid="{00000000-0005-0000-0000-0000920F0000}"/>
    <cellStyle name="Currency 2 5 19" xfId="3987" xr:uid="{00000000-0005-0000-0000-0000930F0000}"/>
    <cellStyle name="Currency 2 5 2" xfId="3988" xr:uid="{00000000-0005-0000-0000-0000940F0000}"/>
    <cellStyle name="Currency 2 5 2 10" xfId="3989" xr:uid="{00000000-0005-0000-0000-0000950F0000}"/>
    <cellStyle name="Currency 2 5 2 10 2" xfId="3990" xr:uid="{00000000-0005-0000-0000-0000960F0000}"/>
    <cellStyle name="Currency 2 5 2 10 2 2" xfId="3991" xr:uid="{00000000-0005-0000-0000-0000970F0000}"/>
    <cellStyle name="Currency 2 5 2 10 3" xfId="3992" xr:uid="{00000000-0005-0000-0000-0000980F0000}"/>
    <cellStyle name="Currency 2 5 2 10 4" xfId="3993" xr:uid="{00000000-0005-0000-0000-0000990F0000}"/>
    <cellStyle name="Currency 2 5 2 11" xfId="3994" xr:uid="{00000000-0005-0000-0000-00009A0F0000}"/>
    <cellStyle name="Currency 2 5 2 11 2" xfId="3995" xr:uid="{00000000-0005-0000-0000-00009B0F0000}"/>
    <cellStyle name="Currency 2 5 2 11 2 2" xfId="3996" xr:uid="{00000000-0005-0000-0000-00009C0F0000}"/>
    <cellStyle name="Currency 2 5 2 11 3" xfId="3997" xr:uid="{00000000-0005-0000-0000-00009D0F0000}"/>
    <cellStyle name="Currency 2 5 2 12" xfId="3998" xr:uid="{00000000-0005-0000-0000-00009E0F0000}"/>
    <cellStyle name="Currency 2 5 2 12 2" xfId="3999" xr:uid="{00000000-0005-0000-0000-00009F0F0000}"/>
    <cellStyle name="Currency 2 5 2 12 2 2" xfId="4000" xr:uid="{00000000-0005-0000-0000-0000A00F0000}"/>
    <cellStyle name="Currency 2 5 2 12 3" xfId="4001" xr:uid="{00000000-0005-0000-0000-0000A10F0000}"/>
    <cellStyle name="Currency 2 5 2 13" xfId="4002" xr:uid="{00000000-0005-0000-0000-0000A20F0000}"/>
    <cellStyle name="Currency 2 5 2 13 2" xfId="4003" xr:uid="{00000000-0005-0000-0000-0000A30F0000}"/>
    <cellStyle name="Currency 2 5 2 14" xfId="4004" xr:uid="{00000000-0005-0000-0000-0000A40F0000}"/>
    <cellStyle name="Currency 2 5 2 14 2" xfId="4005" xr:uid="{00000000-0005-0000-0000-0000A50F0000}"/>
    <cellStyle name="Currency 2 5 2 15" xfId="4006" xr:uid="{00000000-0005-0000-0000-0000A60F0000}"/>
    <cellStyle name="Currency 2 5 2 16" xfId="4007" xr:uid="{00000000-0005-0000-0000-0000A70F0000}"/>
    <cellStyle name="Currency 2 5 2 17" xfId="4008" xr:uid="{00000000-0005-0000-0000-0000A80F0000}"/>
    <cellStyle name="Currency 2 5 2 2" xfId="4009" xr:uid="{00000000-0005-0000-0000-0000A90F0000}"/>
    <cellStyle name="Currency 2 5 2 2 10" xfId="4010" xr:uid="{00000000-0005-0000-0000-0000AA0F0000}"/>
    <cellStyle name="Currency 2 5 2 2 10 2" xfId="4011" xr:uid="{00000000-0005-0000-0000-0000AB0F0000}"/>
    <cellStyle name="Currency 2 5 2 2 10 2 2" xfId="4012" xr:uid="{00000000-0005-0000-0000-0000AC0F0000}"/>
    <cellStyle name="Currency 2 5 2 2 10 3" xfId="4013" xr:uid="{00000000-0005-0000-0000-0000AD0F0000}"/>
    <cellStyle name="Currency 2 5 2 2 11" xfId="4014" xr:uid="{00000000-0005-0000-0000-0000AE0F0000}"/>
    <cellStyle name="Currency 2 5 2 2 11 2" xfId="4015" xr:uid="{00000000-0005-0000-0000-0000AF0F0000}"/>
    <cellStyle name="Currency 2 5 2 2 12" xfId="4016" xr:uid="{00000000-0005-0000-0000-0000B00F0000}"/>
    <cellStyle name="Currency 2 5 2 2 12 2" xfId="4017" xr:uid="{00000000-0005-0000-0000-0000B10F0000}"/>
    <cellStyle name="Currency 2 5 2 2 13" xfId="4018" xr:uid="{00000000-0005-0000-0000-0000B20F0000}"/>
    <cellStyle name="Currency 2 5 2 2 14" xfId="4019" xr:uid="{00000000-0005-0000-0000-0000B30F0000}"/>
    <cellStyle name="Currency 2 5 2 2 15" xfId="4020" xr:uid="{00000000-0005-0000-0000-0000B40F0000}"/>
    <cellStyle name="Currency 2 5 2 2 2" xfId="4021" xr:uid="{00000000-0005-0000-0000-0000B50F0000}"/>
    <cellStyle name="Currency 2 5 2 2 2 2" xfId="4022" xr:uid="{00000000-0005-0000-0000-0000B60F0000}"/>
    <cellStyle name="Currency 2 5 2 2 2 2 2" xfId="4023" xr:uid="{00000000-0005-0000-0000-0000B70F0000}"/>
    <cellStyle name="Currency 2 5 2 2 2 2 3" xfId="4024" xr:uid="{00000000-0005-0000-0000-0000B80F0000}"/>
    <cellStyle name="Currency 2 5 2 2 2 2 3 2" xfId="4025" xr:uid="{00000000-0005-0000-0000-0000B90F0000}"/>
    <cellStyle name="Currency 2 5 2 2 2 2 3 3" xfId="4026" xr:uid="{00000000-0005-0000-0000-0000BA0F0000}"/>
    <cellStyle name="Currency 2 5 2 2 2 2 4" xfId="4027" xr:uid="{00000000-0005-0000-0000-0000BB0F0000}"/>
    <cellStyle name="Currency 2 5 2 2 2 2 4 2" xfId="4028" xr:uid="{00000000-0005-0000-0000-0000BC0F0000}"/>
    <cellStyle name="Currency 2 5 2 2 2 2 4 2 2" xfId="4029" xr:uid="{00000000-0005-0000-0000-0000BD0F0000}"/>
    <cellStyle name="Currency 2 5 2 2 2 2 4 3" xfId="4030" xr:uid="{00000000-0005-0000-0000-0000BE0F0000}"/>
    <cellStyle name="Currency 2 5 2 2 2 2 5" xfId="4031" xr:uid="{00000000-0005-0000-0000-0000BF0F0000}"/>
    <cellStyle name="Currency 2 5 2 2 2 2 5 2" xfId="4032" xr:uid="{00000000-0005-0000-0000-0000C00F0000}"/>
    <cellStyle name="Currency 2 5 2 2 2 2 5 2 2" xfId="4033" xr:uid="{00000000-0005-0000-0000-0000C10F0000}"/>
    <cellStyle name="Currency 2 5 2 2 2 2 5 3" xfId="4034" xr:uid="{00000000-0005-0000-0000-0000C20F0000}"/>
    <cellStyle name="Currency 2 5 2 2 2 2 6" xfId="4035" xr:uid="{00000000-0005-0000-0000-0000C30F0000}"/>
    <cellStyle name="Currency 2 5 2 2 2 2 6 2" xfId="4036" xr:uid="{00000000-0005-0000-0000-0000C40F0000}"/>
    <cellStyle name="Currency 2 5 2 2 2 2 6 2 2" xfId="4037" xr:uid="{00000000-0005-0000-0000-0000C50F0000}"/>
    <cellStyle name="Currency 2 5 2 2 2 2 6 3" xfId="4038" xr:uid="{00000000-0005-0000-0000-0000C60F0000}"/>
    <cellStyle name="Currency 2 5 2 2 2 2 7" xfId="4039" xr:uid="{00000000-0005-0000-0000-0000C70F0000}"/>
    <cellStyle name="Currency 2 5 2 2 2 2 7 2" xfId="4040" xr:uid="{00000000-0005-0000-0000-0000C80F0000}"/>
    <cellStyle name="Currency 2 5 2 2 2 2 8" xfId="4041" xr:uid="{00000000-0005-0000-0000-0000C90F0000}"/>
    <cellStyle name="Currency 2 5 2 2 2 2 8 2" xfId="4042" xr:uid="{00000000-0005-0000-0000-0000CA0F0000}"/>
    <cellStyle name="Currency 2 5 2 2 2 2 9" xfId="4043" xr:uid="{00000000-0005-0000-0000-0000CB0F0000}"/>
    <cellStyle name="Currency 2 5 2 2 2 3" xfId="4044" xr:uid="{00000000-0005-0000-0000-0000CC0F0000}"/>
    <cellStyle name="Currency 2 5 2 2 2 3 2" xfId="4045" xr:uid="{00000000-0005-0000-0000-0000CD0F0000}"/>
    <cellStyle name="Currency 2 5 2 2 2 3 3" xfId="4046" xr:uid="{00000000-0005-0000-0000-0000CE0F0000}"/>
    <cellStyle name="Currency 2 5 2 2 2 3 3 2" xfId="4047" xr:uid="{00000000-0005-0000-0000-0000CF0F0000}"/>
    <cellStyle name="Currency 2 5 2 2 2 3 3 3" xfId="4048" xr:uid="{00000000-0005-0000-0000-0000D00F0000}"/>
    <cellStyle name="Currency 2 5 2 2 2 3 4" xfId="4049" xr:uid="{00000000-0005-0000-0000-0000D10F0000}"/>
    <cellStyle name="Currency 2 5 2 2 2 3 4 2" xfId="4050" xr:uid="{00000000-0005-0000-0000-0000D20F0000}"/>
    <cellStyle name="Currency 2 5 2 2 2 3 4 2 2" xfId="4051" xr:uid="{00000000-0005-0000-0000-0000D30F0000}"/>
    <cellStyle name="Currency 2 5 2 2 2 3 4 3" xfId="4052" xr:uid="{00000000-0005-0000-0000-0000D40F0000}"/>
    <cellStyle name="Currency 2 5 2 2 2 3 5" xfId="4053" xr:uid="{00000000-0005-0000-0000-0000D50F0000}"/>
    <cellStyle name="Currency 2 5 2 2 2 3 5 2" xfId="4054" xr:uid="{00000000-0005-0000-0000-0000D60F0000}"/>
    <cellStyle name="Currency 2 5 2 2 2 3 5 2 2" xfId="4055" xr:uid="{00000000-0005-0000-0000-0000D70F0000}"/>
    <cellStyle name="Currency 2 5 2 2 2 3 5 3" xfId="4056" xr:uid="{00000000-0005-0000-0000-0000D80F0000}"/>
    <cellStyle name="Currency 2 5 2 2 2 3 6" xfId="4057" xr:uid="{00000000-0005-0000-0000-0000D90F0000}"/>
    <cellStyle name="Currency 2 5 2 2 2 3 6 2" xfId="4058" xr:uid="{00000000-0005-0000-0000-0000DA0F0000}"/>
    <cellStyle name="Currency 2 5 2 2 2 3 6 2 2" xfId="4059" xr:uid="{00000000-0005-0000-0000-0000DB0F0000}"/>
    <cellStyle name="Currency 2 5 2 2 2 3 6 3" xfId="4060" xr:uid="{00000000-0005-0000-0000-0000DC0F0000}"/>
    <cellStyle name="Currency 2 5 2 2 2 3 7" xfId="4061" xr:uid="{00000000-0005-0000-0000-0000DD0F0000}"/>
    <cellStyle name="Currency 2 5 2 2 2 3 7 2" xfId="4062" xr:uid="{00000000-0005-0000-0000-0000DE0F0000}"/>
    <cellStyle name="Currency 2 5 2 2 2 3 8" xfId="4063" xr:uid="{00000000-0005-0000-0000-0000DF0F0000}"/>
    <cellStyle name="Currency 2 5 2 2 2 3 8 2" xfId="4064" xr:uid="{00000000-0005-0000-0000-0000E00F0000}"/>
    <cellStyle name="Currency 2 5 2 2 2 3 9" xfId="4065" xr:uid="{00000000-0005-0000-0000-0000E10F0000}"/>
    <cellStyle name="Currency 2 5 2 2 2 4" xfId="4066" xr:uid="{00000000-0005-0000-0000-0000E20F0000}"/>
    <cellStyle name="Currency 2 5 2 2 2 4 2" xfId="4067" xr:uid="{00000000-0005-0000-0000-0000E30F0000}"/>
    <cellStyle name="Currency 2 5 2 2 2 4 3" xfId="4068" xr:uid="{00000000-0005-0000-0000-0000E40F0000}"/>
    <cellStyle name="Currency 2 5 2 2 2 4 3 2" xfId="4069" xr:uid="{00000000-0005-0000-0000-0000E50F0000}"/>
    <cellStyle name="Currency 2 5 2 2 2 4 3 2 2" xfId="4070" xr:uid="{00000000-0005-0000-0000-0000E60F0000}"/>
    <cellStyle name="Currency 2 5 2 2 2 4 3 3" xfId="4071" xr:uid="{00000000-0005-0000-0000-0000E70F0000}"/>
    <cellStyle name="Currency 2 5 2 2 2 4 4" xfId="4072" xr:uid="{00000000-0005-0000-0000-0000E80F0000}"/>
    <cellStyle name="Currency 2 5 2 2 2 4 4 2" xfId="4073" xr:uid="{00000000-0005-0000-0000-0000E90F0000}"/>
    <cellStyle name="Currency 2 5 2 2 2 4 4 2 2" xfId="4074" xr:uid="{00000000-0005-0000-0000-0000EA0F0000}"/>
    <cellStyle name="Currency 2 5 2 2 2 4 4 3" xfId="4075" xr:uid="{00000000-0005-0000-0000-0000EB0F0000}"/>
    <cellStyle name="Currency 2 5 2 2 2 4 5" xfId="4076" xr:uid="{00000000-0005-0000-0000-0000EC0F0000}"/>
    <cellStyle name="Currency 2 5 2 2 2 4 5 2" xfId="4077" xr:uid="{00000000-0005-0000-0000-0000ED0F0000}"/>
    <cellStyle name="Currency 2 5 2 2 2 4 5 2 2" xfId="4078" xr:uid="{00000000-0005-0000-0000-0000EE0F0000}"/>
    <cellStyle name="Currency 2 5 2 2 2 4 5 3" xfId="4079" xr:uid="{00000000-0005-0000-0000-0000EF0F0000}"/>
    <cellStyle name="Currency 2 5 2 2 2 4 6" xfId="4080" xr:uid="{00000000-0005-0000-0000-0000F00F0000}"/>
    <cellStyle name="Currency 2 5 2 2 2 4 6 2" xfId="4081" xr:uid="{00000000-0005-0000-0000-0000F10F0000}"/>
    <cellStyle name="Currency 2 5 2 2 2 4 7" xfId="4082" xr:uid="{00000000-0005-0000-0000-0000F20F0000}"/>
    <cellStyle name="Currency 2 5 2 2 2 4 7 2" xfId="4083" xr:uid="{00000000-0005-0000-0000-0000F30F0000}"/>
    <cellStyle name="Currency 2 5 2 2 2 4 8" xfId="4084" xr:uid="{00000000-0005-0000-0000-0000F40F0000}"/>
    <cellStyle name="Currency 2 5 2 2 2 4 9" xfId="4085" xr:uid="{00000000-0005-0000-0000-0000F50F0000}"/>
    <cellStyle name="Currency 2 5 2 2 2 5" xfId="4086" xr:uid="{00000000-0005-0000-0000-0000F60F0000}"/>
    <cellStyle name="Currency 2 5 2 2 2 5 2" xfId="4087" xr:uid="{00000000-0005-0000-0000-0000F70F0000}"/>
    <cellStyle name="Currency 2 5 2 2 2 5 3" xfId="4088" xr:uid="{00000000-0005-0000-0000-0000F80F0000}"/>
    <cellStyle name="Currency 2 5 2 2 2 6" xfId="4089" xr:uid="{00000000-0005-0000-0000-0000F90F0000}"/>
    <cellStyle name="Currency 2 5 2 2 2 6 2" xfId="4090" xr:uid="{00000000-0005-0000-0000-0000FA0F0000}"/>
    <cellStyle name="Currency 2 5 2 2 2 6 2 2" xfId="4091" xr:uid="{00000000-0005-0000-0000-0000FB0F0000}"/>
    <cellStyle name="Currency 2 5 2 2 2 6 2 2 2" xfId="4092" xr:uid="{00000000-0005-0000-0000-0000FC0F0000}"/>
    <cellStyle name="Currency 2 5 2 2 2 6 2 3" xfId="4093" xr:uid="{00000000-0005-0000-0000-0000FD0F0000}"/>
    <cellStyle name="Currency 2 5 2 2 2 6 3" xfId="4094" xr:uid="{00000000-0005-0000-0000-0000FE0F0000}"/>
    <cellStyle name="Currency 2 5 2 2 2 6 3 2" xfId="4095" xr:uid="{00000000-0005-0000-0000-0000FF0F0000}"/>
    <cellStyle name="Currency 2 5 2 2 2 6 3 2 2" xfId="4096" xr:uid="{00000000-0005-0000-0000-000000100000}"/>
    <cellStyle name="Currency 2 5 2 2 2 6 3 3" xfId="4097" xr:uid="{00000000-0005-0000-0000-000001100000}"/>
    <cellStyle name="Currency 2 5 2 2 2 6 4" xfId="4098" xr:uid="{00000000-0005-0000-0000-000002100000}"/>
    <cellStyle name="Currency 2 5 2 2 2 6 4 2" xfId="4099" xr:uid="{00000000-0005-0000-0000-000003100000}"/>
    <cellStyle name="Currency 2 5 2 2 2 6 4 2 2" xfId="4100" xr:uid="{00000000-0005-0000-0000-000004100000}"/>
    <cellStyle name="Currency 2 5 2 2 2 6 4 3" xfId="4101" xr:uid="{00000000-0005-0000-0000-000005100000}"/>
    <cellStyle name="Currency 2 5 2 2 2 6 5" xfId="4102" xr:uid="{00000000-0005-0000-0000-000006100000}"/>
    <cellStyle name="Currency 2 5 2 2 2 6 5 2" xfId="4103" xr:uid="{00000000-0005-0000-0000-000007100000}"/>
    <cellStyle name="Currency 2 5 2 2 2 6 6" xfId="4104" xr:uid="{00000000-0005-0000-0000-000008100000}"/>
    <cellStyle name="Currency 2 5 2 2 2 6 6 2" xfId="4105" xr:uid="{00000000-0005-0000-0000-000009100000}"/>
    <cellStyle name="Currency 2 5 2 2 2 6 7" xfId="4106" xr:uid="{00000000-0005-0000-0000-00000A100000}"/>
    <cellStyle name="Currency 2 5 2 2 2 7" xfId="4107" xr:uid="{00000000-0005-0000-0000-00000B100000}"/>
    <cellStyle name="Currency 2 5 2 2 2 7 2" xfId="4108" xr:uid="{00000000-0005-0000-0000-00000C100000}"/>
    <cellStyle name="Currency 2 5 2 2 2 7 2 2" xfId="4109" xr:uid="{00000000-0005-0000-0000-00000D100000}"/>
    <cellStyle name="Currency 2 5 2 2 2 7 3" xfId="4110" xr:uid="{00000000-0005-0000-0000-00000E100000}"/>
    <cellStyle name="Currency 2 5 2 2 2 8" xfId="4111" xr:uid="{00000000-0005-0000-0000-00000F100000}"/>
    <cellStyle name="Currency 2 5 2 2 2 8 2" xfId="4112" xr:uid="{00000000-0005-0000-0000-000010100000}"/>
    <cellStyle name="Currency 2 5 2 2 2 8 2 2" xfId="4113" xr:uid="{00000000-0005-0000-0000-000011100000}"/>
    <cellStyle name="Currency 2 5 2 2 2 8 3" xfId="4114" xr:uid="{00000000-0005-0000-0000-000012100000}"/>
    <cellStyle name="Currency 2 5 2 2 3" xfId="4115" xr:uid="{00000000-0005-0000-0000-000013100000}"/>
    <cellStyle name="Currency 2 5 2 2 3 10" xfId="4116" xr:uid="{00000000-0005-0000-0000-000014100000}"/>
    <cellStyle name="Currency 2 5 2 2 3 2" xfId="4117" xr:uid="{00000000-0005-0000-0000-000015100000}"/>
    <cellStyle name="Currency 2 5 2 2 3 2 2" xfId="4118" xr:uid="{00000000-0005-0000-0000-000016100000}"/>
    <cellStyle name="Currency 2 5 2 2 3 2 3" xfId="4119" xr:uid="{00000000-0005-0000-0000-000017100000}"/>
    <cellStyle name="Currency 2 5 2 2 3 2 3 2" xfId="4120" xr:uid="{00000000-0005-0000-0000-000018100000}"/>
    <cellStyle name="Currency 2 5 2 2 3 2 3 3" xfId="4121" xr:uid="{00000000-0005-0000-0000-000019100000}"/>
    <cellStyle name="Currency 2 5 2 2 3 2 4" xfId="4122" xr:uid="{00000000-0005-0000-0000-00001A100000}"/>
    <cellStyle name="Currency 2 5 2 2 3 2 4 2" xfId="4123" xr:uid="{00000000-0005-0000-0000-00001B100000}"/>
    <cellStyle name="Currency 2 5 2 2 3 2 4 2 2" xfId="4124" xr:uid="{00000000-0005-0000-0000-00001C100000}"/>
    <cellStyle name="Currency 2 5 2 2 3 2 4 3" xfId="4125" xr:uid="{00000000-0005-0000-0000-00001D100000}"/>
    <cellStyle name="Currency 2 5 2 2 3 2 5" xfId="4126" xr:uid="{00000000-0005-0000-0000-00001E100000}"/>
    <cellStyle name="Currency 2 5 2 2 3 2 5 2" xfId="4127" xr:uid="{00000000-0005-0000-0000-00001F100000}"/>
    <cellStyle name="Currency 2 5 2 2 3 2 5 2 2" xfId="4128" xr:uid="{00000000-0005-0000-0000-000020100000}"/>
    <cellStyle name="Currency 2 5 2 2 3 2 5 3" xfId="4129" xr:uid="{00000000-0005-0000-0000-000021100000}"/>
    <cellStyle name="Currency 2 5 2 2 3 2 6" xfId="4130" xr:uid="{00000000-0005-0000-0000-000022100000}"/>
    <cellStyle name="Currency 2 5 2 2 3 2 6 2" xfId="4131" xr:uid="{00000000-0005-0000-0000-000023100000}"/>
    <cellStyle name="Currency 2 5 2 2 3 2 6 2 2" xfId="4132" xr:uid="{00000000-0005-0000-0000-000024100000}"/>
    <cellStyle name="Currency 2 5 2 2 3 2 6 3" xfId="4133" xr:uid="{00000000-0005-0000-0000-000025100000}"/>
    <cellStyle name="Currency 2 5 2 2 3 2 7" xfId="4134" xr:uid="{00000000-0005-0000-0000-000026100000}"/>
    <cellStyle name="Currency 2 5 2 2 3 2 7 2" xfId="4135" xr:uid="{00000000-0005-0000-0000-000027100000}"/>
    <cellStyle name="Currency 2 5 2 2 3 2 8" xfId="4136" xr:uid="{00000000-0005-0000-0000-000028100000}"/>
    <cellStyle name="Currency 2 5 2 2 3 2 8 2" xfId="4137" xr:uid="{00000000-0005-0000-0000-000029100000}"/>
    <cellStyle name="Currency 2 5 2 2 3 2 9" xfId="4138" xr:uid="{00000000-0005-0000-0000-00002A100000}"/>
    <cellStyle name="Currency 2 5 2 2 3 3" xfId="4139" xr:uid="{00000000-0005-0000-0000-00002B100000}"/>
    <cellStyle name="Currency 2 5 2 2 3 4" xfId="4140" xr:uid="{00000000-0005-0000-0000-00002C100000}"/>
    <cellStyle name="Currency 2 5 2 2 3 4 2" xfId="4141" xr:uid="{00000000-0005-0000-0000-00002D100000}"/>
    <cellStyle name="Currency 2 5 2 2 3 4 3" xfId="4142" xr:uid="{00000000-0005-0000-0000-00002E100000}"/>
    <cellStyle name="Currency 2 5 2 2 3 5" xfId="4143" xr:uid="{00000000-0005-0000-0000-00002F100000}"/>
    <cellStyle name="Currency 2 5 2 2 3 5 2" xfId="4144" xr:uid="{00000000-0005-0000-0000-000030100000}"/>
    <cellStyle name="Currency 2 5 2 2 3 5 2 2" xfId="4145" xr:uid="{00000000-0005-0000-0000-000031100000}"/>
    <cellStyle name="Currency 2 5 2 2 3 5 3" xfId="4146" xr:uid="{00000000-0005-0000-0000-000032100000}"/>
    <cellStyle name="Currency 2 5 2 2 3 6" xfId="4147" xr:uid="{00000000-0005-0000-0000-000033100000}"/>
    <cellStyle name="Currency 2 5 2 2 3 6 2" xfId="4148" xr:uid="{00000000-0005-0000-0000-000034100000}"/>
    <cellStyle name="Currency 2 5 2 2 3 6 2 2" xfId="4149" xr:uid="{00000000-0005-0000-0000-000035100000}"/>
    <cellStyle name="Currency 2 5 2 2 3 6 3" xfId="4150" xr:uid="{00000000-0005-0000-0000-000036100000}"/>
    <cellStyle name="Currency 2 5 2 2 3 7" xfId="4151" xr:uid="{00000000-0005-0000-0000-000037100000}"/>
    <cellStyle name="Currency 2 5 2 2 3 7 2" xfId="4152" xr:uid="{00000000-0005-0000-0000-000038100000}"/>
    <cellStyle name="Currency 2 5 2 2 3 7 2 2" xfId="4153" xr:uid="{00000000-0005-0000-0000-000039100000}"/>
    <cellStyle name="Currency 2 5 2 2 3 7 3" xfId="4154" xr:uid="{00000000-0005-0000-0000-00003A100000}"/>
    <cellStyle name="Currency 2 5 2 2 3 8" xfId="4155" xr:uid="{00000000-0005-0000-0000-00003B100000}"/>
    <cellStyle name="Currency 2 5 2 2 3 8 2" xfId="4156" xr:uid="{00000000-0005-0000-0000-00003C100000}"/>
    <cellStyle name="Currency 2 5 2 2 3 9" xfId="4157" xr:uid="{00000000-0005-0000-0000-00003D100000}"/>
    <cellStyle name="Currency 2 5 2 2 3 9 2" xfId="4158" xr:uid="{00000000-0005-0000-0000-00003E100000}"/>
    <cellStyle name="Currency 2 5 2 2 4" xfId="4159" xr:uid="{00000000-0005-0000-0000-00003F100000}"/>
    <cellStyle name="Currency 2 5 2 2 4 2" xfId="4160" xr:uid="{00000000-0005-0000-0000-000040100000}"/>
    <cellStyle name="Currency 2 5 2 2 4 2 10" xfId="4161" xr:uid="{00000000-0005-0000-0000-000041100000}"/>
    <cellStyle name="Currency 2 5 2 2 4 2 2" xfId="4162" xr:uid="{00000000-0005-0000-0000-000042100000}"/>
    <cellStyle name="Currency 2 5 2 2 4 2 3" xfId="4163" xr:uid="{00000000-0005-0000-0000-000043100000}"/>
    <cellStyle name="Currency 2 5 2 2 4 2 4" xfId="4164" xr:uid="{00000000-0005-0000-0000-000044100000}"/>
    <cellStyle name="Currency 2 5 2 2 4 2 4 2" xfId="4165" xr:uid="{00000000-0005-0000-0000-000045100000}"/>
    <cellStyle name="Currency 2 5 2 2 4 2 4 2 2" xfId="4166" xr:uid="{00000000-0005-0000-0000-000046100000}"/>
    <cellStyle name="Currency 2 5 2 2 4 2 4 3" xfId="4167" xr:uid="{00000000-0005-0000-0000-000047100000}"/>
    <cellStyle name="Currency 2 5 2 2 4 2 5" xfId="4168" xr:uid="{00000000-0005-0000-0000-000048100000}"/>
    <cellStyle name="Currency 2 5 2 2 4 2 5 2" xfId="4169" xr:uid="{00000000-0005-0000-0000-000049100000}"/>
    <cellStyle name="Currency 2 5 2 2 4 2 5 2 2" xfId="4170" xr:uid="{00000000-0005-0000-0000-00004A100000}"/>
    <cellStyle name="Currency 2 5 2 2 4 2 5 3" xfId="4171" xr:uid="{00000000-0005-0000-0000-00004B100000}"/>
    <cellStyle name="Currency 2 5 2 2 4 2 6" xfId="4172" xr:uid="{00000000-0005-0000-0000-00004C100000}"/>
    <cellStyle name="Currency 2 5 2 2 4 2 6 2" xfId="4173" xr:uid="{00000000-0005-0000-0000-00004D100000}"/>
    <cellStyle name="Currency 2 5 2 2 4 2 6 2 2" xfId="4174" xr:uid="{00000000-0005-0000-0000-00004E100000}"/>
    <cellStyle name="Currency 2 5 2 2 4 2 6 3" xfId="4175" xr:uid="{00000000-0005-0000-0000-00004F100000}"/>
    <cellStyle name="Currency 2 5 2 2 4 2 7" xfId="4176" xr:uid="{00000000-0005-0000-0000-000050100000}"/>
    <cellStyle name="Currency 2 5 2 2 4 2 7 2" xfId="4177" xr:uid="{00000000-0005-0000-0000-000051100000}"/>
    <cellStyle name="Currency 2 5 2 2 4 2 8" xfId="4178" xr:uid="{00000000-0005-0000-0000-000052100000}"/>
    <cellStyle name="Currency 2 5 2 2 4 2 8 2" xfId="4179" xr:uid="{00000000-0005-0000-0000-000053100000}"/>
    <cellStyle name="Currency 2 5 2 2 4 2 9" xfId="4180" xr:uid="{00000000-0005-0000-0000-000054100000}"/>
    <cellStyle name="Currency 2 5 2 2 4 3" xfId="4181" xr:uid="{00000000-0005-0000-0000-000055100000}"/>
    <cellStyle name="Currency 2 5 2 2 4 4" xfId="4182" xr:uid="{00000000-0005-0000-0000-000056100000}"/>
    <cellStyle name="Currency 2 5 2 2 4 4 2" xfId="4183" xr:uid="{00000000-0005-0000-0000-000057100000}"/>
    <cellStyle name="Currency 2 5 2 2 4 4 2 2" xfId="4184" xr:uid="{00000000-0005-0000-0000-000058100000}"/>
    <cellStyle name="Currency 2 5 2 2 4 4 3" xfId="4185" xr:uid="{00000000-0005-0000-0000-000059100000}"/>
    <cellStyle name="Currency 2 5 2 2 4 5" xfId="4186" xr:uid="{00000000-0005-0000-0000-00005A100000}"/>
    <cellStyle name="Currency 2 5 2 2 4 5 2" xfId="4187" xr:uid="{00000000-0005-0000-0000-00005B100000}"/>
    <cellStyle name="Currency 2 5 2 2 4 5 2 2" xfId="4188" xr:uid="{00000000-0005-0000-0000-00005C100000}"/>
    <cellStyle name="Currency 2 5 2 2 4 5 3" xfId="4189" xr:uid="{00000000-0005-0000-0000-00005D100000}"/>
    <cellStyle name="Currency 2 5 2 2 5" xfId="4190" xr:uid="{00000000-0005-0000-0000-00005E100000}"/>
    <cellStyle name="Currency 2 5 2 2 5 2" xfId="4191" xr:uid="{00000000-0005-0000-0000-00005F100000}"/>
    <cellStyle name="Currency 2 5 2 2 5 3" xfId="4192" xr:uid="{00000000-0005-0000-0000-000060100000}"/>
    <cellStyle name="Currency 2 5 2 2 5 3 2" xfId="4193" xr:uid="{00000000-0005-0000-0000-000061100000}"/>
    <cellStyle name="Currency 2 5 2 2 5 3 3" xfId="4194" xr:uid="{00000000-0005-0000-0000-000062100000}"/>
    <cellStyle name="Currency 2 5 2 2 5 4" xfId="4195" xr:uid="{00000000-0005-0000-0000-000063100000}"/>
    <cellStyle name="Currency 2 5 2 2 5 4 2" xfId="4196" xr:uid="{00000000-0005-0000-0000-000064100000}"/>
    <cellStyle name="Currency 2 5 2 2 5 4 2 2" xfId="4197" xr:uid="{00000000-0005-0000-0000-000065100000}"/>
    <cellStyle name="Currency 2 5 2 2 5 4 3" xfId="4198" xr:uid="{00000000-0005-0000-0000-000066100000}"/>
    <cellStyle name="Currency 2 5 2 2 5 5" xfId="4199" xr:uid="{00000000-0005-0000-0000-000067100000}"/>
    <cellStyle name="Currency 2 5 2 2 5 5 2" xfId="4200" xr:uid="{00000000-0005-0000-0000-000068100000}"/>
    <cellStyle name="Currency 2 5 2 2 5 5 2 2" xfId="4201" xr:uid="{00000000-0005-0000-0000-000069100000}"/>
    <cellStyle name="Currency 2 5 2 2 5 5 3" xfId="4202" xr:uid="{00000000-0005-0000-0000-00006A100000}"/>
    <cellStyle name="Currency 2 5 2 2 5 6" xfId="4203" xr:uid="{00000000-0005-0000-0000-00006B100000}"/>
    <cellStyle name="Currency 2 5 2 2 5 6 2" xfId="4204" xr:uid="{00000000-0005-0000-0000-00006C100000}"/>
    <cellStyle name="Currency 2 5 2 2 5 6 2 2" xfId="4205" xr:uid="{00000000-0005-0000-0000-00006D100000}"/>
    <cellStyle name="Currency 2 5 2 2 5 6 3" xfId="4206" xr:uid="{00000000-0005-0000-0000-00006E100000}"/>
    <cellStyle name="Currency 2 5 2 2 5 7" xfId="4207" xr:uid="{00000000-0005-0000-0000-00006F100000}"/>
    <cellStyle name="Currency 2 5 2 2 5 7 2" xfId="4208" xr:uid="{00000000-0005-0000-0000-000070100000}"/>
    <cellStyle name="Currency 2 5 2 2 5 8" xfId="4209" xr:uid="{00000000-0005-0000-0000-000071100000}"/>
    <cellStyle name="Currency 2 5 2 2 5 8 2" xfId="4210" xr:uid="{00000000-0005-0000-0000-000072100000}"/>
    <cellStyle name="Currency 2 5 2 2 5 9" xfId="4211" xr:uid="{00000000-0005-0000-0000-000073100000}"/>
    <cellStyle name="Currency 2 5 2 2 6" xfId="4212" xr:uid="{00000000-0005-0000-0000-000074100000}"/>
    <cellStyle name="Currency 2 5 2 2 6 2" xfId="4213" xr:uid="{00000000-0005-0000-0000-000075100000}"/>
    <cellStyle name="Currency 2 5 2 2 6 3" xfId="4214" xr:uid="{00000000-0005-0000-0000-000076100000}"/>
    <cellStyle name="Currency 2 5 2 2 7" xfId="4215" xr:uid="{00000000-0005-0000-0000-000077100000}"/>
    <cellStyle name="Currency 2 5 2 2 8" xfId="4216" xr:uid="{00000000-0005-0000-0000-000078100000}"/>
    <cellStyle name="Currency 2 5 2 2 8 2" xfId="4217" xr:uid="{00000000-0005-0000-0000-000079100000}"/>
    <cellStyle name="Currency 2 5 2 2 8 2 2" xfId="4218" xr:uid="{00000000-0005-0000-0000-00007A100000}"/>
    <cellStyle name="Currency 2 5 2 2 8 3" xfId="4219" xr:uid="{00000000-0005-0000-0000-00007B100000}"/>
    <cellStyle name="Currency 2 5 2 2 8 4" xfId="4220" xr:uid="{00000000-0005-0000-0000-00007C100000}"/>
    <cellStyle name="Currency 2 5 2 2 9" xfId="4221" xr:uid="{00000000-0005-0000-0000-00007D100000}"/>
    <cellStyle name="Currency 2 5 2 2 9 2" xfId="4222" xr:uid="{00000000-0005-0000-0000-00007E100000}"/>
    <cellStyle name="Currency 2 5 2 2 9 2 2" xfId="4223" xr:uid="{00000000-0005-0000-0000-00007F100000}"/>
    <cellStyle name="Currency 2 5 2 2 9 3" xfId="4224" xr:uid="{00000000-0005-0000-0000-000080100000}"/>
    <cellStyle name="Currency 2 5 2 3" xfId="4225" xr:uid="{00000000-0005-0000-0000-000081100000}"/>
    <cellStyle name="Currency 2 5 2 3 10" xfId="4226" xr:uid="{00000000-0005-0000-0000-000082100000}"/>
    <cellStyle name="Currency 2 5 2 3 10 2" xfId="4227" xr:uid="{00000000-0005-0000-0000-000083100000}"/>
    <cellStyle name="Currency 2 5 2 3 10 2 2" xfId="4228" xr:uid="{00000000-0005-0000-0000-000084100000}"/>
    <cellStyle name="Currency 2 5 2 3 10 3" xfId="4229" xr:uid="{00000000-0005-0000-0000-000085100000}"/>
    <cellStyle name="Currency 2 5 2 3 11" xfId="4230" xr:uid="{00000000-0005-0000-0000-000086100000}"/>
    <cellStyle name="Currency 2 5 2 3 11 2" xfId="4231" xr:uid="{00000000-0005-0000-0000-000087100000}"/>
    <cellStyle name="Currency 2 5 2 3 12" xfId="4232" xr:uid="{00000000-0005-0000-0000-000088100000}"/>
    <cellStyle name="Currency 2 5 2 3 12 2" xfId="4233" xr:uid="{00000000-0005-0000-0000-000089100000}"/>
    <cellStyle name="Currency 2 5 2 3 13" xfId="4234" xr:uid="{00000000-0005-0000-0000-00008A100000}"/>
    <cellStyle name="Currency 2 5 2 3 14" xfId="4235" xr:uid="{00000000-0005-0000-0000-00008B100000}"/>
    <cellStyle name="Currency 2 5 2 3 15" xfId="4236" xr:uid="{00000000-0005-0000-0000-00008C100000}"/>
    <cellStyle name="Currency 2 5 2 3 2" xfId="4237" xr:uid="{00000000-0005-0000-0000-00008D100000}"/>
    <cellStyle name="Currency 2 5 2 3 2 2" xfId="4238" xr:uid="{00000000-0005-0000-0000-00008E100000}"/>
    <cellStyle name="Currency 2 5 2 3 2 2 2" xfId="4239" xr:uid="{00000000-0005-0000-0000-00008F100000}"/>
    <cellStyle name="Currency 2 5 2 3 2 2 3" xfId="4240" xr:uid="{00000000-0005-0000-0000-000090100000}"/>
    <cellStyle name="Currency 2 5 2 3 2 2 3 2" xfId="4241" xr:uid="{00000000-0005-0000-0000-000091100000}"/>
    <cellStyle name="Currency 2 5 2 3 2 2 3 3" xfId="4242" xr:uid="{00000000-0005-0000-0000-000092100000}"/>
    <cellStyle name="Currency 2 5 2 3 2 2 4" xfId="4243" xr:uid="{00000000-0005-0000-0000-000093100000}"/>
    <cellStyle name="Currency 2 5 2 3 2 2 4 2" xfId="4244" xr:uid="{00000000-0005-0000-0000-000094100000}"/>
    <cellStyle name="Currency 2 5 2 3 2 2 4 2 2" xfId="4245" xr:uid="{00000000-0005-0000-0000-000095100000}"/>
    <cellStyle name="Currency 2 5 2 3 2 2 4 3" xfId="4246" xr:uid="{00000000-0005-0000-0000-000096100000}"/>
    <cellStyle name="Currency 2 5 2 3 2 2 5" xfId="4247" xr:uid="{00000000-0005-0000-0000-000097100000}"/>
    <cellStyle name="Currency 2 5 2 3 2 2 5 2" xfId="4248" xr:uid="{00000000-0005-0000-0000-000098100000}"/>
    <cellStyle name="Currency 2 5 2 3 2 2 5 2 2" xfId="4249" xr:uid="{00000000-0005-0000-0000-000099100000}"/>
    <cellStyle name="Currency 2 5 2 3 2 2 5 3" xfId="4250" xr:uid="{00000000-0005-0000-0000-00009A100000}"/>
    <cellStyle name="Currency 2 5 2 3 2 2 6" xfId="4251" xr:uid="{00000000-0005-0000-0000-00009B100000}"/>
    <cellStyle name="Currency 2 5 2 3 2 2 6 2" xfId="4252" xr:uid="{00000000-0005-0000-0000-00009C100000}"/>
    <cellStyle name="Currency 2 5 2 3 2 2 6 2 2" xfId="4253" xr:uid="{00000000-0005-0000-0000-00009D100000}"/>
    <cellStyle name="Currency 2 5 2 3 2 2 6 3" xfId="4254" xr:uid="{00000000-0005-0000-0000-00009E100000}"/>
    <cellStyle name="Currency 2 5 2 3 2 2 7" xfId="4255" xr:uid="{00000000-0005-0000-0000-00009F100000}"/>
    <cellStyle name="Currency 2 5 2 3 2 2 7 2" xfId="4256" xr:uid="{00000000-0005-0000-0000-0000A0100000}"/>
    <cellStyle name="Currency 2 5 2 3 2 2 8" xfId="4257" xr:uid="{00000000-0005-0000-0000-0000A1100000}"/>
    <cellStyle name="Currency 2 5 2 3 2 2 8 2" xfId="4258" xr:uid="{00000000-0005-0000-0000-0000A2100000}"/>
    <cellStyle name="Currency 2 5 2 3 2 2 9" xfId="4259" xr:uid="{00000000-0005-0000-0000-0000A3100000}"/>
    <cellStyle name="Currency 2 5 2 3 2 3" xfId="4260" xr:uid="{00000000-0005-0000-0000-0000A4100000}"/>
    <cellStyle name="Currency 2 5 2 3 2 3 2" xfId="4261" xr:uid="{00000000-0005-0000-0000-0000A5100000}"/>
    <cellStyle name="Currency 2 5 2 3 2 3 3" xfId="4262" xr:uid="{00000000-0005-0000-0000-0000A6100000}"/>
    <cellStyle name="Currency 2 5 2 3 2 3 3 2" xfId="4263" xr:uid="{00000000-0005-0000-0000-0000A7100000}"/>
    <cellStyle name="Currency 2 5 2 3 2 3 3 3" xfId="4264" xr:uid="{00000000-0005-0000-0000-0000A8100000}"/>
    <cellStyle name="Currency 2 5 2 3 2 3 4" xfId="4265" xr:uid="{00000000-0005-0000-0000-0000A9100000}"/>
    <cellStyle name="Currency 2 5 2 3 2 3 4 2" xfId="4266" xr:uid="{00000000-0005-0000-0000-0000AA100000}"/>
    <cellStyle name="Currency 2 5 2 3 2 3 4 2 2" xfId="4267" xr:uid="{00000000-0005-0000-0000-0000AB100000}"/>
    <cellStyle name="Currency 2 5 2 3 2 3 4 3" xfId="4268" xr:uid="{00000000-0005-0000-0000-0000AC100000}"/>
    <cellStyle name="Currency 2 5 2 3 2 3 5" xfId="4269" xr:uid="{00000000-0005-0000-0000-0000AD100000}"/>
    <cellStyle name="Currency 2 5 2 3 2 3 5 2" xfId="4270" xr:uid="{00000000-0005-0000-0000-0000AE100000}"/>
    <cellStyle name="Currency 2 5 2 3 2 3 5 2 2" xfId="4271" xr:uid="{00000000-0005-0000-0000-0000AF100000}"/>
    <cellStyle name="Currency 2 5 2 3 2 3 5 3" xfId="4272" xr:uid="{00000000-0005-0000-0000-0000B0100000}"/>
    <cellStyle name="Currency 2 5 2 3 2 3 6" xfId="4273" xr:uid="{00000000-0005-0000-0000-0000B1100000}"/>
    <cellStyle name="Currency 2 5 2 3 2 3 6 2" xfId="4274" xr:uid="{00000000-0005-0000-0000-0000B2100000}"/>
    <cellStyle name="Currency 2 5 2 3 2 3 6 2 2" xfId="4275" xr:uid="{00000000-0005-0000-0000-0000B3100000}"/>
    <cellStyle name="Currency 2 5 2 3 2 3 6 3" xfId="4276" xr:uid="{00000000-0005-0000-0000-0000B4100000}"/>
    <cellStyle name="Currency 2 5 2 3 2 3 7" xfId="4277" xr:uid="{00000000-0005-0000-0000-0000B5100000}"/>
    <cellStyle name="Currency 2 5 2 3 2 3 7 2" xfId="4278" xr:uid="{00000000-0005-0000-0000-0000B6100000}"/>
    <cellStyle name="Currency 2 5 2 3 2 3 8" xfId="4279" xr:uid="{00000000-0005-0000-0000-0000B7100000}"/>
    <cellStyle name="Currency 2 5 2 3 2 3 8 2" xfId="4280" xr:uid="{00000000-0005-0000-0000-0000B8100000}"/>
    <cellStyle name="Currency 2 5 2 3 2 3 9" xfId="4281" xr:uid="{00000000-0005-0000-0000-0000B9100000}"/>
    <cellStyle name="Currency 2 5 2 3 2 4" xfId="4282" xr:uid="{00000000-0005-0000-0000-0000BA100000}"/>
    <cellStyle name="Currency 2 5 2 3 2 4 2" xfId="4283" xr:uid="{00000000-0005-0000-0000-0000BB100000}"/>
    <cellStyle name="Currency 2 5 2 3 2 4 3" xfId="4284" xr:uid="{00000000-0005-0000-0000-0000BC100000}"/>
    <cellStyle name="Currency 2 5 2 3 2 4 3 2" xfId="4285" xr:uid="{00000000-0005-0000-0000-0000BD100000}"/>
    <cellStyle name="Currency 2 5 2 3 2 4 3 2 2" xfId="4286" xr:uid="{00000000-0005-0000-0000-0000BE100000}"/>
    <cellStyle name="Currency 2 5 2 3 2 4 3 3" xfId="4287" xr:uid="{00000000-0005-0000-0000-0000BF100000}"/>
    <cellStyle name="Currency 2 5 2 3 2 4 4" xfId="4288" xr:uid="{00000000-0005-0000-0000-0000C0100000}"/>
    <cellStyle name="Currency 2 5 2 3 2 4 4 2" xfId="4289" xr:uid="{00000000-0005-0000-0000-0000C1100000}"/>
    <cellStyle name="Currency 2 5 2 3 2 4 4 2 2" xfId="4290" xr:uid="{00000000-0005-0000-0000-0000C2100000}"/>
    <cellStyle name="Currency 2 5 2 3 2 4 4 3" xfId="4291" xr:uid="{00000000-0005-0000-0000-0000C3100000}"/>
    <cellStyle name="Currency 2 5 2 3 2 4 5" xfId="4292" xr:uid="{00000000-0005-0000-0000-0000C4100000}"/>
    <cellStyle name="Currency 2 5 2 3 2 4 5 2" xfId="4293" xr:uid="{00000000-0005-0000-0000-0000C5100000}"/>
    <cellStyle name="Currency 2 5 2 3 2 4 5 2 2" xfId="4294" xr:uid="{00000000-0005-0000-0000-0000C6100000}"/>
    <cellStyle name="Currency 2 5 2 3 2 4 5 3" xfId="4295" xr:uid="{00000000-0005-0000-0000-0000C7100000}"/>
    <cellStyle name="Currency 2 5 2 3 2 4 6" xfId="4296" xr:uid="{00000000-0005-0000-0000-0000C8100000}"/>
    <cellStyle name="Currency 2 5 2 3 2 4 6 2" xfId="4297" xr:uid="{00000000-0005-0000-0000-0000C9100000}"/>
    <cellStyle name="Currency 2 5 2 3 2 4 7" xfId="4298" xr:uid="{00000000-0005-0000-0000-0000CA100000}"/>
    <cellStyle name="Currency 2 5 2 3 2 4 7 2" xfId="4299" xr:uid="{00000000-0005-0000-0000-0000CB100000}"/>
    <cellStyle name="Currency 2 5 2 3 2 4 8" xfId="4300" xr:uid="{00000000-0005-0000-0000-0000CC100000}"/>
    <cellStyle name="Currency 2 5 2 3 2 4 9" xfId="4301" xr:uid="{00000000-0005-0000-0000-0000CD100000}"/>
    <cellStyle name="Currency 2 5 2 3 2 5" xfId="4302" xr:uid="{00000000-0005-0000-0000-0000CE100000}"/>
    <cellStyle name="Currency 2 5 2 3 2 5 2" xfId="4303" xr:uid="{00000000-0005-0000-0000-0000CF100000}"/>
    <cellStyle name="Currency 2 5 2 3 2 5 3" xfId="4304" xr:uid="{00000000-0005-0000-0000-0000D0100000}"/>
    <cellStyle name="Currency 2 5 2 3 2 6" xfId="4305" xr:uid="{00000000-0005-0000-0000-0000D1100000}"/>
    <cellStyle name="Currency 2 5 2 3 2 6 2" xfId="4306" xr:uid="{00000000-0005-0000-0000-0000D2100000}"/>
    <cellStyle name="Currency 2 5 2 3 2 6 2 2" xfId="4307" xr:uid="{00000000-0005-0000-0000-0000D3100000}"/>
    <cellStyle name="Currency 2 5 2 3 2 6 2 2 2" xfId="4308" xr:uid="{00000000-0005-0000-0000-0000D4100000}"/>
    <cellStyle name="Currency 2 5 2 3 2 6 2 3" xfId="4309" xr:uid="{00000000-0005-0000-0000-0000D5100000}"/>
    <cellStyle name="Currency 2 5 2 3 2 6 3" xfId="4310" xr:uid="{00000000-0005-0000-0000-0000D6100000}"/>
    <cellStyle name="Currency 2 5 2 3 2 6 3 2" xfId="4311" xr:uid="{00000000-0005-0000-0000-0000D7100000}"/>
    <cellStyle name="Currency 2 5 2 3 2 6 3 2 2" xfId="4312" xr:uid="{00000000-0005-0000-0000-0000D8100000}"/>
    <cellStyle name="Currency 2 5 2 3 2 6 3 3" xfId="4313" xr:uid="{00000000-0005-0000-0000-0000D9100000}"/>
    <cellStyle name="Currency 2 5 2 3 2 6 4" xfId="4314" xr:uid="{00000000-0005-0000-0000-0000DA100000}"/>
    <cellStyle name="Currency 2 5 2 3 2 6 4 2" xfId="4315" xr:uid="{00000000-0005-0000-0000-0000DB100000}"/>
    <cellStyle name="Currency 2 5 2 3 2 6 4 2 2" xfId="4316" xr:uid="{00000000-0005-0000-0000-0000DC100000}"/>
    <cellStyle name="Currency 2 5 2 3 2 6 4 3" xfId="4317" xr:uid="{00000000-0005-0000-0000-0000DD100000}"/>
    <cellStyle name="Currency 2 5 2 3 2 6 5" xfId="4318" xr:uid="{00000000-0005-0000-0000-0000DE100000}"/>
    <cellStyle name="Currency 2 5 2 3 2 6 5 2" xfId="4319" xr:uid="{00000000-0005-0000-0000-0000DF100000}"/>
    <cellStyle name="Currency 2 5 2 3 2 6 6" xfId="4320" xr:uid="{00000000-0005-0000-0000-0000E0100000}"/>
    <cellStyle name="Currency 2 5 2 3 2 6 6 2" xfId="4321" xr:uid="{00000000-0005-0000-0000-0000E1100000}"/>
    <cellStyle name="Currency 2 5 2 3 2 6 7" xfId="4322" xr:uid="{00000000-0005-0000-0000-0000E2100000}"/>
    <cellStyle name="Currency 2 5 2 3 2 7" xfId="4323" xr:uid="{00000000-0005-0000-0000-0000E3100000}"/>
    <cellStyle name="Currency 2 5 2 3 2 7 2" xfId="4324" xr:uid="{00000000-0005-0000-0000-0000E4100000}"/>
    <cellStyle name="Currency 2 5 2 3 2 7 2 2" xfId="4325" xr:uid="{00000000-0005-0000-0000-0000E5100000}"/>
    <cellStyle name="Currency 2 5 2 3 2 7 3" xfId="4326" xr:uid="{00000000-0005-0000-0000-0000E6100000}"/>
    <cellStyle name="Currency 2 5 2 3 2 8" xfId="4327" xr:uid="{00000000-0005-0000-0000-0000E7100000}"/>
    <cellStyle name="Currency 2 5 2 3 2 8 2" xfId="4328" xr:uid="{00000000-0005-0000-0000-0000E8100000}"/>
    <cellStyle name="Currency 2 5 2 3 2 8 2 2" xfId="4329" xr:uid="{00000000-0005-0000-0000-0000E9100000}"/>
    <cellStyle name="Currency 2 5 2 3 2 8 3" xfId="4330" xr:uid="{00000000-0005-0000-0000-0000EA100000}"/>
    <cellStyle name="Currency 2 5 2 3 3" xfId="4331" xr:uid="{00000000-0005-0000-0000-0000EB100000}"/>
    <cellStyle name="Currency 2 5 2 3 3 10" xfId="4332" xr:uid="{00000000-0005-0000-0000-0000EC100000}"/>
    <cellStyle name="Currency 2 5 2 3 3 2" xfId="4333" xr:uid="{00000000-0005-0000-0000-0000ED100000}"/>
    <cellStyle name="Currency 2 5 2 3 3 2 2" xfId="4334" xr:uid="{00000000-0005-0000-0000-0000EE100000}"/>
    <cellStyle name="Currency 2 5 2 3 3 2 3" xfId="4335" xr:uid="{00000000-0005-0000-0000-0000EF100000}"/>
    <cellStyle name="Currency 2 5 2 3 3 2 3 2" xfId="4336" xr:uid="{00000000-0005-0000-0000-0000F0100000}"/>
    <cellStyle name="Currency 2 5 2 3 3 2 3 3" xfId="4337" xr:uid="{00000000-0005-0000-0000-0000F1100000}"/>
    <cellStyle name="Currency 2 5 2 3 3 2 4" xfId="4338" xr:uid="{00000000-0005-0000-0000-0000F2100000}"/>
    <cellStyle name="Currency 2 5 2 3 3 2 4 2" xfId="4339" xr:uid="{00000000-0005-0000-0000-0000F3100000}"/>
    <cellStyle name="Currency 2 5 2 3 3 2 4 2 2" xfId="4340" xr:uid="{00000000-0005-0000-0000-0000F4100000}"/>
    <cellStyle name="Currency 2 5 2 3 3 2 4 3" xfId="4341" xr:uid="{00000000-0005-0000-0000-0000F5100000}"/>
    <cellStyle name="Currency 2 5 2 3 3 2 5" xfId="4342" xr:uid="{00000000-0005-0000-0000-0000F6100000}"/>
    <cellStyle name="Currency 2 5 2 3 3 2 5 2" xfId="4343" xr:uid="{00000000-0005-0000-0000-0000F7100000}"/>
    <cellStyle name="Currency 2 5 2 3 3 2 5 2 2" xfId="4344" xr:uid="{00000000-0005-0000-0000-0000F8100000}"/>
    <cellStyle name="Currency 2 5 2 3 3 2 5 3" xfId="4345" xr:uid="{00000000-0005-0000-0000-0000F9100000}"/>
    <cellStyle name="Currency 2 5 2 3 3 2 6" xfId="4346" xr:uid="{00000000-0005-0000-0000-0000FA100000}"/>
    <cellStyle name="Currency 2 5 2 3 3 2 6 2" xfId="4347" xr:uid="{00000000-0005-0000-0000-0000FB100000}"/>
    <cellStyle name="Currency 2 5 2 3 3 2 6 2 2" xfId="4348" xr:uid="{00000000-0005-0000-0000-0000FC100000}"/>
    <cellStyle name="Currency 2 5 2 3 3 2 6 3" xfId="4349" xr:uid="{00000000-0005-0000-0000-0000FD100000}"/>
    <cellStyle name="Currency 2 5 2 3 3 2 7" xfId="4350" xr:uid="{00000000-0005-0000-0000-0000FE100000}"/>
    <cellStyle name="Currency 2 5 2 3 3 2 7 2" xfId="4351" xr:uid="{00000000-0005-0000-0000-0000FF100000}"/>
    <cellStyle name="Currency 2 5 2 3 3 2 8" xfId="4352" xr:uid="{00000000-0005-0000-0000-000000110000}"/>
    <cellStyle name="Currency 2 5 2 3 3 2 8 2" xfId="4353" xr:uid="{00000000-0005-0000-0000-000001110000}"/>
    <cellStyle name="Currency 2 5 2 3 3 2 9" xfId="4354" xr:uid="{00000000-0005-0000-0000-000002110000}"/>
    <cellStyle name="Currency 2 5 2 3 3 3" xfId="4355" xr:uid="{00000000-0005-0000-0000-000003110000}"/>
    <cellStyle name="Currency 2 5 2 3 3 4" xfId="4356" xr:uid="{00000000-0005-0000-0000-000004110000}"/>
    <cellStyle name="Currency 2 5 2 3 3 4 2" xfId="4357" xr:uid="{00000000-0005-0000-0000-000005110000}"/>
    <cellStyle name="Currency 2 5 2 3 3 4 3" xfId="4358" xr:uid="{00000000-0005-0000-0000-000006110000}"/>
    <cellStyle name="Currency 2 5 2 3 3 5" xfId="4359" xr:uid="{00000000-0005-0000-0000-000007110000}"/>
    <cellStyle name="Currency 2 5 2 3 3 5 2" xfId="4360" xr:uid="{00000000-0005-0000-0000-000008110000}"/>
    <cellStyle name="Currency 2 5 2 3 3 5 2 2" xfId="4361" xr:uid="{00000000-0005-0000-0000-000009110000}"/>
    <cellStyle name="Currency 2 5 2 3 3 5 3" xfId="4362" xr:uid="{00000000-0005-0000-0000-00000A110000}"/>
    <cellStyle name="Currency 2 5 2 3 3 6" xfId="4363" xr:uid="{00000000-0005-0000-0000-00000B110000}"/>
    <cellStyle name="Currency 2 5 2 3 3 6 2" xfId="4364" xr:uid="{00000000-0005-0000-0000-00000C110000}"/>
    <cellStyle name="Currency 2 5 2 3 3 6 2 2" xfId="4365" xr:uid="{00000000-0005-0000-0000-00000D110000}"/>
    <cellStyle name="Currency 2 5 2 3 3 6 3" xfId="4366" xr:uid="{00000000-0005-0000-0000-00000E110000}"/>
    <cellStyle name="Currency 2 5 2 3 3 7" xfId="4367" xr:uid="{00000000-0005-0000-0000-00000F110000}"/>
    <cellStyle name="Currency 2 5 2 3 3 7 2" xfId="4368" xr:uid="{00000000-0005-0000-0000-000010110000}"/>
    <cellStyle name="Currency 2 5 2 3 3 7 2 2" xfId="4369" xr:uid="{00000000-0005-0000-0000-000011110000}"/>
    <cellStyle name="Currency 2 5 2 3 3 7 3" xfId="4370" xr:uid="{00000000-0005-0000-0000-000012110000}"/>
    <cellStyle name="Currency 2 5 2 3 3 8" xfId="4371" xr:uid="{00000000-0005-0000-0000-000013110000}"/>
    <cellStyle name="Currency 2 5 2 3 3 8 2" xfId="4372" xr:uid="{00000000-0005-0000-0000-000014110000}"/>
    <cellStyle name="Currency 2 5 2 3 3 9" xfId="4373" xr:uid="{00000000-0005-0000-0000-000015110000}"/>
    <cellStyle name="Currency 2 5 2 3 3 9 2" xfId="4374" xr:uid="{00000000-0005-0000-0000-000016110000}"/>
    <cellStyle name="Currency 2 5 2 3 4" xfId="4375" xr:uid="{00000000-0005-0000-0000-000017110000}"/>
    <cellStyle name="Currency 2 5 2 3 4 2" xfId="4376" xr:uid="{00000000-0005-0000-0000-000018110000}"/>
    <cellStyle name="Currency 2 5 2 3 4 2 10" xfId="4377" xr:uid="{00000000-0005-0000-0000-000019110000}"/>
    <cellStyle name="Currency 2 5 2 3 4 2 2" xfId="4378" xr:uid="{00000000-0005-0000-0000-00001A110000}"/>
    <cellStyle name="Currency 2 5 2 3 4 2 3" xfId="4379" xr:uid="{00000000-0005-0000-0000-00001B110000}"/>
    <cellStyle name="Currency 2 5 2 3 4 2 4" xfId="4380" xr:uid="{00000000-0005-0000-0000-00001C110000}"/>
    <cellStyle name="Currency 2 5 2 3 4 2 4 2" xfId="4381" xr:uid="{00000000-0005-0000-0000-00001D110000}"/>
    <cellStyle name="Currency 2 5 2 3 4 2 4 2 2" xfId="4382" xr:uid="{00000000-0005-0000-0000-00001E110000}"/>
    <cellStyle name="Currency 2 5 2 3 4 2 4 3" xfId="4383" xr:uid="{00000000-0005-0000-0000-00001F110000}"/>
    <cellStyle name="Currency 2 5 2 3 4 2 5" xfId="4384" xr:uid="{00000000-0005-0000-0000-000020110000}"/>
    <cellStyle name="Currency 2 5 2 3 4 2 5 2" xfId="4385" xr:uid="{00000000-0005-0000-0000-000021110000}"/>
    <cellStyle name="Currency 2 5 2 3 4 2 5 2 2" xfId="4386" xr:uid="{00000000-0005-0000-0000-000022110000}"/>
    <cellStyle name="Currency 2 5 2 3 4 2 5 3" xfId="4387" xr:uid="{00000000-0005-0000-0000-000023110000}"/>
    <cellStyle name="Currency 2 5 2 3 4 2 6" xfId="4388" xr:uid="{00000000-0005-0000-0000-000024110000}"/>
    <cellStyle name="Currency 2 5 2 3 4 2 6 2" xfId="4389" xr:uid="{00000000-0005-0000-0000-000025110000}"/>
    <cellStyle name="Currency 2 5 2 3 4 2 6 2 2" xfId="4390" xr:uid="{00000000-0005-0000-0000-000026110000}"/>
    <cellStyle name="Currency 2 5 2 3 4 2 6 3" xfId="4391" xr:uid="{00000000-0005-0000-0000-000027110000}"/>
    <cellStyle name="Currency 2 5 2 3 4 2 7" xfId="4392" xr:uid="{00000000-0005-0000-0000-000028110000}"/>
    <cellStyle name="Currency 2 5 2 3 4 2 7 2" xfId="4393" xr:uid="{00000000-0005-0000-0000-000029110000}"/>
    <cellStyle name="Currency 2 5 2 3 4 2 8" xfId="4394" xr:uid="{00000000-0005-0000-0000-00002A110000}"/>
    <cellStyle name="Currency 2 5 2 3 4 2 8 2" xfId="4395" xr:uid="{00000000-0005-0000-0000-00002B110000}"/>
    <cellStyle name="Currency 2 5 2 3 4 2 9" xfId="4396" xr:uid="{00000000-0005-0000-0000-00002C110000}"/>
    <cellStyle name="Currency 2 5 2 3 4 3" xfId="4397" xr:uid="{00000000-0005-0000-0000-00002D110000}"/>
    <cellStyle name="Currency 2 5 2 3 4 4" xfId="4398" xr:uid="{00000000-0005-0000-0000-00002E110000}"/>
    <cellStyle name="Currency 2 5 2 3 4 4 2" xfId="4399" xr:uid="{00000000-0005-0000-0000-00002F110000}"/>
    <cellStyle name="Currency 2 5 2 3 4 4 2 2" xfId="4400" xr:uid="{00000000-0005-0000-0000-000030110000}"/>
    <cellStyle name="Currency 2 5 2 3 4 4 3" xfId="4401" xr:uid="{00000000-0005-0000-0000-000031110000}"/>
    <cellStyle name="Currency 2 5 2 3 4 5" xfId="4402" xr:uid="{00000000-0005-0000-0000-000032110000}"/>
    <cellStyle name="Currency 2 5 2 3 4 5 2" xfId="4403" xr:uid="{00000000-0005-0000-0000-000033110000}"/>
    <cellStyle name="Currency 2 5 2 3 4 5 2 2" xfId="4404" xr:uid="{00000000-0005-0000-0000-000034110000}"/>
    <cellStyle name="Currency 2 5 2 3 4 5 3" xfId="4405" xr:uid="{00000000-0005-0000-0000-000035110000}"/>
    <cellStyle name="Currency 2 5 2 3 5" xfId="4406" xr:uid="{00000000-0005-0000-0000-000036110000}"/>
    <cellStyle name="Currency 2 5 2 3 5 2" xfId="4407" xr:uid="{00000000-0005-0000-0000-000037110000}"/>
    <cellStyle name="Currency 2 5 2 3 5 3" xfId="4408" xr:uid="{00000000-0005-0000-0000-000038110000}"/>
    <cellStyle name="Currency 2 5 2 3 5 3 2" xfId="4409" xr:uid="{00000000-0005-0000-0000-000039110000}"/>
    <cellStyle name="Currency 2 5 2 3 5 3 3" xfId="4410" xr:uid="{00000000-0005-0000-0000-00003A110000}"/>
    <cellStyle name="Currency 2 5 2 3 5 4" xfId="4411" xr:uid="{00000000-0005-0000-0000-00003B110000}"/>
    <cellStyle name="Currency 2 5 2 3 5 4 2" xfId="4412" xr:uid="{00000000-0005-0000-0000-00003C110000}"/>
    <cellStyle name="Currency 2 5 2 3 5 4 2 2" xfId="4413" xr:uid="{00000000-0005-0000-0000-00003D110000}"/>
    <cellStyle name="Currency 2 5 2 3 5 4 3" xfId="4414" xr:uid="{00000000-0005-0000-0000-00003E110000}"/>
    <cellStyle name="Currency 2 5 2 3 5 5" xfId="4415" xr:uid="{00000000-0005-0000-0000-00003F110000}"/>
    <cellStyle name="Currency 2 5 2 3 5 5 2" xfId="4416" xr:uid="{00000000-0005-0000-0000-000040110000}"/>
    <cellStyle name="Currency 2 5 2 3 5 5 2 2" xfId="4417" xr:uid="{00000000-0005-0000-0000-000041110000}"/>
    <cellStyle name="Currency 2 5 2 3 5 5 3" xfId="4418" xr:uid="{00000000-0005-0000-0000-000042110000}"/>
    <cellStyle name="Currency 2 5 2 3 5 6" xfId="4419" xr:uid="{00000000-0005-0000-0000-000043110000}"/>
    <cellStyle name="Currency 2 5 2 3 5 6 2" xfId="4420" xr:uid="{00000000-0005-0000-0000-000044110000}"/>
    <cellStyle name="Currency 2 5 2 3 5 6 2 2" xfId="4421" xr:uid="{00000000-0005-0000-0000-000045110000}"/>
    <cellStyle name="Currency 2 5 2 3 5 6 3" xfId="4422" xr:uid="{00000000-0005-0000-0000-000046110000}"/>
    <cellStyle name="Currency 2 5 2 3 5 7" xfId="4423" xr:uid="{00000000-0005-0000-0000-000047110000}"/>
    <cellStyle name="Currency 2 5 2 3 5 7 2" xfId="4424" xr:uid="{00000000-0005-0000-0000-000048110000}"/>
    <cellStyle name="Currency 2 5 2 3 5 8" xfId="4425" xr:uid="{00000000-0005-0000-0000-000049110000}"/>
    <cellStyle name="Currency 2 5 2 3 5 8 2" xfId="4426" xr:uid="{00000000-0005-0000-0000-00004A110000}"/>
    <cellStyle name="Currency 2 5 2 3 5 9" xfId="4427" xr:uid="{00000000-0005-0000-0000-00004B110000}"/>
    <cellStyle name="Currency 2 5 2 3 6" xfId="4428" xr:uid="{00000000-0005-0000-0000-00004C110000}"/>
    <cellStyle name="Currency 2 5 2 3 6 2" xfId="4429" xr:uid="{00000000-0005-0000-0000-00004D110000}"/>
    <cellStyle name="Currency 2 5 2 3 6 3" xfId="4430" xr:uid="{00000000-0005-0000-0000-00004E110000}"/>
    <cellStyle name="Currency 2 5 2 3 7" xfId="4431" xr:uid="{00000000-0005-0000-0000-00004F110000}"/>
    <cellStyle name="Currency 2 5 2 3 8" xfId="4432" xr:uid="{00000000-0005-0000-0000-000050110000}"/>
    <cellStyle name="Currency 2 5 2 3 8 2" xfId="4433" xr:uid="{00000000-0005-0000-0000-000051110000}"/>
    <cellStyle name="Currency 2 5 2 3 8 2 2" xfId="4434" xr:uid="{00000000-0005-0000-0000-000052110000}"/>
    <cellStyle name="Currency 2 5 2 3 8 3" xfId="4435" xr:uid="{00000000-0005-0000-0000-000053110000}"/>
    <cellStyle name="Currency 2 5 2 3 8 4" xfId="4436" xr:uid="{00000000-0005-0000-0000-000054110000}"/>
    <cellStyle name="Currency 2 5 2 3 9" xfId="4437" xr:uid="{00000000-0005-0000-0000-000055110000}"/>
    <cellStyle name="Currency 2 5 2 3 9 2" xfId="4438" xr:uid="{00000000-0005-0000-0000-000056110000}"/>
    <cellStyle name="Currency 2 5 2 3 9 2 2" xfId="4439" xr:uid="{00000000-0005-0000-0000-000057110000}"/>
    <cellStyle name="Currency 2 5 2 3 9 3" xfId="4440" xr:uid="{00000000-0005-0000-0000-000058110000}"/>
    <cellStyle name="Currency 2 5 2 4" xfId="4441" xr:uid="{00000000-0005-0000-0000-000059110000}"/>
    <cellStyle name="Currency 2 5 2 4 2" xfId="4442" xr:uid="{00000000-0005-0000-0000-00005A110000}"/>
    <cellStyle name="Currency 2 5 2 4 2 2" xfId="4443" xr:uid="{00000000-0005-0000-0000-00005B110000}"/>
    <cellStyle name="Currency 2 5 2 4 2 3" xfId="4444" xr:uid="{00000000-0005-0000-0000-00005C110000}"/>
    <cellStyle name="Currency 2 5 2 4 2 3 2" xfId="4445" xr:uid="{00000000-0005-0000-0000-00005D110000}"/>
    <cellStyle name="Currency 2 5 2 4 2 3 3" xfId="4446" xr:uid="{00000000-0005-0000-0000-00005E110000}"/>
    <cellStyle name="Currency 2 5 2 4 2 4" xfId="4447" xr:uid="{00000000-0005-0000-0000-00005F110000}"/>
    <cellStyle name="Currency 2 5 2 4 2 4 2" xfId="4448" xr:uid="{00000000-0005-0000-0000-000060110000}"/>
    <cellStyle name="Currency 2 5 2 4 2 4 2 2" xfId="4449" xr:uid="{00000000-0005-0000-0000-000061110000}"/>
    <cellStyle name="Currency 2 5 2 4 2 4 3" xfId="4450" xr:uid="{00000000-0005-0000-0000-000062110000}"/>
    <cellStyle name="Currency 2 5 2 4 2 5" xfId="4451" xr:uid="{00000000-0005-0000-0000-000063110000}"/>
    <cellStyle name="Currency 2 5 2 4 2 5 2" xfId="4452" xr:uid="{00000000-0005-0000-0000-000064110000}"/>
    <cellStyle name="Currency 2 5 2 4 2 5 2 2" xfId="4453" xr:uid="{00000000-0005-0000-0000-000065110000}"/>
    <cellStyle name="Currency 2 5 2 4 2 5 3" xfId="4454" xr:uid="{00000000-0005-0000-0000-000066110000}"/>
    <cellStyle name="Currency 2 5 2 4 2 6" xfId="4455" xr:uid="{00000000-0005-0000-0000-000067110000}"/>
    <cellStyle name="Currency 2 5 2 4 2 6 2" xfId="4456" xr:uid="{00000000-0005-0000-0000-000068110000}"/>
    <cellStyle name="Currency 2 5 2 4 2 6 2 2" xfId="4457" xr:uid="{00000000-0005-0000-0000-000069110000}"/>
    <cellStyle name="Currency 2 5 2 4 2 6 3" xfId="4458" xr:uid="{00000000-0005-0000-0000-00006A110000}"/>
    <cellStyle name="Currency 2 5 2 4 2 7" xfId="4459" xr:uid="{00000000-0005-0000-0000-00006B110000}"/>
    <cellStyle name="Currency 2 5 2 4 2 7 2" xfId="4460" xr:uid="{00000000-0005-0000-0000-00006C110000}"/>
    <cellStyle name="Currency 2 5 2 4 2 8" xfId="4461" xr:uid="{00000000-0005-0000-0000-00006D110000}"/>
    <cellStyle name="Currency 2 5 2 4 2 8 2" xfId="4462" xr:uid="{00000000-0005-0000-0000-00006E110000}"/>
    <cellStyle name="Currency 2 5 2 4 2 9" xfId="4463" xr:uid="{00000000-0005-0000-0000-00006F110000}"/>
    <cellStyle name="Currency 2 5 2 4 3" xfId="4464" xr:uid="{00000000-0005-0000-0000-000070110000}"/>
    <cellStyle name="Currency 2 5 2 4 3 2" xfId="4465" xr:uid="{00000000-0005-0000-0000-000071110000}"/>
    <cellStyle name="Currency 2 5 2 4 3 3" xfId="4466" xr:uid="{00000000-0005-0000-0000-000072110000}"/>
    <cellStyle name="Currency 2 5 2 4 3 3 2" xfId="4467" xr:uid="{00000000-0005-0000-0000-000073110000}"/>
    <cellStyle name="Currency 2 5 2 4 3 3 3" xfId="4468" xr:uid="{00000000-0005-0000-0000-000074110000}"/>
    <cellStyle name="Currency 2 5 2 4 3 4" xfId="4469" xr:uid="{00000000-0005-0000-0000-000075110000}"/>
    <cellStyle name="Currency 2 5 2 4 3 4 2" xfId="4470" xr:uid="{00000000-0005-0000-0000-000076110000}"/>
    <cellStyle name="Currency 2 5 2 4 3 4 2 2" xfId="4471" xr:uid="{00000000-0005-0000-0000-000077110000}"/>
    <cellStyle name="Currency 2 5 2 4 3 4 3" xfId="4472" xr:uid="{00000000-0005-0000-0000-000078110000}"/>
    <cellStyle name="Currency 2 5 2 4 3 5" xfId="4473" xr:uid="{00000000-0005-0000-0000-000079110000}"/>
    <cellStyle name="Currency 2 5 2 4 3 5 2" xfId="4474" xr:uid="{00000000-0005-0000-0000-00007A110000}"/>
    <cellStyle name="Currency 2 5 2 4 3 5 2 2" xfId="4475" xr:uid="{00000000-0005-0000-0000-00007B110000}"/>
    <cellStyle name="Currency 2 5 2 4 3 5 3" xfId="4476" xr:uid="{00000000-0005-0000-0000-00007C110000}"/>
    <cellStyle name="Currency 2 5 2 4 3 6" xfId="4477" xr:uid="{00000000-0005-0000-0000-00007D110000}"/>
    <cellStyle name="Currency 2 5 2 4 3 6 2" xfId="4478" xr:uid="{00000000-0005-0000-0000-00007E110000}"/>
    <cellStyle name="Currency 2 5 2 4 3 6 2 2" xfId="4479" xr:uid="{00000000-0005-0000-0000-00007F110000}"/>
    <cellStyle name="Currency 2 5 2 4 3 6 3" xfId="4480" xr:uid="{00000000-0005-0000-0000-000080110000}"/>
    <cellStyle name="Currency 2 5 2 4 3 7" xfId="4481" xr:uid="{00000000-0005-0000-0000-000081110000}"/>
    <cellStyle name="Currency 2 5 2 4 3 7 2" xfId="4482" xr:uid="{00000000-0005-0000-0000-000082110000}"/>
    <cellStyle name="Currency 2 5 2 4 3 8" xfId="4483" xr:uid="{00000000-0005-0000-0000-000083110000}"/>
    <cellStyle name="Currency 2 5 2 4 3 8 2" xfId="4484" xr:uid="{00000000-0005-0000-0000-000084110000}"/>
    <cellStyle name="Currency 2 5 2 4 3 9" xfId="4485" xr:uid="{00000000-0005-0000-0000-000085110000}"/>
    <cellStyle name="Currency 2 5 2 4 4" xfId="4486" xr:uid="{00000000-0005-0000-0000-000086110000}"/>
    <cellStyle name="Currency 2 5 2 4 4 2" xfId="4487" xr:uid="{00000000-0005-0000-0000-000087110000}"/>
    <cellStyle name="Currency 2 5 2 4 4 3" xfId="4488" xr:uid="{00000000-0005-0000-0000-000088110000}"/>
    <cellStyle name="Currency 2 5 2 4 4 3 2" xfId="4489" xr:uid="{00000000-0005-0000-0000-000089110000}"/>
    <cellStyle name="Currency 2 5 2 4 4 3 2 2" xfId="4490" xr:uid="{00000000-0005-0000-0000-00008A110000}"/>
    <cellStyle name="Currency 2 5 2 4 4 3 3" xfId="4491" xr:uid="{00000000-0005-0000-0000-00008B110000}"/>
    <cellStyle name="Currency 2 5 2 4 4 4" xfId="4492" xr:uid="{00000000-0005-0000-0000-00008C110000}"/>
    <cellStyle name="Currency 2 5 2 4 4 4 2" xfId="4493" xr:uid="{00000000-0005-0000-0000-00008D110000}"/>
    <cellStyle name="Currency 2 5 2 4 4 4 2 2" xfId="4494" xr:uid="{00000000-0005-0000-0000-00008E110000}"/>
    <cellStyle name="Currency 2 5 2 4 4 4 3" xfId="4495" xr:uid="{00000000-0005-0000-0000-00008F110000}"/>
    <cellStyle name="Currency 2 5 2 4 4 5" xfId="4496" xr:uid="{00000000-0005-0000-0000-000090110000}"/>
    <cellStyle name="Currency 2 5 2 4 4 5 2" xfId="4497" xr:uid="{00000000-0005-0000-0000-000091110000}"/>
    <cellStyle name="Currency 2 5 2 4 4 5 2 2" xfId="4498" xr:uid="{00000000-0005-0000-0000-000092110000}"/>
    <cellStyle name="Currency 2 5 2 4 4 5 3" xfId="4499" xr:uid="{00000000-0005-0000-0000-000093110000}"/>
    <cellStyle name="Currency 2 5 2 4 4 6" xfId="4500" xr:uid="{00000000-0005-0000-0000-000094110000}"/>
    <cellStyle name="Currency 2 5 2 4 4 6 2" xfId="4501" xr:uid="{00000000-0005-0000-0000-000095110000}"/>
    <cellStyle name="Currency 2 5 2 4 4 7" xfId="4502" xr:uid="{00000000-0005-0000-0000-000096110000}"/>
    <cellStyle name="Currency 2 5 2 4 4 7 2" xfId="4503" xr:uid="{00000000-0005-0000-0000-000097110000}"/>
    <cellStyle name="Currency 2 5 2 4 4 8" xfId="4504" xr:uid="{00000000-0005-0000-0000-000098110000}"/>
    <cellStyle name="Currency 2 5 2 4 4 9" xfId="4505" xr:uid="{00000000-0005-0000-0000-000099110000}"/>
    <cellStyle name="Currency 2 5 2 4 5" xfId="4506" xr:uid="{00000000-0005-0000-0000-00009A110000}"/>
    <cellStyle name="Currency 2 5 2 4 5 2" xfId="4507" xr:uid="{00000000-0005-0000-0000-00009B110000}"/>
    <cellStyle name="Currency 2 5 2 4 5 3" xfId="4508" xr:uid="{00000000-0005-0000-0000-00009C110000}"/>
    <cellStyle name="Currency 2 5 2 4 6" xfId="4509" xr:uid="{00000000-0005-0000-0000-00009D110000}"/>
    <cellStyle name="Currency 2 5 2 4 6 2" xfId="4510" xr:uid="{00000000-0005-0000-0000-00009E110000}"/>
    <cellStyle name="Currency 2 5 2 4 6 2 2" xfId="4511" xr:uid="{00000000-0005-0000-0000-00009F110000}"/>
    <cellStyle name="Currency 2 5 2 4 6 2 2 2" xfId="4512" xr:uid="{00000000-0005-0000-0000-0000A0110000}"/>
    <cellStyle name="Currency 2 5 2 4 6 2 3" xfId="4513" xr:uid="{00000000-0005-0000-0000-0000A1110000}"/>
    <cellStyle name="Currency 2 5 2 4 6 3" xfId="4514" xr:uid="{00000000-0005-0000-0000-0000A2110000}"/>
    <cellStyle name="Currency 2 5 2 4 6 3 2" xfId="4515" xr:uid="{00000000-0005-0000-0000-0000A3110000}"/>
    <cellStyle name="Currency 2 5 2 4 6 3 2 2" xfId="4516" xr:uid="{00000000-0005-0000-0000-0000A4110000}"/>
    <cellStyle name="Currency 2 5 2 4 6 3 3" xfId="4517" xr:uid="{00000000-0005-0000-0000-0000A5110000}"/>
    <cellStyle name="Currency 2 5 2 4 6 4" xfId="4518" xr:uid="{00000000-0005-0000-0000-0000A6110000}"/>
    <cellStyle name="Currency 2 5 2 4 6 4 2" xfId="4519" xr:uid="{00000000-0005-0000-0000-0000A7110000}"/>
    <cellStyle name="Currency 2 5 2 4 6 4 2 2" xfId="4520" xr:uid="{00000000-0005-0000-0000-0000A8110000}"/>
    <cellStyle name="Currency 2 5 2 4 6 4 3" xfId="4521" xr:uid="{00000000-0005-0000-0000-0000A9110000}"/>
    <cellStyle name="Currency 2 5 2 4 6 5" xfId="4522" xr:uid="{00000000-0005-0000-0000-0000AA110000}"/>
    <cellStyle name="Currency 2 5 2 4 6 5 2" xfId="4523" xr:uid="{00000000-0005-0000-0000-0000AB110000}"/>
    <cellStyle name="Currency 2 5 2 4 6 6" xfId="4524" xr:uid="{00000000-0005-0000-0000-0000AC110000}"/>
    <cellStyle name="Currency 2 5 2 4 6 6 2" xfId="4525" xr:uid="{00000000-0005-0000-0000-0000AD110000}"/>
    <cellStyle name="Currency 2 5 2 4 6 7" xfId="4526" xr:uid="{00000000-0005-0000-0000-0000AE110000}"/>
    <cellStyle name="Currency 2 5 2 4 7" xfId="4527" xr:uid="{00000000-0005-0000-0000-0000AF110000}"/>
    <cellStyle name="Currency 2 5 2 4 7 2" xfId="4528" xr:uid="{00000000-0005-0000-0000-0000B0110000}"/>
    <cellStyle name="Currency 2 5 2 4 7 2 2" xfId="4529" xr:uid="{00000000-0005-0000-0000-0000B1110000}"/>
    <cellStyle name="Currency 2 5 2 4 7 3" xfId="4530" xr:uid="{00000000-0005-0000-0000-0000B2110000}"/>
    <cellStyle name="Currency 2 5 2 4 8" xfId="4531" xr:uid="{00000000-0005-0000-0000-0000B3110000}"/>
    <cellStyle name="Currency 2 5 2 4 8 2" xfId="4532" xr:uid="{00000000-0005-0000-0000-0000B4110000}"/>
    <cellStyle name="Currency 2 5 2 4 8 2 2" xfId="4533" xr:uid="{00000000-0005-0000-0000-0000B5110000}"/>
    <cellStyle name="Currency 2 5 2 4 8 3" xfId="4534" xr:uid="{00000000-0005-0000-0000-0000B6110000}"/>
    <cellStyle name="Currency 2 5 2 5" xfId="4535" xr:uid="{00000000-0005-0000-0000-0000B7110000}"/>
    <cellStyle name="Currency 2 5 2 5 10" xfId="4536" xr:uid="{00000000-0005-0000-0000-0000B8110000}"/>
    <cellStyle name="Currency 2 5 2 5 2" xfId="4537" xr:uid="{00000000-0005-0000-0000-0000B9110000}"/>
    <cellStyle name="Currency 2 5 2 5 2 2" xfId="4538" xr:uid="{00000000-0005-0000-0000-0000BA110000}"/>
    <cellStyle name="Currency 2 5 2 5 2 3" xfId="4539" xr:uid="{00000000-0005-0000-0000-0000BB110000}"/>
    <cellStyle name="Currency 2 5 2 5 2 3 2" xfId="4540" xr:uid="{00000000-0005-0000-0000-0000BC110000}"/>
    <cellStyle name="Currency 2 5 2 5 2 3 3" xfId="4541" xr:uid="{00000000-0005-0000-0000-0000BD110000}"/>
    <cellStyle name="Currency 2 5 2 5 2 4" xfId="4542" xr:uid="{00000000-0005-0000-0000-0000BE110000}"/>
    <cellStyle name="Currency 2 5 2 5 2 4 2" xfId="4543" xr:uid="{00000000-0005-0000-0000-0000BF110000}"/>
    <cellStyle name="Currency 2 5 2 5 2 4 2 2" xfId="4544" xr:uid="{00000000-0005-0000-0000-0000C0110000}"/>
    <cellStyle name="Currency 2 5 2 5 2 4 3" xfId="4545" xr:uid="{00000000-0005-0000-0000-0000C1110000}"/>
    <cellStyle name="Currency 2 5 2 5 2 5" xfId="4546" xr:uid="{00000000-0005-0000-0000-0000C2110000}"/>
    <cellStyle name="Currency 2 5 2 5 2 5 2" xfId="4547" xr:uid="{00000000-0005-0000-0000-0000C3110000}"/>
    <cellStyle name="Currency 2 5 2 5 2 5 2 2" xfId="4548" xr:uid="{00000000-0005-0000-0000-0000C4110000}"/>
    <cellStyle name="Currency 2 5 2 5 2 5 3" xfId="4549" xr:uid="{00000000-0005-0000-0000-0000C5110000}"/>
    <cellStyle name="Currency 2 5 2 5 2 6" xfId="4550" xr:uid="{00000000-0005-0000-0000-0000C6110000}"/>
    <cellStyle name="Currency 2 5 2 5 2 6 2" xfId="4551" xr:uid="{00000000-0005-0000-0000-0000C7110000}"/>
    <cellStyle name="Currency 2 5 2 5 2 6 2 2" xfId="4552" xr:uid="{00000000-0005-0000-0000-0000C8110000}"/>
    <cellStyle name="Currency 2 5 2 5 2 6 3" xfId="4553" xr:uid="{00000000-0005-0000-0000-0000C9110000}"/>
    <cellStyle name="Currency 2 5 2 5 2 7" xfId="4554" xr:uid="{00000000-0005-0000-0000-0000CA110000}"/>
    <cellStyle name="Currency 2 5 2 5 2 7 2" xfId="4555" xr:uid="{00000000-0005-0000-0000-0000CB110000}"/>
    <cellStyle name="Currency 2 5 2 5 2 8" xfId="4556" xr:uid="{00000000-0005-0000-0000-0000CC110000}"/>
    <cellStyle name="Currency 2 5 2 5 2 8 2" xfId="4557" xr:uid="{00000000-0005-0000-0000-0000CD110000}"/>
    <cellStyle name="Currency 2 5 2 5 2 9" xfId="4558" xr:uid="{00000000-0005-0000-0000-0000CE110000}"/>
    <cellStyle name="Currency 2 5 2 5 3" xfId="4559" xr:uid="{00000000-0005-0000-0000-0000CF110000}"/>
    <cellStyle name="Currency 2 5 2 5 4" xfId="4560" xr:uid="{00000000-0005-0000-0000-0000D0110000}"/>
    <cellStyle name="Currency 2 5 2 5 4 2" xfId="4561" xr:uid="{00000000-0005-0000-0000-0000D1110000}"/>
    <cellStyle name="Currency 2 5 2 5 4 3" xfId="4562" xr:uid="{00000000-0005-0000-0000-0000D2110000}"/>
    <cellStyle name="Currency 2 5 2 5 5" xfId="4563" xr:uid="{00000000-0005-0000-0000-0000D3110000}"/>
    <cellStyle name="Currency 2 5 2 5 5 2" xfId="4564" xr:uid="{00000000-0005-0000-0000-0000D4110000}"/>
    <cellStyle name="Currency 2 5 2 5 5 2 2" xfId="4565" xr:uid="{00000000-0005-0000-0000-0000D5110000}"/>
    <cellStyle name="Currency 2 5 2 5 5 3" xfId="4566" xr:uid="{00000000-0005-0000-0000-0000D6110000}"/>
    <cellStyle name="Currency 2 5 2 5 6" xfId="4567" xr:uid="{00000000-0005-0000-0000-0000D7110000}"/>
    <cellStyle name="Currency 2 5 2 5 6 2" xfId="4568" xr:uid="{00000000-0005-0000-0000-0000D8110000}"/>
    <cellStyle name="Currency 2 5 2 5 6 2 2" xfId="4569" xr:uid="{00000000-0005-0000-0000-0000D9110000}"/>
    <cellStyle name="Currency 2 5 2 5 6 3" xfId="4570" xr:uid="{00000000-0005-0000-0000-0000DA110000}"/>
    <cellStyle name="Currency 2 5 2 5 7" xfId="4571" xr:uid="{00000000-0005-0000-0000-0000DB110000}"/>
    <cellStyle name="Currency 2 5 2 5 7 2" xfId="4572" xr:uid="{00000000-0005-0000-0000-0000DC110000}"/>
    <cellStyle name="Currency 2 5 2 5 7 2 2" xfId="4573" xr:uid="{00000000-0005-0000-0000-0000DD110000}"/>
    <cellStyle name="Currency 2 5 2 5 7 3" xfId="4574" xr:uid="{00000000-0005-0000-0000-0000DE110000}"/>
    <cellStyle name="Currency 2 5 2 5 8" xfId="4575" xr:uid="{00000000-0005-0000-0000-0000DF110000}"/>
    <cellStyle name="Currency 2 5 2 5 8 2" xfId="4576" xr:uid="{00000000-0005-0000-0000-0000E0110000}"/>
    <cellStyle name="Currency 2 5 2 5 9" xfId="4577" xr:uid="{00000000-0005-0000-0000-0000E1110000}"/>
    <cellStyle name="Currency 2 5 2 5 9 2" xfId="4578" xr:uid="{00000000-0005-0000-0000-0000E2110000}"/>
    <cellStyle name="Currency 2 5 2 6" xfId="4579" xr:uid="{00000000-0005-0000-0000-0000E3110000}"/>
    <cellStyle name="Currency 2 5 2 6 2" xfId="4580" xr:uid="{00000000-0005-0000-0000-0000E4110000}"/>
    <cellStyle name="Currency 2 5 2 6 2 10" xfId="4581" xr:uid="{00000000-0005-0000-0000-0000E5110000}"/>
    <cellStyle name="Currency 2 5 2 6 2 2" xfId="4582" xr:uid="{00000000-0005-0000-0000-0000E6110000}"/>
    <cellStyle name="Currency 2 5 2 6 2 3" xfId="4583" xr:uid="{00000000-0005-0000-0000-0000E7110000}"/>
    <cellStyle name="Currency 2 5 2 6 2 4" xfId="4584" xr:uid="{00000000-0005-0000-0000-0000E8110000}"/>
    <cellStyle name="Currency 2 5 2 6 2 4 2" xfId="4585" xr:uid="{00000000-0005-0000-0000-0000E9110000}"/>
    <cellStyle name="Currency 2 5 2 6 2 4 2 2" xfId="4586" xr:uid="{00000000-0005-0000-0000-0000EA110000}"/>
    <cellStyle name="Currency 2 5 2 6 2 4 3" xfId="4587" xr:uid="{00000000-0005-0000-0000-0000EB110000}"/>
    <cellStyle name="Currency 2 5 2 6 2 5" xfId="4588" xr:uid="{00000000-0005-0000-0000-0000EC110000}"/>
    <cellStyle name="Currency 2 5 2 6 2 5 2" xfId="4589" xr:uid="{00000000-0005-0000-0000-0000ED110000}"/>
    <cellStyle name="Currency 2 5 2 6 2 5 2 2" xfId="4590" xr:uid="{00000000-0005-0000-0000-0000EE110000}"/>
    <cellStyle name="Currency 2 5 2 6 2 5 3" xfId="4591" xr:uid="{00000000-0005-0000-0000-0000EF110000}"/>
    <cellStyle name="Currency 2 5 2 6 2 6" xfId="4592" xr:uid="{00000000-0005-0000-0000-0000F0110000}"/>
    <cellStyle name="Currency 2 5 2 6 2 6 2" xfId="4593" xr:uid="{00000000-0005-0000-0000-0000F1110000}"/>
    <cellStyle name="Currency 2 5 2 6 2 6 2 2" xfId="4594" xr:uid="{00000000-0005-0000-0000-0000F2110000}"/>
    <cellStyle name="Currency 2 5 2 6 2 6 3" xfId="4595" xr:uid="{00000000-0005-0000-0000-0000F3110000}"/>
    <cellStyle name="Currency 2 5 2 6 2 7" xfId="4596" xr:uid="{00000000-0005-0000-0000-0000F4110000}"/>
    <cellStyle name="Currency 2 5 2 6 2 7 2" xfId="4597" xr:uid="{00000000-0005-0000-0000-0000F5110000}"/>
    <cellStyle name="Currency 2 5 2 6 2 8" xfId="4598" xr:uid="{00000000-0005-0000-0000-0000F6110000}"/>
    <cellStyle name="Currency 2 5 2 6 2 8 2" xfId="4599" xr:uid="{00000000-0005-0000-0000-0000F7110000}"/>
    <cellStyle name="Currency 2 5 2 6 2 9" xfId="4600" xr:uid="{00000000-0005-0000-0000-0000F8110000}"/>
    <cellStyle name="Currency 2 5 2 6 3" xfId="4601" xr:uid="{00000000-0005-0000-0000-0000F9110000}"/>
    <cellStyle name="Currency 2 5 2 6 4" xfId="4602" xr:uid="{00000000-0005-0000-0000-0000FA110000}"/>
    <cellStyle name="Currency 2 5 2 6 4 2" xfId="4603" xr:uid="{00000000-0005-0000-0000-0000FB110000}"/>
    <cellStyle name="Currency 2 5 2 6 4 2 2" xfId="4604" xr:uid="{00000000-0005-0000-0000-0000FC110000}"/>
    <cellStyle name="Currency 2 5 2 6 4 3" xfId="4605" xr:uid="{00000000-0005-0000-0000-0000FD110000}"/>
    <cellStyle name="Currency 2 5 2 6 5" xfId="4606" xr:uid="{00000000-0005-0000-0000-0000FE110000}"/>
    <cellStyle name="Currency 2 5 2 6 5 2" xfId="4607" xr:uid="{00000000-0005-0000-0000-0000FF110000}"/>
    <cellStyle name="Currency 2 5 2 6 5 2 2" xfId="4608" xr:uid="{00000000-0005-0000-0000-000000120000}"/>
    <cellStyle name="Currency 2 5 2 6 5 3" xfId="4609" xr:uid="{00000000-0005-0000-0000-000001120000}"/>
    <cellStyle name="Currency 2 5 2 7" xfId="4610" xr:uid="{00000000-0005-0000-0000-000002120000}"/>
    <cellStyle name="Currency 2 5 2 7 2" xfId="4611" xr:uid="{00000000-0005-0000-0000-000003120000}"/>
    <cellStyle name="Currency 2 5 2 7 3" xfId="4612" xr:uid="{00000000-0005-0000-0000-000004120000}"/>
    <cellStyle name="Currency 2 5 2 7 3 2" xfId="4613" xr:uid="{00000000-0005-0000-0000-000005120000}"/>
    <cellStyle name="Currency 2 5 2 7 3 3" xfId="4614" xr:uid="{00000000-0005-0000-0000-000006120000}"/>
    <cellStyle name="Currency 2 5 2 7 4" xfId="4615" xr:uid="{00000000-0005-0000-0000-000007120000}"/>
    <cellStyle name="Currency 2 5 2 7 4 2" xfId="4616" xr:uid="{00000000-0005-0000-0000-000008120000}"/>
    <cellStyle name="Currency 2 5 2 7 4 2 2" xfId="4617" xr:uid="{00000000-0005-0000-0000-000009120000}"/>
    <cellStyle name="Currency 2 5 2 7 4 3" xfId="4618" xr:uid="{00000000-0005-0000-0000-00000A120000}"/>
    <cellStyle name="Currency 2 5 2 7 5" xfId="4619" xr:uid="{00000000-0005-0000-0000-00000B120000}"/>
    <cellStyle name="Currency 2 5 2 7 5 2" xfId="4620" xr:uid="{00000000-0005-0000-0000-00000C120000}"/>
    <cellStyle name="Currency 2 5 2 7 5 2 2" xfId="4621" xr:uid="{00000000-0005-0000-0000-00000D120000}"/>
    <cellStyle name="Currency 2 5 2 7 5 3" xfId="4622" xr:uid="{00000000-0005-0000-0000-00000E120000}"/>
    <cellStyle name="Currency 2 5 2 7 6" xfId="4623" xr:uid="{00000000-0005-0000-0000-00000F120000}"/>
    <cellStyle name="Currency 2 5 2 7 6 2" xfId="4624" xr:uid="{00000000-0005-0000-0000-000010120000}"/>
    <cellStyle name="Currency 2 5 2 7 6 2 2" xfId="4625" xr:uid="{00000000-0005-0000-0000-000011120000}"/>
    <cellStyle name="Currency 2 5 2 7 6 3" xfId="4626" xr:uid="{00000000-0005-0000-0000-000012120000}"/>
    <cellStyle name="Currency 2 5 2 7 7" xfId="4627" xr:uid="{00000000-0005-0000-0000-000013120000}"/>
    <cellStyle name="Currency 2 5 2 7 7 2" xfId="4628" xr:uid="{00000000-0005-0000-0000-000014120000}"/>
    <cellStyle name="Currency 2 5 2 7 8" xfId="4629" xr:uid="{00000000-0005-0000-0000-000015120000}"/>
    <cellStyle name="Currency 2 5 2 7 8 2" xfId="4630" xr:uid="{00000000-0005-0000-0000-000016120000}"/>
    <cellStyle name="Currency 2 5 2 7 9" xfId="4631" xr:uid="{00000000-0005-0000-0000-000017120000}"/>
    <cellStyle name="Currency 2 5 2 8" xfId="4632" xr:uid="{00000000-0005-0000-0000-000018120000}"/>
    <cellStyle name="Currency 2 5 2 8 2" xfId="4633" xr:uid="{00000000-0005-0000-0000-000019120000}"/>
    <cellStyle name="Currency 2 5 2 8 3" xfId="4634" xr:uid="{00000000-0005-0000-0000-00001A120000}"/>
    <cellStyle name="Currency 2 5 2 9" xfId="4635" xr:uid="{00000000-0005-0000-0000-00001B120000}"/>
    <cellStyle name="Currency 2 5 3" xfId="4636" xr:uid="{00000000-0005-0000-0000-00001C120000}"/>
    <cellStyle name="Currency 2 5 3 10" xfId="4637" xr:uid="{00000000-0005-0000-0000-00001D120000}"/>
    <cellStyle name="Currency 2 5 3 10 2" xfId="4638" xr:uid="{00000000-0005-0000-0000-00001E120000}"/>
    <cellStyle name="Currency 2 5 3 10 2 2" xfId="4639" xr:uid="{00000000-0005-0000-0000-00001F120000}"/>
    <cellStyle name="Currency 2 5 3 10 3" xfId="4640" xr:uid="{00000000-0005-0000-0000-000020120000}"/>
    <cellStyle name="Currency 2 5 3 10 4" xfId="4641" xr:uid="{00000000-0005-0000-0000-000021120000}"/>
    <cellStyle name="Currency 2 5 3 11" xfId="4642" xr:uid="{00000000-0005-0000-0000-000022120000}"/>
    <cellStyle name="Currency 2 5 3 11 2" xfId="4643" xr:uid="{00000000-0005-0000-0000-000023120000}"/>
    <cellStyle name="Currency 2 5 3 11 2 2" xfId="4644" xr:uid="{00000000-0005-0000-0000-000024120000}"/>
    <cellStyle name="Currency 2 5 3 11 3" xfId="4645" xr:uid="{00000000-0005-0000-0000-000025120000}"/>
    <cellStyle name="Currency 2 5 3 12" xfId="4646" xr:uid="{00000000-0005-0000-0000-000026120000}"/>
    <cellStyle name="Currency 2 5 3 12 2" xfId="4647" xr:uid="{00000000-0005-0000-0000-000027120000}"/>
    <cellStyle name="Currency 2 5 3 12 2 2" xfId="4648" xr:uid="{00000000-0005-0000-0000-000028120000}"/>
    <cellStyle name="Currency 2 5 3 12 3" xfId="4649" xr:uid="{00000000-0005-0000-0000-000029120000}"/>
    <cellStyle name="Currency 2 5 3 13" xfId="4650" xr:uid="{00000000-0005-0000-0000-00002A120000}"/>
    <cellStyle name="Currency 2 5 3 13 2" xfId="4651" xr:uid="{00000000-0005-0000-0000-00002B120000}"/>
    <cellStyle name="Currency 2 5 3 14" xfId="4652" xr:uid="{00000000-0005-0000-0000-00002C120000}"/>
    <cellStyle name="Currency 2 5 3 14 2" xfId="4653" xr:uid="{00000000-0005-0000-0000-00002D120000}"/>
    <cellStyle name="Currency 2 5 3 15" xfId="4654" xr:uid="{00000000-0005-0000-0000-00002E120000}"/>
    <cellStyle name="Currency 2 5 3 16" xfId="4655" xr:uid="{00000000-0005-0000-0000-00002F120000}"/>
    <cellStyle name="Currency 2 5 3 17" xfId="4656" xr:uid="{00000000-0005-0000-0000-000030120000}"/>
    <cellStyle name="Currency 2 5 3 2" xfId="4657" xr:uid="{00000000-0005-0000-0000-000031120000}"/>
    <cellStyle name="Currency 2 5 3 2 10" xfId="4658" xr:uid="{00000000-0005-0000-0000-000032120000}"/>
    <cellStyle name="Currency 2 5 3 2 10 2" xfId="4659" xr:uid="{00000000-0005-0000-0000-000033120000}"/>
    <cellStyle name="Currency 2 5 3 2 10 2 2" xfId="4660" xr:uid="{00000000-0005-0000-0000-000034120000}"/>
    <cellStyle name="Currency 2 5 3 2 10 3" xfId="4661" xr:uid="{00000000-0005-0000-0000-000035120000}"/>
    <cellStyle name="Currency 2 5 3 2 11" xfId="4662" xr:uid="{00000000-0005-0000-0000-000036120000}"/>
    <cellStyle name="Currency 2 5 3 2 11 2" xfId="4663" xr:uid="{00000000-0005-0000-0000-000037120000}"/>
    <cellStyle name="Currency 2 5 3 2 12" xfId="4664" xr:uid="{00000000-0005-0000-0000-000038120000}"/>
    <cellStyle name="Currency 2 5 3 2 12 2" xfId="4665" xr:uid="{00000000-0005-0000-0000-000039120000}"/>
    <cellStyle name="Currency 2 5 3 2 13" xfId="4666" xr:uid="{00000000-0005-0000-0000-00003A120000}"/>
    <cellStyle name="Currency 2 5 3 2 14" xfId="4667" xr:uid="{00000000-0005-0000-0000-00003B120000}"/>
    <cellStyle name="Currency 2 5 3 2 15" xfId="4668" xr:uid="{00000000-0005-0000-0000-00003C120000}"/>
    <cellStyle name="Currency 2 5 3 2 2" xfId="4669" xr:uid="{00000000-0005-0000-0000-00003D120000}"/>
    <cellStyle name="Currency 2 5 3 2 2 2" xfId="4670" xr:uid="{00000000-0005-0000-0000-00003E120000}"/>
    <cellStyle name="Currency 2 5 3 2 2 2 2" xfId="4671" xr:uid="{00000000-0005-0000-0000-00003F120000}"/>
    <cellStyle name="Currency 2 5 3 2 2 2 3" xfId="4672" xr:uid="{00000000-0005-0000-0000-000040120000}"/>
    <cellStyle name="Currency 2 5 3 2 2 2 3 2" xfId="4673" xr:uid="{00000000-0005-0000-0000-000041120000}"/>
    <cellStyle name="Currency 2 5 3 2 2 2 3 3" xfId="4674" xr:uid="{00000000-0005-0000-0000-000042120000}"/>
    <cellStyle name="Currency 2 5 3 2 2 2 4" xfId="4675" xr:uid="{00000000-0005-0000-0000-000043120000}"/>
    <cellStyle name="Currency 2 5 3 2 2 2 4 2" xfId="4676" xr:uid="{00000000-0005-0000-0000-000044120000}"/>
    <cellStyle name="Currency 2 5 3 2 2 2 4 2 2" xfId="4677" xr:uid="{00000000-0005-0000-0000-000045120000}"/>
    <cellStyle name="Currency 2 5 3 2 2 2 4 3" xfId="4678" xr:uid="{00000000-0005-0000-0000-000046120000}"/>
    <cellStyle name="Currency 2 5 3 2 2 2 5" xfId="4679" xr:uid="{00000000-0005-0000-0000-000047120000}"/>
    <cellStyle name="Currency 2 5 3 2 2 2 5 2" xfId="4680" xr:uid="{00000000-0005-0000-0000-000048120000}"/>
    <cellStyle name="Currency 2 5 3 2 2 2 5 2 2" xfId="4681" xr:uid="{00000000-0005-0000-0000-000049120000}"/>
    <cellStyle name="Currency 2 5 3 2 2 2 5 3" xfId="4682" xr:uid="{00000000-0005-0000-0000-00004A120000}"/>
    <cellStyle name="Currency 2 5 3 2 2 2 6" xfId="4683" xr:uid="{00000000-0005-0000-0000-00004B120000}"/>
    <cellStyle name="Currency 2 5 3 2 2 2 6 2" xfId="4684" xr:uid="{00000000-0005-0000-0000-00004C120000}"/>
    <cellStyle name="Currency 2 5 3 2 2 2 6 2 2" xfId="4685" xr:uid="{00000000-0005-0000-0000-00004D120000}"/>
    <cellStyle name="Currency 2 5 3 2 2 2 6 3" xfId="4686" xr:uid="{00000000-0005-0000-0000-00004E120000}"/>
    <cellStyle name="Currency 2 5 3 2 2 2 7" xfId="4687" xr:uid="{00000000-0005-0000-0000-00004F120000}"/>
    <cellStyle name="Currency 2 5 3 2 2 2 7 2" xfId="4688" xr:uid="{00000000-0005-0000-0000-000050120000}"/>
    <cellStyle name="Currency 2 5 3 2 2 2 8" xfId="4689" xr:uid="{00000000-0005-0000-0000-000051120000}"/>
    <cellStyle name="Currency 2 5 3 2 2 2 8 2" xfId="4690" xr:uid="{00000000-0005-0000-0000-000052120000}"/>
    <cellStyle name="Currency 2 5 3 2 2 2 9" xfId="4691" xr:uid="{00000000-0005-0000-0000-000053120000}"/>
    <cellStyle name="Currency 2 5 3 2 2 3" xfId="4692" xr:uid="{00000000-0005-0000-0000-000054120000}"/>
    <cellStyle name="Currency 2 5 3 2 2 3 2" xfId="4693" xr:uid="{00000000-0005-0000-0000-000055120000}"/>
    <cellStyle name="Currency 2 5 3 2 2 3 3" xfId="4694" xr:uid="{00000000-0005-0000-0000-000056120000}"/>
    <cellStyle name="Currency 2 5 3 2 2 3 3 2" xfId="4695" xr:uid="{00000000-0005-0000-0000-000057120000}"/>
    <cellStyle name="Currency 2 5 3 2 2 3 3 3" xfId="4696" xr:uid="{00000000-0005-0000-0000-000058120000}"/>
    <cellStyle name="Currency 2 5 3 2 2 3 4" xfId="4697" xr:uid="{00000000-0005-0000-0000-000059120000}"/>
    <cellStyle name="Currency 2 5 3 2 2 3 4 2" xfId="4698" xr:uid="{00000000-0005-0000-0000-00005A120000}"/>
    <cellStyle name="Currency 2 5 3 2 2 3 4 2 2" xfId="4699" xr:uid="{00000000-0005-0000-0000-00005B120000}"/>
    <cellStyle name="Currency 2 5 3 2 2 3 4 3" xfId="4700" xr:uid="{00000000-0005-0000-0000-00005C120000}"/>
    <cellStyle name="Currency 2 5 3 2 2 3 5" xfId="4701" xr:uid="{00000000-0005-0000-0000-00005D120000}"/>
    <cellStyle name="Currency 2 5 3 2 2 3 5 2" xfId="4702" xr:uid="{00000000-0005-0000-0000-00005E120000}"/>
    <cellStyle name="Currency 2 5 3 2 2 3 5 2 2" xfId="4703" xr:uid="{00000000-0005-0000-0000-00005F120000}"/>
    <cellStyle name="Currency 2 5 3 2 2 3 5 3" xfId="4704" xr:uid="{00000000-0005-0000-0000-000060120000}"/>
    <cellStyle name="Currency 2 5 3 2 2 3 6" xfId="4705" xr:uid="{00000000-0005-0000-0000-000061120000}"/>
    <cellStyle name="Currency 2 5 3 2 2 3 6 2" xfId="4706" xr:uid="{00000000-0005-0000-0000-000062120000}"/>
    <cellStyle name="Currency 2 5 3 2 2 3 6 2 2" xfId="4707" xr:uid="{00000000-0005-0000-0000-000063120000}"/>
    <cellStyle name="Currency 2 5 3 2 2 3 6 3" xfId="4708" xr:uid="{00000000-0005-0000-0000-000064120000}"/>
    <cellStyle name="Currency 2 5 3 2 2 3 7" xfId="4709" xr:uid="{00000000-0005-0000-0000-000065120000}"/>
    <cellStyle name="Currency 2 5 3 2 2 3 7 2" xfId="4710" xr:uid="{00000000-0005-0000-0000-000066120000}"/>
    <cellStyle name="Currency 2 5 3 2 2 3 8" xfId="4711" xr:uid="{00000000-0005-0000-0000-000067120000}"/>
    <cellStyle name="Currency 2 5 3 2 2 3 8 2" xfId="4712" xr:uid="{00000000-0005-0000-0000-000068120000}"/>
    <cellStyle name="Currency 2 5 3 2 2 3 9" xfId="4713" xr:uid="{00000000-0005-0000-0000-000069120000}"/>
    <cellStyle name="Currency 2 5 3 2 2 4" xfId="4714" xr:uid="{00000000-0005-0000-0000-00006A120000}"/>
    <cellStyle name="Currency 2 5 3 2 2 4 2" xfId="4715" xr:uid="{00000000-0005-0000-0000-00006B120000}"/>
    <cellStyle name="Currency 2 5 3 2 2 4 3" xfId="4716" xr:uid="{00000000-0005-0000-0000-00006C120000}"/>
    <cellStyle name="Currency 2 5 3 2 2 4 3 2" xfId="4717" xr:uid="{00000000-0005-0000-0000-00006D120000}"/>
    <cellStyle name="Currency 2 5 3 2 2 4 3 2 2" xfId="4718" xr:uid="{00000000-0005-0000-0000-00006E120000}"/>
    <cellStyle name="Currency 2 5 3 2 2 4 3 3" xfId="4719" xr:uid="{00000000-0005-0000-0000-00006F120000}"/>
    <cellStyle name="Currency 2 5 3 2 2 4 4" xfId="4720" xr:uid="{00000000-0005-0000-0000-000070120000}"/>
    <cellStyle name="Currency 2 5 3 2 2 4 4 2" xfId="4721" xr:uid="{00000000-0005-0000-0000-000071120000}"/>
    <cellStyle name="Currency 2 5 3 2 2 4 4 2 2" xfId="4722" xr:uid="{00000000-0005-0000-0000-000072120000}"/>
    <cellStyle name="Currency 2 5 3 2 2 4 4 3" xfId="4723" xr:uid="{00000000-0005-0000-0000-000073120000}"/>
    <cellStyle name="Currency 2 5 3 2 2 4 5" xfId="4724" xr:uid="{00000000-0005-0000-0000-000074120000}"/>
    <cellStyle name="Currency 2 5 3 2 2 4 5 2" xfId="4725" xr:uid="{00000000-0005-0000-0000-000075120000}"/>
    <cellStyle name="Currency 2 5 3 2 2 4 5 2 2" xfId="4726" xr:uid="{00000000-0005-0000-0000-000076120000}"/>
    <cellStyle name="Currency 2 5 3 2 2 4 5 3" xfId="4727" xr:uid="{00000000-0005-0000-0000-000077120000}"/>
    <cellStyle name="Currency 2 5 3 2 2 4 6" xfId="4728" xr:uid="{00000000-0005-0000-0000-000078120000}"/>
    <cellStyle name="Currency 2 5 3 2 2 4 6 2" xfId="4729" xr:uid="{00000000-0005-0000-0000-000079120000}"/>
    <cellStyle name="Currency 2 5 3 2 2 4 7" xfId="4730" xr:uid="{00000000-0005-0000-0000-00007A120000}"/>
    <cellStyle name="Currency 2 5 3 2 2 4 7 2" xfId="4731" xr:uid="{00000000-0005-0000-0000-00007B120000}"/>
    <cellStyle name="Currency 2 5 3 2 2 4 8" xfId="4732" xr:uid="{00000000-0005-0000-0000-00007C120000}"/>
    <cellStyle name="Currency 2 5 3 2 2 4 9" xfId="4733" xr:uid="{00000000-0005-0000-0000-00007D120000}"/>
    <cellStyle name="Currency 2 5 3 2 2 5" xfId="4734" xr:uid="{00000000-0005-0000-0000-00007E120000}"/>
    <cellStyle name="Currency 2 5 3 2 2 5 2" xfId="4735" xr:uid="{00000000-0005-0000-0000-00007F120000}"/>
    <cellStyle name="Currency 2 5 3 2 2 5 3" xfId="4736" xr:uid="{00000000-0005-0000-0000-000080120000}"/>
    <cellStyle name="Currency 2 5 3 2 2 6" xfId="4737" xr:uid="{00000000-0005-0000-0000-000081120000}"/>
    <cellStyle name="Currency 2 5 3 2 2 6 2" xfId="4738" xr:uid="{00000000-0005-0000-0000-000082120000}"/>
    <cellStyle name="Currency 2 5 3 2 2 6 2 2" xfId="4739" xr:uid="{00000000-0005-0000-0000-000083120000}"/>
    <cellStyle name="Currency 2 5 3 2 2 6 2 2 2" xfId="4740" xr:uid="{00000000-0005-0000-0000-000084120000}"/>
    <cellStyle name="Currency 2 5 3 2 2 6 2 3" xfId="4741" xr:uid="{00000000-0005-0000-0000-000085120000}"/>
    <cellStyle name="Currency 2 5 3 2 2 6 3" xfId="4742" xr:uid="{00000000-0005-0000-0000-000086120000}"/>
    <cellStyle name="Currency 2 5 3 2 2 6 3 2" xfId="4743" xr:uid="{00000000-0005-0000-0000-000087120000}"/>
    <cellStyle name="Currency 2 5 3 2 2 6 3 2 2" xfId="4744" xr:uid="{00000000-0005-0000-0000-000088120000}"/>
    <cellStyle name="Currency 2 5 3 2 2 6 3 3" xfId="4745" xr:uid="{00000000-0005-0000-0000-000089120000}"/>
    <cellStyle name="Currency 2 5 3 2 2 6 4" xfId="4746" xr:uid="{00000000-0005-0000-0000-00008A120000}"/>
    <cellStyle name="Currency 2 5 3 2 2 6 4 2" xfId="4747" xr:uid="{00000000-0005-0000-0000-00008B120000}"/>
    <cellStyle name="Currency 2 5 3 2 2 6 4 2 2" xfId="4748" xr:uid="{00000000-0005-0000-0000-00008C120000}"/>
    <cellStyle name="Currency 2 5 3 2 2 6 4 3" xfId="4749" xr:uid="{00000000-0005-0000-0000-00008D120000}"/>
    <cellStyle name="Currency 2 5 3 2 2 6 5" xfId="4750" xr:uid="{00000000-0005-0000-0000-00008E120000}"/>
    <cellStyle name="Currency 2 5 3 2 2 6 5 2" xfId="4751" xr:uid="{00000000-0005-0000-0000-00008F120000}"/>
    <cellStyle name="Currency 2 5 3 2 2 6 6" xfId="4752" xr:uid="{00000000-0005-0000-0000-000090120000}"/>
    <cellStyle name="Currency 2 5 3 2 2 6 6 2" xfId="4753" xr:uid="{00000000-0005-0000-0000-000091120000}"/>
    <cellStyle name="Currency 2 5 3 2 2 6 7" xfId="4754" xr:uid="{00000000-0005-0000-0000-000092120000}"/>
    <cellStyle name="Currency 2 5 3 2 2 7" xfId="4755" xr:uid="{00000000-0005-0000-0000-000093120000}"/>
    <cellStyle name="Currency 2 5 3 2 2 7 2" xfId="4756" xr:uid="{00000000-0005-0000-0000-000094120000}"/>
    <cellStyle name="Currency 2 5 3 2 2 7 2 2" xfId="4757" xr:uid="{00000000-0005-0000-0000-000095120000}"/>
    <cellStyle name="Currency 2 5 3 2 2 7 3" xfId="4758" xr:uid="{00000000-0005-0000-0000-000096120000}"/>
    <cellStyle name="Currency 2 5 3 2 2 8" xfId="4759" xr:uid="{00000000-0005-0000-0000-000097120000}"/>
    <cellStyle name="Currency 2 5 3 2 2 8 2" xfId="4760" xr:uid="{00000000-0005-0000-0000-000098120000}"/>
    <cellStyle name="Currency 2 5 3 2 2 8 2 2" xfId="4761" xr:uid="{00000000-0005-0000-0000-000099120000}"/>
    <cellStyle name="Currency 2 5 3 2 2 8 3" xfId="4762" xr:uid="{00000000-0005-0000-0000-00009A120000}"/>
    <cellStyle name="Currency 2 5 3 2 3" xfId="4763" xr:uid="{00000000-0005-0000-0000-00009B120000}"/>
    <cellStyle name="Currency 2 5 3 2 3 10" xfId="4764" xr:uid="{00000000-0005-0000-0000-00009C120000}"/>
    <cellStyle name="Currency 2 5 3 2 3 2" xfId="4765" xr:uid="{00000000-0005-0000-0000-00009D120000}"/>
    <cellStyle name="Currency 2 5 3 2 3 2 2" xfId="4766" xr:uid="{00000000-0005-0000-0000-00009E120000}"/>
    <cellStyle name="Currency 2 5 3 2 3 2 3" xfId="4767" xr:uid="{00000000-0005-0000-0000-00009F120000}"/>
    <cellStyle name="Currency 2 5 3 2 3 2 3 2" xfId="4768" xr:uid="{00000000-0005-0000-0000-0000A0120000}"/>
    <cellStyle name="Currency 2 5 3 2 3 2 3 3" xfId="4769" xr:uid="{00000000-0005-0000-0000-0000A1120000}"/>
    <cellStyle name="Currency 2 5 3 2 3 2 4" xfId="4770" xr:uid="{00000000-0005-0000-0000-0000A2120000}"/>
    <cellStyle name="Currency 2 5 3 2 3 2 4 2" xfId="4771" xr:uid="{00000000-0005-0000-0000-0000A3120000}"/>
    <cellStyle name="Currency 2 5 3 2 3 2 4 2 2" xfId="4772" xr:uid="{00000000-0005-0000-0000-0000A4120000}"/>
    <cellStyle name="Currency 2 5 3 2 3 2 4 3" xfId="4773" xr:uid="{00000000-0005-0000-0000-0000A5120000}"/>
    <cellStyle name="Currency 2 5 3 2 3 2 5" xfId="4774" xr:uid="{00000000-0005-0000-0000-0000A6120000}"/>
    <cellStyle name="Currency 2 5 3 2 3 2 5 2" xfId="4775" xr:uid="{00000000-0005-0000-0000-0000A7120000}"/>
    <cellStyle name="Currency 2 5 3 2 3 2 5 2 2" xfId="4776" xr:uid="{00000000-0005-0000-0000-0000A8120000}"/>
    <cellStyle name="Currency 2 5 3 2 3 2 5 3" xfId="4777" xr:uid="{00000000-0005-0000-0000-0000A9120000}"/>
    <cellStyle name="Currency 2 5 3 2 3 2 6" xfId="4778" xr:uid="{00000000-0005-0000-0000-0000AA120000}"/>
    <cellStyle name="Currency 2 5 3 2 3 2 6 2" xfId="4779" xr:uid="{00000000-0005-0000-0000-0000AB120000}"/>
    <cellStyle name="Currency 2 5 3 2 3 2 6 2 2" xfId="4780" xr:uid="{00000000-0005-0000-0000-0000AC120000}"/>
    <cellStyle name="Currency 2 5 3 2 3 2 6 3" xfId="4781" xr:uid="{00000000-0005-0000-0000-0000AD120000}"/>
    <cellStyle name="Currency 2 5 3 2 3 2 7" xfId="4782" xr:uid="{00000000-0005-0000-0000-0000AE120000}"/>
    <cellStyle name="Currency 2 5 3 2 3 2 7 2" xfId="4783" xr:uid="{00000000-0005-0000-0000-0000AF120000}"/>
    <cellStyle name="Currency 2 5 3 2 3 2 8" xfId="4784" xr:uid="{00000000-0005-0000-0000-0000B0120000}"/>
    <cellStyle name="Currency 2 5 3 2 3 2 8 2" xfId="4785" xr:uid="{00000000-0005-0000-0000-0000B1120000}"/>
    <cellStyle name="Currency 2 5 3 2 3 2 9" xfId="4786" xr:uid="{00000000-0005-0000-0000-0000B2120000}"/>
    <cellStyle name="Currency 2 5 3 2 3 3" xfId="4787" xr:uid="{00000000-0005-0000-0000-0000B3120000}"/>
    <cellStyle name="Currency 2 5 3 2 3 4" xfId="4788" xr:uid="{00000000-0005-0000-0000-0000B4120000}"/>
    <cellStyle name="Currency 2 5 3 2 3 4 2" xfId="4789" xr:uid="{00000000-0005-0000-0000-0000B5120000}"/>
    <cellStyle name="Currency 2 5 3 2 3 4 3" xfId="4790" xr:uid="{00000000-0005-0000-0000-0000B6120000}"/>
    <cellStyle name="Currency 2 5 3 2 3 5" xfId="4791" xr:uid="{00000000-0005-0000-0000-0000B7120000}"/>
    <cellStyle name="Currency 2 5 3 2 3 5 2" xfId="4792" xr:uid="{00000000-0005-0000-0000-0000B8120000}"/>
    <cellStyle name="Currency 2 5 3 2 3 5 2 2" xfId="4793" xr:uid="{00000000-0005-0000-0000-0000B9120000}"/>
    <cellStyle name="Currency 2 5 3 2 3 5 3" xfId="4794" xr:uid="{00000000-0005-0000-0000-0000BA120000}"/>
    <cellStyle name="Currency 2 5 3 2 3 6" xfId="4795" xr:uid="{00000000-0005-0000-0000-0000BB120000}"/>
    <cellStyle name="Currency 2 5 3 2 3 6 2" xfId="4796" xr:uid="{00000000-0005-0000-0000-0000BC120000}"/>
    <cellStyle name="Currency 2 5 3 2 3 6 2 2" xfId="4797" xr:uid="{00000000-0005-0000-0000-0000BD120000}"/>
    <cellStyle name="Currency 2 5 3 2 3 6 3" xfId="4798" xr:uid="{00000000-0005-0000-0000-0000BE120000}"/>
    <cellStyle name="Currency 2 5 3 2 3 7" xfId="4799" xr:uid="{00000000-0005-0000-0000-0000BF120000}"/>
    <cellStyle name="Currency 2 5 3 2 3 7 2" xfId="4800" xr:uid="{00000000-0005-0000-0000-0000C0120000}"/>
    <cellStyle name="Currency 2 5 3 2 3 7 2 2" xfId="4801" xr:uid="{00000000-0005-0000-0000-0000C1120000}"/>
    <cellStyle name="Currency 2 5 3 2 3 7 3" xfId="4802" xr:uid="{00000000-0005-0000-0000-0000C2120000}"/>
    <cellStyle name="Currency 2 5 3 2 3 8" xfId="4803" xr:uid="{00000000-0005-0000-0000-0000C3120000}"/>
    <cellStyle name="Currency 2 5 3 2 3 8 2" xfId="4804" xr:uid="{00000000-0005-0000-0000-0000C4120000}"/>
    <cellStyle name="Currency 2 5 3 2 3 9" xfId="4805" xr:uid="{00000000-0005-0000-0000-0000C5120000}"/>
    <cellStyle name="Currency 2 5 3 2 3 9 2" xfId="4806" xr:uid="{00000000-0005-0000-0000-0000C6120000}"/>
    <cellStyle name="Currency 2 5 3 2 4" xfId="4807" xr:uid="{00000000-0005-0000-0000-0000C7120000}"/>
    <cellStyle name="Currency 2 5 3 2 4 2" xfId="4808" xr:uid="{00000000-0005-0000-0000-0000C8120000}"/>
    <cellStyle name="Currency 2 5 3 2 4 2 10" xfId="4809" xr:uid="{00000000-0005-0000-0000-0000C9120000}"/>
    <cellStyle name="Currency 2 5 3 2 4 2 2" xfId="4810" xr:uid="{00000000-0005-0000-0000-0000CA120000}"/>
    <cellStyle name="Currency 2 5 3 2 4 2 3" xfId="4811" xr:uid="{00000000-0005-0000-0000-0000CB120000}"/>
    <cellStyle name="Currency 2 5 3 2 4 2 4" xfId="4812" xr:uid="{00000000-0005-0000-0000-0000CC120000}"/>
    <cellStyle name="Currency 2 5 3 2 4 2 4 2" xfId="4813" xr:uid="{00000000-0005-0000-0000-0000CD120000}"/>
    <cellStyle name="Currency 2 5 3 2 4 2 4 2 2" xfId="4814" xr:uid="{00000000-0005-0000-0000-0000CE120000}"/>
    <cellStyle name="Currency 2 5 3 2 4 2 4 3" xfId="4815" xr:uid="{00000000-0005-0000-0000-0000CF120000}"/>
    <cellStyle name="Currency 2 5 3 2 4 2 5" xfId="4816" xr:uid="{00000000-0005-0000-0000-0000D0120000}"/>
    <cellStyle name="Currency 2 5 3 2 4 2 5 2" xfId="4817" xr:uid="{00000000-0005-0000-0000-0000D1120000}"/>
    <cellStyle name="Currency 2 5 3 2 4 2 5 2 2" xfId="4818" xr:uid="{00000000-0005-0000-0000-0000D2120000}"/>
    <cellStyle name="Currency 2 5 3 2 4 2 5 3" xfId="4819" xr:uid="{00000000-0005-0000-0000-0000D3120000}"/>
    <cellStyle name="Currency 2 5 3 2 4 2 6" xfId="4820" xr:uid="{00000000-0005-0000-0000-0000D4120000}"/>
    <cellStyle name="Currency 2 5 3 2 4 2 6 2" xfId="4821" xr:uid="{00000000-0005-0000-0000-0000D5120000}"/>
    <cellStyle name="Currency 2 5 3 2 4 2 6 2 2" xfId="4822" xr:uid="{00000000-0005-0000-0000-0000D6120000}"/>
    <cellStyle name="Currency 2 5 3 2 4 2 6 3" xfId="4823" xr:uid="{00000000-0005-0000-0000-0000D7120000}"/>
    <cellStyle name="Currency 2 5 3 2 4 2 7" xfId="4824" xr:uid="{00000000-0005-0000-0000-0000D8120000}"/>
    <cellStyle name="Currency 2 5 3 2 4 2 7 2" xfId="4825" xr:uid="{00000000-0005-0000-0000-0000D9120000}"/>
    <cellStyle name="Currency 2 5 3 2 4 2 8" xfId="4826" xr:uid="{00000000-0005-0000-0000-0000DA120000}"/>
    <cellStyle name="Currency 2 5 3 2 4 2 8 2" xfId="4827" xr:uid="{00000000-0005-0000-0000-0000DB120000}"/>
    <cellStyle name="Currency 2 5 3 2 4 2 9" xfId="4828" xr:uid="{00000000-0005-0000-0000-0000DC120000}"/>
    <cellStyle name="Currency 2 5 3 2 4 3" xfId="4829" xr:uid="{00000000-0005-0000-0000-0000DD120000}"/>
    <cellStyle name="Currency 2 5 3 2 4 4" xfId="4830" xr:uid="{00000000-0005-0000-0000-0000DE120000}"/>
    <cellStyle name="Currency 2 5 3 2 4 4 2" xfId="4831" xr:uid="{00000000-0005-0000-0000-0000DF120000}"/>
    <cellStyle name="Currency 2 5 3 2 4 4 2 2" xfId="4832" xr:uid="{00000000-0005-0000-0000-0000E0120000}"/>
    <cellStyle name="Currency 2 5 3 2 4 4 3" xfId="4833" xr:uid="{00000000-0005-0000-0000-0000E1120000}"/>
    <cellStyle name="Currency 2 5 3 2 4 5" xfId="4834" xr:uid="{00000000-0005-0000-0000-0000E2120000}"/>
    <cellStyle name="Currency 2 5 3 2 4 5 2" xfId="4835" xr:uid="{00000000-0005-0000-0000-0000E3120000}"/>
    <cellStyle name="Currency 2 5 3 2 4 5 2 2" xfId="4836" xr:uid="{00000000-0005-0000-0000-0000E4120000}"/>
    <cellStyle name="Currency 2 5 3 2 4 5 3" xfId="4837" xr:uid="{00000000-0005-0000-0000-0000E5120000}"/>
    <cellStyle name="Currency 2 5 3 2 5" xfId="4838" xr:uid="{00000000-0005-0000-0000-0000E6120000}"/>
    <cellStyle name="Currency 2 5 3 2 5 2" xfId="4839" xr:uid="{00000000-0005-0000-0000-0000E7120000}"/>
    <cellStyle name="Currency 2 5 3 2 5 3" xfId="4840" xr:uid="{00000000-0005-0000-0000-0000E8120000}"/>
    <cellStyle name="Currency 2 5 3 2 5 3 2" xfId="4841" xr:uid="{00000000-0005-0000-0000-0000E9120000}"/>
    <cellStyle name="Currency 2 5 3 2 5 3 3" xfId="4842" xr:uid="{00000000-0005-0000-0000-0000EA120000}"/>
    <cellStyle name="Currency 2 5 3 2 5 4" xfId="4843" xr:uid="{00000000-0005-0000-0000-0000EB120000}"/>
    <cellStyle name="Currency 2 5 3 2 5 4 2" xfId="4844" xr:uid="{00000000-0005-0000-0000-0000EC120000}"/>
    <cellStyle name="Currency 2 5 3 2 5 4 2 2" xfId="4845" xr:uid="{00000000-0005-0000-0000-0000ED120000}"/>
    <cellStyle name="Currency 2 5 3 2 5 4 3" xfId="4846" xr:uid="{00000000-0005-0000-0000-0000EE120000}"/>
    <cellStyle name="Currency 2 5 3 2 5 5" xfId="4847" xr:uid="{00000000-0005-0000-0000-0000EF120000}"/>
    <cellStyle name="Currency 2 5 3 2 5 5 2" xfId="4848" xr:uid="{00000000-0005-0000-0000-0000F0120000}"/>
    <cellStyle name="Currency 2 5 3 2 5 5 2 2" xfId="4849" xr:uid="{00000000-0005-0000-0000-0000F1120000}"/>
    <cellStyle name="Currency 2 5 3 2 5 5 3" xfId="4850" xr:uid="{00000000-0005-0000-0000-0000F2120000}"/>
    <cellStyle name="Currency 2 5 3 2 5 6" xfId="4851" xr:uid="{00000000-0005-0000-0000-0000F3120000}"/>
    <cellStyle name="Currency 2 5 3 2 5 6 2" xfId="4852" xr:uid="{00000000-0005-0000-0000-0000F4120000}"/>
    <cellStyle name="Currency 2 5 3 2 5 6 2 2" xfId="4853" xr:uid="{00000000-0005-0000-0000-0000F5120000}"/>
    <cellStyle name="Currency 2 5 3 2 5 6 3" xfId="4854" xr:uid="{00000000-0005-0000-0000-0000F6120000}"/>
    <cellStyle name="Currency 2 5 3 2 5 7" xfId="4855" xr:uid="{00000000-0005-0000-0000-0000F7120000}"/>
    <cellStyle name="Currency 2 5 3 2 5 7 2" xfId="4856" xr:uid="{00000000-0005-0000-0000-0000F8120000}"/>
    <cellStyle name="Currency 2 5 3 2 5 8" xfId="4857" xr:uid="{00000000-0005-0000-0000-0000F9120000}"/>
    <cellStyle name="Currency 2 5 3 2 5 8 2" xfId="4858" xr:uid="{00000000-0005-0000-0000-0000FA120000}"/>
    <cellStyle name="Currency 2 5 3 2 5 9" xfId="4859" xr:uid="{00000000-0005-0000-0000-0000FB120000}"/>
    <cellStyle name="Currency 2 5 3 2 6" xfId="4860" xr:uid="{00000000-0005-0000-0000-0000FC120000}"/>
    <cellStyle name="Currency 2 5 3 2 6 2" xfId="4861" xr:uid="{00000000-0005-0000-0000-0000FD120000}"/>
    <cellStyle name="Currency 2 5 3 2 6 3" xfId="4862" xr:uid="{00000000-0005-0000-0000-0000FE120000}"/>
    <cellStyle name="Currency 2 5 3 2 7" xfId="4863" xr:uid="{00000000-0005-0000-0000-0000FF120000}"/>
    <cellStyle name="Currency 2 5 3 2 8" xfId="4864" xr:uid="{00000000-0005-0000-0000-000000130000}"/>
    <cellStyle name="Currency 2 5 3 2 8 2" xfId="4865" xr:uid="{00000000-0005-0000-0000-000001130000}"/>
    <cellStyle name="Currency 2 5 3 2 8 2 2" xfId="4866" xr:uid="{00000000-0005-0000-0000-000002130000}"/>
    <cellStyle name="Currency 2 5 3 2 8 3" xfId="4867" xr:uid="{00000000-0005-0000-0000-000003130000}"/>
    <cellStyle name="Currency 2 5 3 2 8 4" xfId="4868" xr:uid="{00000000-0005-0000-0000-000004130000}"/>
    <cellStyle name="Currency 2 5 3 2 9" xfId="4869" xr:uid="{00000000-0005-0000-0000-000005130000}"/>
    <cellStyle name="Currency 2 5 3 2 9 2" xfId="4870" xr:uid="{00000000-0005-0000-0000-000006130000}"/>
    <cellStyle name="Currency 2 5 3 2 9 2 2" xfId="4871" xr:uid="{00000000-0005-0000-0000-000007130000}"/>
    <cellStyle name="Currency 2 5 3 2 9 3" xfId="4872" xr:uid="{00000000-0005-0000-0000-000008130000}"/>
    <cellStyle name="Currency 2 5 3 3" xfId="4873" xr:uid="{00000000-0005-0000-0000-000009130000}"/>
    <cellStyle name="Currency 2 5 3 3 10" xfId="4874" xr:uid="{00000000-0005-0000-0000-00000A130000}"/>
    <cellStyle name="Currency 2 5 3 3 10 2" xfId="4875" xr:uid="{00000000-0005-0000-0000-00000B130000}"/>
    <cellStyle name="Currency 2 5 3 3 10 2 2" xfId="4876" xr:uid="{00000000-0005-0000-0000-00000C130000}"/>
    <cellStyle name="Currency 2 5 3 3 10 3" xfId="4877" xr:uid="{00000000-0005-0000-0000-00000D130000}"/>
    <cellStyle name="Currency 2 5 3 3 11" xfId="4878" xr:uid="{00000000-0005-0000-0000-00000E130000}"/>
    <cellStyle name="Currency 2 5 3 3 11 2" xfId="4879" xr:uid="{00000000-0005-0000-0000-00000F130000}"/>
    <cellStyle name="Currency 2 5 3 3 12" xfId="4880" xr:uid="{00000000-0005-0000-0000-000010130000}"/>
    <cellStyle name="Currency 2 5 3 3 12 2" xfId="4881" xr:uid="{00000000-0005-0000-0000-000011130000}"/>
    <cellStyle name="Currency 2 5 3 3 13" xfId="4882" xr:uid="{00000000-0005-0000-0000-000012130000}"/>
    <cellStyle name="Currency 2 5 3 3 14" xfId="4883" xr:uid="{00000000-0005-0000-0000-000013130000}"/>
    <cellStyle name="Currency 2 5 3 3 15" xfId="4884" xr:uid="{00000000-0005-0000-0000-000014130000}"/>
    <cellStyle name="Currency 2 5 3 3 2" xfId="4885" xr:uid="{00000000-0005-0000-0000-000015130000}"/>
    <cellStyle name="Currency 2 5 3 3 2 2" xfId="4886" xr:uid="{00000000-0005-0000-0000-000016130000}"/>
    <cellStyle name="Currency 2 5 3 3 2 2 2" xfId="4887" xr:uid="{00000000-0005-0000-0000-000017130000}"/>
    <cellStyle name="Currency 2 5 3 3 2 2 3" xfId="4888" xr:uid="{00000000-0005-0000-0000-000018130000}"/>
    <cellStyle name="Currency 2 5 3 3 2 2 3 2" xfId="4889" xr:uid="{00000000-0005-0000-0000-000019130000}"/>
    <cellStyle name="Currency 2 5 3 3 2 2 3 3" xfId="4890" xr:uid="{00000000-0005-0000-0000-00001A130000}"/>
    <cellStyle name="Currency 2 5 3 3 2 2 4" xfId="4891" xr:uid="{00000000-0005-0000-0000-00001B130000}"/>
    <cellStyle name="Currency 2 5 3 3 2 2 4 2" xfId="4892" xr:uid="{00000000-0005-0000-0000-00001C130000}"/>
    <cellStyle name="Currency 2 5 3 3 2 2 4 2 2" xfId="4893" xr:uid="{00000000-0005-0000-0000-00001D130000}"/>
    <cellStyle name="Currency 2 5 3 3 2 2 4 3" xfId="4894" xr:uid="{00000000-0005-0000-0000-00001E130000}"/>
    <cellStyle name="Currency 2 5 3 3 2 2 5" xfId="4895" xr:uid="{00000000-0005-0000-0000-00001F130000}"/>
    <cellStyle name="Currency 2 5 3 3 2 2 5 2" xfId="4896" xr:uid="{00000000-0005-0000-0000-000020130000}"/>
    <cellStyle name="Currency 2 5 3 3 2 2 5 2 2" xfId="4897" xr:uid="{00000000-0005-0000-0000-000021130000}"/>
    <cellStyle name="Currency 2 5 3 3 2 2 5 3" xfId="4898" xr:uid="{00000000-0005-0000-0000-000022130000}"/>
    <cellStyle name="Currency 2 5 3 3 2 2 6" xfId="4899" xr:uid="{00000000-0005-0000-0000-000023130000}"/>
    <cellStyle name="Currency 2 5 3 3 2 2 6 2" xfId="4900" xr:uid="{00000000-0005-0000-0000-000024130000}"/>
    <cellStyle name="Currency 2 5 3 3 2 2 6 2 2" xfId="4901" xr:uid="{00000000-0005-0000-0000-000025130000}"/>
    <cellStyle name="Currency 2 5 3 3 2 2 6 3" xfId="4902" xr:uid="{00000000-0005-0000-0000-000026130000}"/>
    <cellStyle name="Currency 2 5 3 3 2 2 7" xfId="4903" xr:uid="{00000000-0005-0000-0000-000027130000}"/>
    <cellStyle name="Currency 2 5 3 3 2 2 7 2" xfId="4904" xr:uid="{00000000-0005-0000-0000-000028130000}"/>
    <cellStyle name="Currency 2 5 3 3 2 2 8" xfId="4905" xr:uid="{00000000-0005-0000-0000-000029130000}"/>
    <cellStyle name="Currency 2 5 3 3 2 2 8 2" xfId="4906" xr:uid="{00000000-0005-0000-0000-00002A130000}"/>
    <cellStyle name="Currency 2 5 3 3 2 2 9" xfId="4907" xr:uid="{00000000-0005-0000-0000-00002B130000}"/>
    <cellStyle name="Currency 2 5 3 3 2 3" xfId="4908" xr:uid="{00000000-0005-0000-0000-00002C130000}"/>
    <cellStyle name="Currency 2 5 3 3 2 3 2" xfId="4909" xr:uid="{00000000-0005-0000-0000-00002D130000}"/>
    <cellStyle name="Currency 2 5 3 3 2 3 3" xfId="4910" xr:uid="{00000000-0005-0000-0000-00002E130000}"/>
    <cellStyle name="Currency 2 5 3 3 2 3 3 2" xfId="4911" xr:uid="{00000000-0005-0000-0000-00002F130000}"/>
    <cellStyle name="Currency 2 5 3 3 2 3 3 3" xfId="4912" xr:uid="{00000000-0005-0000-0000-000030130000}"/>
    <cellStyle name="Currency 2 5 3 3 2 3 4" xfId="4913" xr:uid="{00000000-0005-0000-0000-000031130000}"/>
    <cellStyle name="Currency 2 5 3 3 2 3 4 2" xfId="4914" xr:uid="{00000000-0005-0000-0000-000032130000}"/>
    <cellStyle name="Currency 2 5 3 3 2 3 4 2 2" xfId="4915" xr:uid="{00000000-0005-0000-0000-000033130000}"/>
    <cellStyle name="Currency 2 5 3 3 2 3 4 3" xfId="4916" xr:uid="{00000000-0005-0000-0000-000034130000}"/>
    <cellStyle name="Currency 2 5 3 3 2 3 5" xfId="4917" xr:uid="{00000000-0005-0000-0000-000035130000}"/>
    <cellStyle name="Currency 2 5 3 3 2 3 5 2" xfId="4918" xr:uid="{00000000-0005-0000-0000-000036130000}"/>
    <cellStyle name="Currency 2 5 3 3 2 3 5 2 2" xfId="4919" xr:uid="{00000000-0005-0000-0000-000037130000}"/>
    <cellStyle name="Currency 2 5 3 3 2 3 5 3" xfId="4920" xr:uid="{00000000-0005-0000-0000-000038130000}"/>
    <cellStyle name="Currency 2 5 3 3 2 3 6" xfId="4921" xr:uid="{00000000-0005-0000-0000-000039130000}"/>
    <cellStyle name="Currency 2 5 3 3 2 3 6 2" xfId="4922" xr:uid="{00000000-0005-0000-0000-00003A130000}"/>
    <cellStyle name="Currency 2 5 3 3 2 3 6 2 2" xfId="4923" xr:uid="{00000000-0005-0000-0000-00003B130000}"/>
    <cellStyle name="Currency 2 5 3 3 2 3 6 3" xfId="4924" xr:uid="{00000000-0005-0000-0000-00003C130000}"/>
    <cellStyle name="Currency 2 5 3 3 2 3 7" xfId="4925" xr:uid="{00000000-0005-0000-0000-00003D130000}"/>
    <cellStyle name="Currency 2 5 3 3 2 3 7 2" xfId="4926" xr:uid="{00000000-0005-0000-0000-00003E130000}"/>
    <cellStyle name="Currency 2 5 3 3 2 3 8" xfId="4927" xr:uid="{00000000-0005-0000-0000-00003F130000}"/>
    <cellStyle name="Currency 2 5 3 3 2 3 8 2" xfId="4928" xr:uid="{00000000-0005-0000-0000-000040130000}"/>
    <cellStyle name="Currency 2 5 3 3 2 3 9" xfId="4929" xr:uid="{00000000-0005-0000-0000-000041130000}"/>
    <cellStyle name="Currency 2 5 3 3 2 4" xfId="4930" xr:uid="{00000000-0005-0000-0000-000042130000}"/>
    <cellStyle name="Currency 2 5 3 3 2 4 2" xfId="4931" xr:uid="{00000000-0005-0000-0000-000043130000}"/>
    <cellStyle name="Currency 2 5 3 3 2 4 3" xfId="4932" xr:uid="{00000000-0005-0000-0000-000044130000}"/>
    <cellStyle name="Currency 2 5 3 3 2 4 3 2" xfId="4933" xr:uid="{00000000-0005-0000-0000-000045130000}"/>
    <cellStyle name="Currency 2 5 3 3 2 4 3 2 2" xfId="4934" xr:uid="{00000000-0005-0000-0000-000046130000}"/>
    <cellStyle name="Currency 2 5 3 3 2 4 3 3" xfId="4935" xr:uid="{00000000-0005-0000-0000-000047130000}"/>
    <cellStyle name="Currency 2 5 3 3 2 4 4" xfId="4936" xr:uid="{00000000-0005-0000-0000-000048130000}"/>
    <cellStyle name="Currency 2 5 3 3 2 4 4 2" xfId="4937" xr:uid="{00000000-0005-0000-0000-000049130000}"/>
    <cellStyle name="Currency 2 5 3 3 2 4 4 2 2" xfId="4938" xr:uid="{00000000-0005-0000-0000-00004A130000}"/>
    <cellStyle name="Currency 2 5 3 3 2 4 4 3" xfId="4939" xr:uid="{00000000-0005-0000-0000-00004B130000}"/>
    <cellStyle name="Currency 2 5 3 3 2 4 5" xfId="4940" xr:uid="{00000000-0005-0000-0000-00004C130000}"/>
    <cellStyle name="Currency 2 5 3 3 2 4 5 2" xfId="4941" xr:uid="{00000000-0005-0000-0000-00004D130000}"/>
    <cellStyle name="Currency 2 5 3 3 2 4 5 2 2" xfId="4942" xr:uid="{00000000-0005-0000-0000-00004E130000}"/>
    <cellStyle name="Currency 2 5 3 3 2 4 5 3" xfId="4943" xr:uid="{00000000-0005-0000-0000-00004F130000}"/>
    <cellStyle name="Currency 2 5 3 3 2 4 6" xfId="4944" xr:uid="{00000000-0005-0000-0000-000050130000}"/>
    <cellStyle name="Currency 2 5 3 3 2 4 6 2" xfId="4945" xr:uid="{00000000-0005-0000-0000-000051130000}"/>
    <cellStyle name="Currency 2 5 3 3 2 4 7" xfId="4946" xr:uid="{00000000-0005-0000-0000-000052130000}"/>
    <cellStyle name="Currency 2 5 3 3 2 4 7 2" xfId="4947" xr:uid="{00000000-0005-0000-0000-000053130000}"/>
    <cellStyle name="Currency 2 5 3 3 2 4 8" xfId="4948" xr:uid="{00000000-0005-0000-0000-000054130000}"/>
    <cellStyle name="Currency 2 5 3 3 2 4 9" xfId="4949" xr:uid="{00000000-0005-0000-0000-000055130000}"/>
    <cellStyle name="Currency 2 5 3 3 2 5" xfId="4950" xr:uid="{00000000-0005-0000-0000-000056130000}"/>
    <cellStyle name="Currency 2 5 3 3 2 5 2" xfId="4951" xr:uid="{00000000-0005-0000-0000-000057130000}"/>
    <cellStyle name="Currency 2 5 3 3 2 5 3" xfId="4952" xr:uid="{00000000-0005-0000-0000-000058130000}"/>
    <cellStyle name="Currency 2 5 3 3 2 6" xfId="4953" xr:uid="{00000000-0005-0000-0000-000059130000}"/>
    <cellStyle name="Currency 2 5 3 3 2 6 2" xfId="4954" xr:uid="{00000000-0005-0000-0000-00005A130000}"/>
    <cellStyle name="Currency 2 5 3 3 2 6 2 2" xfId="4955" xr:uid="{00000000-0005-0000-0000-00005B130000}"/>
    <cellStyle name="Currency 2 5 3 3 2 6 2 2 2" xfId="4956" xr:uid="{00000000-0005-0000-0000-00005C130000}"/>
    <cellStyle name="Currency 2 5 3 3 2 6 2 3" xfId="4957" xr:uid="{00000000-0005-0000-0000-00005D130000}"/>
    <cellStyle name="Currency 2 5 3 3 2 6 3" xfId="4958" xr:uid="{00000000-0005-0000-0000-00005E130000}"/>
    <cellStyle name="Currency 2 5 3 3 2 6 3 2" xfId="4959" xr:uid="{00000000-0005-0000-0000-00005F130000}"/>
    <cellStyle name="Currency 2 5 3 3 2 6 3 2 2" xfId="4960" xr:uid="{00000000-0005-0000-0000-000060130000}"/>
    <cellStyle name="Currency 2 5 3 3 2 6 3 3" xfId="4961" xr:uid="{00000000-0005-0000-0000-000061130000}"/>
    <cellStyle name="Currency 2 5 3 3 2 6 4" xfId="4962" xr:uid="{00000000-0005-0000-0000-000062130000}"/>
    <cellStyle name="Currency 2 5 3 3 2 6 4 2" xfId="4963" xr:uid="{00000000-0005-0000-0000-000063130000}"/>
    <cellStyle name="Currency 2 5 3 3 2 6 4 2 2" xfId="4964" xr:uid="{00000000-0005-0000-0000-000064130000}"/>
    <cellStyle name="Currency 2 5 3 3 2 6 4 3" xfId="4965" xr:uid="{00000000-0005-0000-0000-000065130000}"/>
    <cellStyle name="Currency 2 5 3 3 2 6 5" xfId="4966" xr:uid="{00000000-0005-0000-0000-000066130000}"/>
    <cellStyle name="Currency 2 5 3 3 2 6 5 2" xfId="4967" xr:uid="{00000000-0005-0000-0000-000067130000}"/>
    <cellStyle name="Currency 2 5 3 3 2 6 6" xfId="4968" xr:uid="{00000000-0005-0000-0000-000068130000}"/>
    <cellStyle name="Currency 2 5 3 3 2 6 6 2" xfId="4969" xr:uid="{00000000-0005-0000-0000-000069130000}"/>
    <cellStyle name="Currency 2 5 3 3 2 6 7" xfId="4970" xr:uid="{00000000-0005-0000-0000-00006A130000}"/>
    <cellStyle name="Currency 2 5 3 3 2 7" xfId="4971" xr:uid="{00000000-0005-0000-0000-00006B130000}"/>
    <cellStyle name="Currency 2 5 3 3 2 7 2" xfId="4972" xr:uid="{00000000-0005-0000-0000-00006C130000}"/>
    <cellStyle name="Currency 2 5 3 3 2 7 2 2" xfId="4973" xr:uid="{00000000-0005-0000-0000-00006D130000}"/>
    <cellStyle name="Currency 2 5 3 3 2 7 3" xfId="4974" xr:uid="{00000000-0005-0000-0000-00006E130000}"/>
    <cellStyle name="Currency 2 5 3 3 2 8" xfId="4975" xr:uid="{00000000-0005-0000-0000-00006F130000}"/>
    <cellStyle name="Currency 2 5 3 3 2 8 2" xfId="4976" xr:uid="{00000000-0005-0000-0000-000070130000}"/>
    <cellStyle name="Currency 2 5 3 3 2 8 2 2" xfId="4977" xr:uid="{00000000-0005-0000-0000-000071130000}"/>
    <cellStyle name="Currency 2 5 3 3 2 8 3" xfId="4978" xr:uid="{00000000-0005-0000-0000-000072130000}"/>
    <cellStyle name="Currency 2 5 3 3 3" xfId="4979" xr:uid="{00000000-0005-0000-0000-000073130000}"/>
    <cellStyle name="Currency 2 5 3 3 3 10" xfId="4980" xr:uid="{00000000-0005-0000-0000-000074130000}"/>
    <cellStyle name="Currency 2 5 3 3 3 2" xfId="4981" xr:uid="{00000000-0005-0000-0000-000075130000}"/>
    <cellStyle name="Currency 2 5 3 3 3 2 2" xfId="4982" xr:uid="{00000000-0005-0000-0000-000076130000}"/>
    <cellStyle name="Currency 2 5 3 3 3 2 3" xfId="4983" xr:uid="{00000000-0005-0000-0000-000077130000}"/>
    <cellStyle name="Currency 2 5 3 3 3 2 3 2" xfId="4984" xr:uid="{00000000-0005-0000-0000-000078130000}"/>
    <cellStyle name="Currency 2 5 3 3 3 2 3 3" xfId="4985" xr:uid="{00000000-0005-0000-0000-000079130000}"/>
    <cellStyle name="Currency 2 5 3 3 3 2 4" xfId="4986" xr:uid="{00000000-0005-0000-0000-00007A130000}"/>
    <cellStyle name="Currency 2 5 3 3 3 2 4 2" xfId="4987" xr:uid="{00000000-0005-0000-0000-00007B130000}"/>
    <cellStyle name="Currency 2 5 3 3 3 2 4 2 2" xfId="4988" xr:uid="{00000000-0005-0000-0000-00007C130000}"/>
    <cellStyle name="Currency 2 5 3 3 3 2 4 3" xfId="4989" xr:uid="{00000000-0005-0000-0000-00007D130000}"/>
    <cellStyle name="Currency 2 5 3 3 3 2 5" xfId="4990" xr:uid="{00000000-0005-0000-0000-00007E130000}"/>
    <cellStyle name="Currency 2 5 3 3 3 2 5 2" xfId="4991" xr:uid="{00000000-0005-0000-0000-00007F130000}"/>
    <cellStyle name="Currency 2 5 3 3 3 2 5 2 2" xfId="4992" xr:uid="{00000000-0005-0000-0000-000080130000}"/>
    <cellStyle name="Currency 2 5 3 3 3 2 5 3" xfId="4993" xr:uid="{00000000-0005-0000-0000-000081130000}"/>
    <cellStyle name="Currency 2 5 3 3 3 2 6" xfId="4994" xr:uid="{00000000-0005-0000-0000-000082130000}"/>
    <cellStyle name="Currency 2 5 3 3 3 2 6 2" xfId="4995" xr:uid="{00000000-0005-0000-0000-000083130000}"/>
    <cellStyle name="Currency 2 5 3 3 3 2 6 2 2" xfId="4996" xr:uid="{00000000-0005-0000-0000-000084130000}"/>
    <cellStyle name="Currency 2 5 3 3 3 2 6 3" xfId="4997" xr:uid="{00000000-0005-0000-0000-000085130000}"/>
    <cellStyle name="Currency 2 5 3 3 3 2 7" xfId="4998" xr:uid="{00000000-0005-0000-0000-000086130000}"/>
    <cellStyle name="Currency 2 5 3 3 3 2 7 2" xfId="4999" xr:uid="{00000000-0005-0000-0000-000087130000}"/>
    <cellStyle name="Currency 2 5 3 3 3 2 8" xfId="5000" xr:uid="{00000000-0005-0000-0000-000088130000}"/>
    <cellStyle name="Currency 2 5 3 3 3 2 8 2" xfId="5001" xr:uid="{00000000-0005-0000-0000-000089130000}"/>
    <cellStyle name="Currency 2 5 3 3 3 2 9" xfId="5002" xr:uid="{00000000-0005-0000-0000-00008A130000}"/>
    <cellStyle name="Currency 2 5 3 3 3 3" xfId="5003" xr:uid="{00000000-0005-0000-0000-00008B130000}"/>
    <cellStyle name="Currency 2 5 3 3 3 4" xfId="5004" xr:uid="{00000000-0005-0000-0000-00008C130000}"/>
    <cellStyle name="Currency 2 5 3 3 3 4 2" xfId="5005" xr:uid="{00000000-0005-0000-0000-00008D130000}"/>
    <cellStyle name="Currency 2 5 3 3 3 4 3" xfId="5006" xr:uid="{00000000-0005-0000-0000-00008E130000}"/>
    <cellStyle name="Currency 2 5 3 3 3 5" xfId="5007" xr:uid="{00000000-0005-0000-0000-00008F130000}"/>
    <cellStyle name="Currency 2 5 3 3 3 5 2" xfId="5008" xr:uid="{00000000-0005-0000-0000-000090130000}"/>
    <cellStyle name="Currency 2 5 3 3 3 5 2 2" xfId="5009" xr:uid="{00000000-0005-0000-0000-000091130000}"/>
    <cellStyle name="Currency 2 5 3 3 3 5 3" xfId="5010" xr:uid="{00000000-0005-0000-0000-000092130000}"/>
    <cellStyle name="Currency 2 5 3 3 3 6" xfId="5011" xr:uid="{00000000-0005-0000-0000-000093130000}"/>
    <cellStyle name="Currency 2 5 3 3 3 6 2" xfId="5012" xr:uid="{00000000-0005-0000-0000-000094130000}"/>
    <cellStyle name="Currency 2 5 3 3 3 6 2 2" xfId="5013" xr:uid="{00000000-0005-0000-0000-000095130000}"/>
    <cellStyle name="Currency 2 5 3 3 3 6 3" xfId="5014" xr:uid="{00000000-0005-0000-0000-000096130000}"/>
    <cellStyle name="Currency 2 5 3 3 3 7" xfId="5015" xr:uid="{00000000-0005-0000-0000-000097130000}"/>
    <cellStyle name="Currency 2 5 3 3 3 7 2" xfId="5016" xr:uid="{00000000-0005-0000-0000-000098130000}"/>
    <cellStyle name="Currency 2 5 3 3 3 7 2 2" xfId="5017" xr:uid="{00000000-0005-0000-0000-000099130000}"/>
    <cellStyle name="Currency 2 5 3 3 3 7 3" xfId="5018" xr:uid="{00000000-0005-0000-0000-00009A130000}"/>
    <cellStyle name="Currency 2 5 3 3 3 8" xfId="5019" xr:uid="{00000000-0005-0000-0000-00009B130000}"/>
    <cellStyle name="Currency 2 5 3 3 3 8 2" xfId="5020" xr:uid="{00000000-0005-0000-0000-00009C130000}"/>
    <cellStyle name="Currency 2 5 3 3 3 9" xfId="5021" xr:uid="{00000000-0005-0000-0000-00009D130000}"/>
    <cellStyle name="Currency 2 5 3 3 3 9 2" xfId="5022" xr:uid="{00000000-0005-0000-0000-00009E130000}"/>
    <cellStyle name="Currency 2 5 3 3 4" xfId="5023" xr:uid="{00000000-0005-0000-0000-00009F130000}"/>
    <cellStyle name="Currency 2 5 3 3 4 2" xfId="5024" xr:uid="{00000000-0005-0000-0000-0000A0130000}"/>
    <cellStyle name="Currency 2 5 3 3 4 2 10" xfId="5025" xr:uid="{00000000-0005-0000-0000-0000A1130000}"/>
    <cellStyle name="Currency 2 5 3 3 4 2 2" xfId="5026" xr:uid="{00000000-0005-0000-0000-0000A2130000}"/>
    <cellStyle name="Currency 2 5 3 3 4 2 3" xfId="5027" xr:uid="{00000000-0005-0000-0000-0000A3130000}"/>
    <cellStyle name="Currency 2 5 3 3 4 2 4" xfId="5028" xr:uid="{00000000-0005-0000-0000-0000A4130000}"/>
    <cellStyle name="Currency 2 5 3 3 4 2 4 2" xfId="5029" xr:uid="{00000000-0005-0000-0000-0000A5130000}"/>
    <cellStyle name="Currency 2 5 3 3 4 2 4 2 2" xfId="5030" xr:uid="{00000000-0005-0000-0000-0000A6130000}"/>
    <cellStyle name="Currency 2 5 3 3 4 2 4 3" xfId="5031" xr:uid="{00000000-0005-0000-0000-0000A7130000}"/>
    <cellStyle name="Currency 2 5 3 3 4 2 5" xfId="5032" xr:uid="{00000000-0005-0000-0000-0000A8130000}"/>
    <cellStyle name="Currency 2 5 3 3 4 2 5 2" xfId="5033" xr:uid="{00000000-0005-0000-0000-0000A9130000}"/>
    <cellStyle name="Currency 2 5 3 3 4 2 5 2 2" xfId="5034" xr:uid="{00000000-0005-0000-0000-0000AA130000}"/>
    <cellStyle name="Currency 2 5 3 3 4 2 5 3" xfId="5035" xr:uid="{00000000-0005-0000-0000-0000AB130000}"/>
    <cellStyle name="Currency 2 5 3 3 4 2 6" xfId="5036" xr:uid="{00000000-0005-0000-0000-0000AC130000}"/>
    <cellStyle name="Currency 2 5 3 3 4 2 6 2" xfId="5037" xr:uid="{00000000-0005-0000-0000-0000AD130000}"/>
    <cellStyle name="Currency 2 5 3 3 4 2 6 2 2" xfId="5038" xr:uid="{00000000-0005-0000-0000-0000AE130000}"/>
    <cellStyle name="Currency 2 5 3 3 4 2 6 3" xfId="5039" xr:uid="{00000000-0005-0000-0000-0000AF130000}"/>
    <cellStyle name="Currency 2 5 3 3 4 2 7" xfId="5040" xr:uid="{00000000-0005-0000-0000-0000B0130000}"/>
    <cellStyle name="Currency 2 5 3 3 4 2 7 2" xfId="5041" xr:uid="{00000000-0005-0000-0000-0000B1130000}"/>
    <cellStyle name="Currency 2 5 3 3 4 2 8" xfId="5042" xr:uid="{00000000-0005-0000-0000-0000B2130000}"/>
    <cellStyle name="Currency 2 5 3 3 4 2 8 2" xfId="5043" xr:uid="{00000000-0005-0000-0000-0000B3130000}"/>
    <cellStyle name="Currency 2 5 3 3 4 2 9" xfId="5044" xr:uid="{00000000-0005-0000-0000-0000B4130000}"/>
    <cellStyle name="Currency 2 5 3 3 4 3" xfId="5045" xr:uid="{00000000-0005-0000-0000-0000B5130000}"/>
    <cellStyle name="Currency 2 5 3 3 4 4" xfId="5046" xr:uid="{00000000-0005-0000-0000-0000B6130000}"/>
    <cellStyle name="Currency 2 5 3 3 4 4 2" xfId="5047" xr:uid="{00000000-0005-0000-0000-0000B7130000}"/>
    <cellStyle name="Currency 2 5 3 3 4 4 2 2" xfId="5048" xr:uid="{00000000-0005-0000-0000-0000B8130000}"/>
    <cellStyle name="Currency 2 5 3 3 4 4 3" xfId="5049" xr:uid="{00000000-0005-0000-0000-0000B9130000}"/>
    <cellStyle name="Currency 2 5 3 3 4 5" xfId="5050" xr:uid="{00000000-0005-0000-0000-0000BA130000}"/>
    <cellStyle name="Currency 2 5 3 3 4 5 2" xfId="5051" xr:uid="{00000000-0005-0000-0000-0000BB130000}"/>
    <cellStyle name="Currency 2 5 3 3 4 5 2 2" xfId="5052" xr:uid="{00000000-0005-0000-0000-0000BC130000}"/>
    <cellStyle name="Currency 2 5 3 3 4 5 3" xfId="5053" xr:uid="{00000000-0005-0000-0000-0000BD130000}"/>
    <cellStyle name="Currency 2 5 3 3 5" xfId="5054" xr:uid="{00000000-0005-0000-0000-0000BE130000}"/>
    <cellStyle name="Currency 2 5 3 3 5 2" xfId="5055" xr:uid="{00000000-0005-0000-0000-0000BF130000}"/>
    <cellStyle name="Currency 2 5 3 3 5 3" xfId="5056" xr:uid="{00000000-0005-0000-0000-0000C0130000}"/>
    <cellStyle name="Currency 2 5 3 3 5 3 2" xfId="5057" xr:uid="{00000000-0005-0000-0000-0000C1130000}"/>
    <cellStyle name="Currency 2 5 3 3 5 3 3" xfId="5058" xr:uid="{00000000-0005-0000-0000-0000C2130000}"/>
    <cellStyle name="Currency 2 5 3 3 5 4" xfId="5059" xr:uid="{00000000-0005-0000-0000-0000C3130000}"/>
    <cellStyle name="Currency 2 5 3 3 5 4 2" xfId="5060" xr:uid="{00000000-0005-0000-0000-0000C4130000}"/>
    <cellStyle name="Currency 2 5 3 3 5 4 2 2" xfId="5061" xr:uid="{00000000-0005-0000-0000-0000C5130000}"/>
    <cellStyle name="Currency 2 5 3 3 5 4 3" xfId="5062" xr:uid="{00000000-0005-0000-0000-0000C6130000}"/>
    <cellStyle name="Currency 2 5 3 3 5 5" xfId="5063" xr:uid="{00000000-0005-0000-0000-0000C7130000}"/>
    <cellStyle name="Currency 2 5 3 3 5 5 2" xfId="5064" xr:uid="{00000000-0005-0000-0000-0000C8130000}"/>
    <cellStyle name="Currency 2 5 3 3 5 5 2 2" xfId="5065" xr:uid="{00000000-0005-0000-0000-0000C9130000}"/>
    <cellStyle name="Currency 2 5 3 3 5 5 3" xfId="5066" xr:uid="{00000000-0005-0000-0000-0000CA130000}"/>
    <cellStyle name="Currency 2 5 3 3 5 6" xfId="5067" xr:uid="{00000000-0005-0000-0000-0000CB130000}"/>
    <cellStyle name="Currency 2 5 3 3 5 6 2" xfId="5068" xr:uid="{00000000-0005-0000-0000-0000CC130000}"/>
    <cellStyle name="Currency 2 5 3 3 5 6 2 2" xfId="5069" xr:uid="{00000000-0005-0000-0000-0000CD130000}"/>
    <cellStyle name="Currency 2 5 3 3 5 6 3" xfId="5070" xr:uid="{00000000-0005-0000-0000-0000CE130000}"/>
    <cellStyle name="Currency 2 5 3 3 5 7" xfId="5071" xr:uid="{00000000-0005-0000-0000-0000CF130000}"/>
    <cellStyle name="Currency 2 5 3 3 5 7 2" xfId="5072" xr:uid="{00000000-0005-0000-0000-0000D0130000}"/>
    <cellStyle name="Currency 2 5 3 3 5 8" xfId="5073" xr:uid="{00000000-0005-0000-0000-0000D1130000}"/>
    <cellStyle name="Currency 2 5 3 3 5 8 2" xfId="5074" xr:uid="{00000000-0005-0000-0000-0000D2130000}"/>
    <cellStyle name="Currency 2 5 3 3 5 9" xfId="5075" xr:uid="{00000000-0005-0000-0000-0000D3130000}"/>
    <cellStyle name="Currency 2 5 3 3 6" xfId="5076" xr:uid="{00000000-0005-0000-0000-0000D4130000}"/>
    <cellStyle name="Currency 2 5 3 3 6 2" xfId="5077" xr:uid="{00000000-0005-0000-0000-0000D5130000}"/>
    <cellStyle name="Currency 2 5 3 3 6 3" xfId="5078" xr:uid="{00000000-0005-0000-0000-0000D6130000}"/>
    <cellStyle name="Currency 2 5 3 3 7" xfId="5079" xr:uid="{00000000-0005-0000-0000-0000D7130000}"/>
    <cellStyle name="Currency 2 5 3 3 8" xfId="5080" xr:uid="{00000000-0005-0000-0000-0000D8130000}"/>
    <cellStyle name="Currency 2 5 3 3 8 2" xfId="5081" xr:uid="{00000000-0005-0000-0000-0000D9130000}"/>
    <cellStyle name="Currency 2 5 3 3 8 2 2" xfId="5082" xr:uid="{00000000-0005-0000-0000-0000DA130000}"/>
    <cellStyle name="Currency 2 5 3 3 8 3" xfId="5083" xr:uid="{00000000-0005-0000-0000-0000DB130000}"/>
    <cellStyle name="Currency 2 5 3 3 8 4" xfId="5084" xr:uid="{00000000-0005-0000-0000-0000DC130000}"/>
    <cellStyle name="Currency 2 5 3 3 9" xfId="5085" xr:uid="{00000000-0005-0000-0000-0000DD130000}"/>
    <cellStyle name="Currency 2 5 3 3 9 2" xfId="5086" xr:uid="{00000000-0005-0000-0000-0000DE130000}"/>
    <cellStyle name="Currency 2 5 3 3 9 2 2" xfId="5087" xr:uid="{00000000-0005-0000-0000-0000DF130000}"/>
    <cellStyle name="Currency 2 5 3 3 9 3" xfId="5088" xr:uid="{00000000-0005-0000-0000-0000E0130000}"/>
    <cellStyle name="Currency 2 5 3 4" xfId="5089" xr:uid="{00000000-0005-0000-0000-0000E1130000}"/>
    <cellStyle name="Currency 2 5 3 4 2" xfId="5090" xr:uid="{00000000-0005-0000-0000-0000E2130000}"/>
    <cellStyle name="Currency 2 5 3 4 2 2" xfId="5091" xr:uid="{00000000-0005-0000-0000-0000E3130000}"/>
    <cellStyle name="Currency 2 5 3 4 2 3" xfId="5092" xr:uid="{00000000-0005-0000-0000-0000E4130000}"/>
    <cellStyle name="Currency 2 5 3 4 2 3 2" xfId="5093" xr:uid="{00000000-0005-0000-0000-0000E5130000}"/>
    <cellStyle name="Currency 2 5 3 4 2 3 3" xfId="5094" xr:uid="{00000000-0005-0000-0000-0000E6130000}"/>
    <cellStyle name="Currency 2 5 3 4 2 4" xfId="5095" xr:uid="{00000000-0005-0000-0000-0000E7130000}"/>
    <cellStyle name="Currency 2 5 3 4 2 4 2" xfId="5096" xr:uid="{00000000-0005-0000-0000-0000E8130000}"/>
    <cellStyle name="Currency 2 5 3 4 2 4 2 2" xfId="5097" xr:uid="{00000000-0005-0000-0000-0000E9130000}"/>
    <cellStyle name="Currency 2 5 3 4 2 4 3" xfId="5098" xr:uid="{00000000-0005-0000-0000-0000EA130000}"/>
    <cellStyle name="Currency 2 5 3 4 2 5" xfId="5099" xr:uid="{00000000-0005-0000-0000-0000EB130000}"/>
    <cellStyle name="Currency 2 5 3 4 2 5 2" xfId="5100" xr:uid="{00000000-0005-0000-0000-0000EC130000}"/>
    <cellStyle name="Currency 2 5 3 4 2 5 2 2" xfId="5101" xr:uid="{00000000-0005-0000-0000-0000ED130000}"/>
    <cellStyle name="Currency 2 5 3 4 2 5 3" xfId="5102" xr:uid="{00000000-0005-0000-0000-0000EE130000}"/>
    <cellStyle name="Currency 2 5 3 4 2 6" xfId="5103" xr:uid="{00000000-0005-0000-0000-0000EF130000}"/>
    <cellStyle name="Currency 2 5 3 4 2 6 2" xfId="5104" xr:uid="{00000000-0005-0000-0000-0000F0130000}"/>
    <cellStyle name="Currency 2 5 3 4 2 6 2 2" xfId="5105" xr:uid="{00000000-0005-0000-0000-0000F1130000}"/>
    <cellStyle name="Currency 2 5 3 4 2 6 3" xfId="5106" xr:uid="{00000000-0005-0000-0000-0000F2130000}"/>
    <cellStyle name="Currency 2 5 3 4 2 7" xfId="5107" xr:uid="{00000000-0005-0000-0000-0000F3130000}"/>
    <cellStyle name="Currency 2 5 3 4 2 7 2" xfId="5108" xr:uid="{00000000-0005-0000-0000-0000F4130000}"/>
    <cellStyle name="Currency 2 5 3 4 2 8" xfId="5109" xr:uid="{00000000-0005-0000-0000-0000F5130000}"/>
    <cellStyle name="Currency 2 5 3 4 2 8 2" xfId="5110" xr:uid="{00000000-0005-0000-0000-0000F6130000}"/>
    <cellStyle name="Currency 2 5 3 4 2 9" xfId="5111" xr:uid="{00000000-0005-0000-0000-0000F7130000}"/>
    <cellStyle name="Currency 2 5 3 4 3" xfId="5112" xr:uid="{00000000-0005-0000-0000-0000F8130000}"/>
    <cellStyle name="Currency 2 5 3 4 3 2" xfId="5113" xr:uid="{00000000-0005-0000-0000-0000F9130000}"/>
    <cellStyle name="Currency 2 5 3 4 3 3" xfId="5114" xr:uid="{00000000-0005-0000-0000-0000FA130000}"/>
    <cellStyle name="Currency 2 5 3 4 3 3 2" xfId="5115" xr:uid="{00000000-0005-0000-0000-0000FB130000}"/>
    <cellStyle name="Currency 2 5 3 4 3 3 3" xfId="5116" xr:uid="{00000000-0005-0000-0000-0000FC130000}"/>
    <cellStyle name="Currency 2 5 3 4 3 4" xfId="5117" xr:uid="{00000000-0005-0000-0000-0000FD130000}"/>
    <cellStyle name="Currency 2 5 3 4 3 4 2" xfId="5118" xr:uid="{00000000-0005-0000-0000-0000FE130000}"/>
    <cellStyle name="Currency 2 5 3 4 3 4 2 2" xfId="5119" xr:uid="{00000000-0005-0000-0000-0000FF130000}"/>
    <cellStyle name="Currency 2 5 3 4 3 4 3" xfId="5120" xr:uid="{00000000-0005-0000-0000-000000140000}"/>
    <cellStyle name="Currency 2 5 3 4 3 5" xfId="5121" xr:uid="{00000000-0005-0000-0000-000001140000}"/>
    <cellStyle name="Currency 2 5 3 4 3 5 2" xfId="5122" xr:uid="{00000000-0005-0000-0000-000002140000}"/>
    <cellStyle name="Currency 2 5 3 4 3 5 2 2" xfId="5123" xr:uid="{00000000-0005-0000-0000-000003140000}"/>
    <cellStyle name="Currency 2 5 3 4 3 5 3" xfId="5124" xr:uid="{00000000-0005-0000-0000-000004140000}"/>
    <cellStyle name="Currency 2 5 3 4 3 6" xfId="5125" xr:uid="{00000000-0005-0000-0000-000005140000}"/>
    <cellStyle name="Currency 2 5 3 4 3 6 2" xfId="5126" xr:uid="{00000000-0005-0000-0000-000006140000}"/>
    <cellStyle name="Currency 2 5 3 4 3 6 2 2" xfId="5127" xr:uid="{00000000-0005-0000-0000-000007140000}"/>
    <cellStyle name="Currency 2 5 3 4 3 6 3" xfId="5128" xr:uid="{00000000-0005-0000-0000-000008140000}"/>
    <cellStyle name="Currency 2 5 3 4 3 7" xfId="5129" xr:uid="{00000000-0005-0000-0000-000009140000}"/>
    <cellStyle name="Currency 2 5 3 4 3 7 2" xfId="5130" xr:uid="{00000000-0005-0000-0000-00000A140000}"/>
    <cellStyle name="Currency 2 5 3 4 3 8" xfId="5131" xr:uid="{00000000-0005-0000-0000-00000B140000}"/>
    <cellStyle name="Currency 2 5 3 4 3 8 2" xfId="5132" xr:uid="{00000000-0005-0000-0000-00000C140000}"/>
    <cellStyle name="Currency 2 5 3 4 3 9" xfId="5133" xr:uid="{00000000-0005-0000-0000-00000D140000}"/>
    <cellStyle name="Currency 2 5 3 4 4" xfId="5134" xr:uid="{00000000-0005-0000-0000-00000E140000}"/>
    <cellStyle name="Currency 2 5 3 4 4 2" xfId="5135" xr:uid="{00000000-0005-0000-0000-00000F140000}"/>
    <cellStyle name="Currency 2 5 3 4 4 3" xfId="5136" xr:uid="{00000000-0005-0000-0000-000010140000}"/>
    <cellStyle name="Currency 2 5 3 4 4 3 2" xfId="5137" xr:uid="{00000000-0005-0000-0000-000011140000}"/>
    <cellStyle name="Currency 2 5 3 4 4 3 2 2" xfId="5138" xr:uid="{00000000-0005-0000-0000-000012140000}"/>
    <cellStyle name="Currency 2 5 3 4 4 3 3" xfId="5139" xr:uid="{00000000-0005-0000-0000-000013140000}"/>
    <cellStyle name="Currency 2 5 3 4 4 4" xfId="5140" xr:uid="{00000000-0005-0000-0000-000014140000}"/>
    <cellStyle name="Currency 2 5 3 4 4 4 2" xfId="5141" xr:uid="{00000000-0005-0000-0000-000015140000}"/>
    <cellStyle name="Currency 2 5 3 4 4 4 2 2" xfId="5142" xr:uid="{00000000-0005-0000-0000-000016140000}"/>
    <cellStyle name="Currency 2 5 3 4 4 4 3" xfId="5143" xr:uid="{00000000-0005-0000-0000-000017140000}"/>
    <cellStyle name="Currency 2 5 3 4 4 5" xfId="5144" xr:uid="{00000000-0005-0000-0000-000018140000}"/>
    <cellStyle name="Currency 2 5 3 4 4 5 2" xfId="5145" xr:uid="{00000000-0005-0000-0000-000019140000}"/>
    <cellStyle name="Currency 2 5 3 4 4 5 2 2" xfId="5146" xr:uid="{00000000-0005-0000-0000-00001A140000}"/>
    <cellStyle name="Currency 2 5 3 4 4 5 3" xfId="5147" xr:uid="{00000000-0005-0000-0000-00001B140000}"/>
    <cellStyle name="Currency 2 5 3 4 4 6" xfId="5148" xr:uid="{00000000-0005-0000-0000-00001C140000}"/>
    <cellStyle name="Currency 2 5 3 4 4 6 2" xfId="5149" xr:uid="{00000000-0005-0000-0000-00001D140000}"/>
    <cellStyle name="Currency 2 5 3 4 4 7" xfId="5150" xr:uid="{00000000-0005-0000-0000-00001E140000}"/>
    <cellStyle name="Currency 2 5 3 4 4 7 2" xfId="5151" xr:uid="{00000000-0005-0000-0000-00001F140000}"/>
    <cellStyle name="Currency 2 5 3 4 4 8" xfId="5152" xr:uid="{00000000-0005-0000-0000-000020140000}"/>
    <cellStyle name="Currency 2 5 3 4 4 9" xfId="5153" xr:uid="{00000000-0005-0000-0000-000021140000}"/>
    <cellStyle name="Currency 2 5 3 4 5" xfId="5154" xr:uid="{00000000-0005-0000-0000-000022140000}"/>
    <cellStyle name="Currency 2 5 3 4 5 2" xfId="5155" xr:uid="{00000000-0005-0000-0000-000023140000}"/>
    <cellStyle name="Currency 2 5 3 4 5 3" xfId="5156" xr:uid="{00000000-0005-0000-0000-000024140000}"/>
    <cellStyle name="Currency 2 5 3 4 6" xfId="5157" xr:uid="{00000000-0005-0000-0000-000025140000}"/>
    <cellStyle name="Currency 2 5 3 4 6 2" xfId="5158" xr:uid="{00000000-0005-0000-0000-000026140000}"/>
    <cellStyle name="Currency 2 5 3 4 6 2 2" xfId="5159" xr:uid="{00000000-0005-0000-0000-000027140000}"/>
    <cellStyle name="Currency 2 5 3 4 6 2 2 2" xfId="5160" xr:uid="{00000000-0005-0000-0000-000028140000}"/>
    <cellStyle name="Currency 2 5 3 4 6 2 3" xfId="5161" xr:uid="{00000000-0005-0000-0000-000029140000}"/>
    <cellStyle name="Currency 2 5 3 4 6 3" xfId="5162" xr:uid="{00000000-0005-0000-0000-00002A140000}"/>
    <cellStyle name="Currency 2 5 3 4 6 3 2" xfId="5163" xr:uid="{00000000-0005-0000-0000-00002B140000}"/>
    <cellStyle name="Currency 2 5 3 4 6 3 2 2" xfId="5164" xr:uid="{00000000-0005-0000-0000-00002C140000}"/>
    <cellStyle name="Currency 2 5 3 4 6 3 3" xfId="5165" xr:uid="{00000000-0005-0000-0000-00002D140000}"/>
    <cellStyle name="Currency 2 5 3 4 6 4" xfId="5166" xr:uid="{00000000-0005-0000-0000-00002E140000}"/>
    <cellStyle name="Currency 2 5 3 4 6 4 2" xfId="5167" xr:uid="{00000000-0005-0000-0000-00002F140000}"/>
    <cellStyle name="Currency 2 5 3 4 6 4 2 2" xfId="5168" xr:uid="{00000000-0005-0000-0000-000030140000}"/>
    <cellStyle name="Currency 2 5 3 4 6 4 3" xfId="5169" xr:uid="{00000000-0005-0000-0000-000031140000}"/>
    <cellStyle name="Currency 2 5 3 4 6 5" xfId="5170" xr:uid="{00000000-0005-0000-0000-000032140000}"/>
    <cellStyle name="Currency 2 5 3 4 6 5 2" xfId="5171" xr:uid="{00000000-0005-0000-0000-000033140000}"/>
    <cellStyle name="Currency 2 5 3 4 6 6" xfId="5172" xr:uid="{00000000-0005-0000-0000-000034140000}"/>
    <cellStyle name="Currency 2 5 3 4 6 6 2" xfId="5173" xr:uid="{00000000-0005-0000-0000-000035140000}"/>
    <cellStyle name="Currency 2 5 3 4 6 7" xfId="5174" xr:uid="{00000000-0005-0000-0000-000036140000}"/>
    <cellStyle name="Currency 2 5 3 4 7" xfId="5175" xr:uid="{00000000-0005-0000-0000-000037140000}"/>
    <cellStyle name="Currency 2 5 3 4 7 2" xfId="5176" xr:uid="{00000000-0005-0000-0000-000038140000}"/>
    <cellStyle name="Currency 2 5 3 4 7 2 2" xfId="5177" xr:uid="{00000000-0005-0000-0000-000039140000}"/>
    <cellStyle name="Currency 2 5 3 4 7 3" xfId="5178" xr:uid="{00000000-0005-0000-0000-00003A140000}"/>
    <cellStyle name="Currency 2 5 3 4 8" xfId="5179" xr:uid="{00000000-0005-0000-0000-00003B140000}"/>
    <cellStyle name="Currency 2 5 3 4 8 2" xfId="5180" xr:uid="{00000000-0005-0000-0000-00003C140000}"/>
    <cellStyle name="Currency 2 5 3 4 8 2 2" xfId="5181" xr:uid="{00000000-0005-0000-0000-00003D140000}"/>
    <cellStyle name="Currency 2 5 3 4 8 3" xfId="5182" xr:uid="{00000000-0005-0000-0000-00003E140000}"/>
    <cellStyle name="Currency 2 5 3 5" xfId="5183" xr:uid="{00000000-0005-0000-0000-00003F140000}"/>
    <cellStyle name="Currency 2 5 3 5 10" xfId="5184" xr:uid="{00000000-0005-0000-0000-000040140000}"/>
    <cellStyle name="Currency 2 5 3 5 2" xfId="5185" xr:uid="{00000000-0005-0000-0000-000041140000}"/>
    <cellStyle name="Currency 2 5 3 5 2 2" xfId="5186" xr:uid="{00000000-0005-0000-0000-000042140000}"/>
    <cellStyle name="Currency 2 5 3 5 2 3" xfId="5187" xr:uid="{00000000-0005-0000-0000-000043140000}"/>
    <cellStyle name="Currency 2 5 3 5 2 3 2" xfId="5188" xr:uid="{00000000-0005-0000-0000-000044140000}"/>
    <cellStyle name="Currency 2 5 3 5 2 3 3" xfId="5189" xr:uid="{00000000-0005-0000-0000-000045140000}"/>
    <cellStyle name="Currency 2 5 3 5 2 4" xfId="5190" xr:uid="{00000000-0005-0000-0000-000046140000}"/>
    <cellStyle name="Currency 2 5 3 5 2 4 2" xfId="5191" xr:uid="{00000000-0005-0000-0000-000047140000}"/>
    <cellStyle name="Currency 2 5 3 5 2 4 2 2" xfId="5192" xr:uid="{00000000-0005-0000-0000-000048140000}"/>
    <cellStyle name="Currency 2 5 3 5 2 4 3" xfId="5193" xr:uid="{00000000-0005-0000-0000-000049140000}"/>
    <cellStyle name="Currency 2 5 3 5 2 5" xfId="5194" xr:uid="{00000000-0005-0000-0000-00004A140000}"/>
    <cellStyle name="Currency 2 5 3 5 2 5 2" xfId="5195" xr:uid="{00000000-0005-0000-0000-00004B140000}"/>
    <cellStyle name="Currency 2 5 3 5 2 5 2 2" xfId="5196" xr:uid="{00000000-0005-0000-0000-00004C140000}"/>
    <cellStyle name="Currency 2 5 3 5 2 5 3" xfId="5197" xr:uid="{00000000-0005-0000-0000-00004D140000}"/>
    <cellStyle name="Currency 2 5 3 5 2 6" xfId="5198" xr:uid="{00000000-0005-0000-0000-00004E140000}"/>
    <cellStyle name="Currency 2 5 3 5 2 6 2" xfId="5199" xr:uid="{00000000-0005-0000-0000-00004F140000}"/>
    <cellStyle name="Currency 2 5 3 5 2 6 2 2" xfId="5200" xr:uid="{00000000-0005-0000-0000-000050140000}"/>
    <cellStyle name="Currency 2 5 3 5 2 6 3" xfId="5201" xr:uid="{00000000-0005-0000-0000-000051140000}"/>
    <cellStyle name="Currency 2 5 3 5 2 7" xfId="5202" xr:uid="{00000000-0005-0000-0000-000052140000}"/>
    <cellStyle name="Currency 2 5 3 5 2 7 2" xfId="5203" xr:uid="{00000000-0005-0000-0000-000053140000}"/>
    <cellStyle name="Currency 2 5 3 5 2 8" xfId="5204" xr:uid="{00000000-0005-0000-0000-000054140000}"/>
    <cellStyle name="Currency 2 5 3 5 2 8 2" xfId="5205" xr:uid="{00000000-0005-0000-0000-000055140000}"/>
    <cellStyle name="Currency 2 5 3 5 2 9" xfId="5206" xr:uid="{00000000-0005-0000-0000-000056140000}"/>
    <cellStyle name="Currency 2 5 3 5 3" xfId="5207" xr:uid="{00000000-0005-0000-0000-000057140000}"/>
    <cellStyle name="Currency 2 5 3 5 4" xfId="5208" xr:uid="{00000000-0005-0000-0000-000058140000}"/>
    <cellStyle name="Currency 2 5 3 5 4 2" xfId="5209" xr:uid="{00000000-0005-0000-0000-000059140000}"/>
    <cellStyle name="Currency 2 5 3 5 4 3" xfId="5210" xr:uid="{00000000-0005-0000-0000-00005A140000}"/>
    <cellStyle name="Currency 2 5 3 5 5" xfId="5211" xr:uid="{00000000-0005-0000-0000-00005B140000}"/>
    <cellStyle name="Currency 2 5 3 5 5 2" xfId="5212" xr:uid="{00000000-0005-0000-0000-00005C140000}"/>
    <cellStyle name="Currency 2 5 3 5 5 2 2" xfId="5213" xr:uid="{00000000-0005-0000-0000-00005D140000}"/>
    <cellStyle name="Currency 2 5 3 5 5 3" xfId="5214" xr:uid="{00000000-0005-0000-0000-00005E140000}"/>
    <cellStyle name="Currency 2 5 3 5 6" xfId="5215" xr:uid="{00000000-0005-0000-0000-00005F140000}"/>
    <cellStyle name="Currency 2 5 3 5 6 2" xfId="5216" xr:uid="{00000000-0005-0000-0000-000060140000}"/>
    <cellStyle name="Currency 2 5 3 5 6 2 2" xfId="5217" xr:uid="{00000000-0005-0000-0000-000061140000}"/>
    <cellStyle name="Currency 2 5 3 5 6 3" xfId="5218" xr:uid="{00000000-0005-0000-0000-000062140000}"/>
    <cellStyle name="Currency 2 5 3 5 7" xfId="5219" xr:uid="{00000000-0005-0000-0000-000063140000}"/>
    <cellStyle name="Currency 2 5 3 5 7 2" xfId="5220" xr:uid="{00000000-0005-0000-0000-000064140000}"/>
    <cellStyle name="Currency 2 5 3 5 7 2 2" xfId="5221" xr:uid="{00000000-0005-0000-0000-000065140000}"/>
    <cellStyle name="Currency 2 5 3 5 7 3" xfId="5222" xr:uid="{00000000-0005-0000-0000-000066140000}"/>
    <cellStyle name="Currency 2 5 3 5 8" xfId="5223" xr:uid="{00000000-0005-0000-0000-000067140000}"/>
    <cellStyle name="Currency 2 5 3 5 8 2" xfId="5224" xr:uid="{00000000-0005-0000-0000-000068140000}"/>
    <cellStyle name="Currency 2 5 3 5 9" xfId="5225" xr:uid="{00000000-0005-0000-0000-000069140000}"/>
    <cellStyle name="Currency 2 5 3 5 9 2" xfId="5226" xr:uid="{00000000-0005-0000-0000-00006A140000}"/>
    <cellStyle name="Currency 2 5 3 6" xfId="5227" xr:uid="{00000000-0005-0000-0000-00006B140000}"/>
    <cellStyle name="Currency 2 5 3 6 2" xfId="5228" xr:uid="{00000000-0005-0000-0000-00006C140000}"/>
    <cellStyle name="Currency 2 5 3 6 2 10" xfId="5229" xr:uid="{00000000-0005-0000-0000-00006D140000}"/>
    <cellStyle name="Currency 2 5 3 6 2 2" xfId="5230" xr:uid="{00000000-0005-0000-0000-00006E140000}"/>
    <cellStyle name="Currency 2 5 3 6 2 3" xfId="5231" xr:uid="{00000000-0005-0000-0000-00006F140000}"/>
    <cellStyle name="Currency 2 5 3 6 2 4" xfId="5232" xr:uid="{00000000-0005-0000-0000-000070140000}"/>
    <cellStyle name="Currency 2 5 3 6 2 4 2" xfId="5233" xr:uid="{00000000-0005-0000-0000-000071140000}"/>
    <cellStyle name="Currency 2 5 3 6 2 4 2 2" xfId="5234" xr:uid="{00000000-0005-0000-0000-000072140000}"/>
    <cellStyle name="Currency 2 5 3 6 2 4 3" xfId="5235" xr:uid="{00000000-0005-0000-0000-000073140000}"/>
    <cellStyle name="Currency 2 5 3 6 2 5" xfId="5236" xr:uid="{00000000-0005-0000-0000-000074140000}"/>
    <cellStyle name="Currency 2 5 3 6 2 5 2" xfId="5237" xr:uid="{00000000-0005-0000-0000-000075140000}"/>
    <cellStyle name="Currency 2 5 3 6 2 5 2 2" xfId="5238" xr:uid="{00000000-0005-0000-0000-000076140000}"/>
    <cellStyle name="Currency 2 5 3 6 2 5 3" xfId="5239" xr:uid="{00000000-0005-0000-0000-000077140000}"/>
    <cellStyle name="Currency 2 5 3 6 2 6" xfId="5240" xr:uid="{00000000-0005-0000-0000-000078140000}"/>
    <cellStyle name="Currency 2 5 3 6 2 6 2" xfId="5241" xr:uid="{00000000-0005-0000-0000-000079140000}"/>
    <cellStyle name="Currency 2 5 3 6 2 6 2 2" xfId="5242" xr:uid="{00000000-0005-0000-0000-00007A140000}"/>
    <cellStyle name="Currency 2 5 3 6 2 6 3" xfId="5243" xr:uid="{00000000-0005-0000-0000-00007B140000}"/>
    <cellStyle name="Currency 2 5 3 6 2 7" xfId="5244" xr:uid="{00000000-0005-0000-0000-00007C140000}"/>
    <cellStyle name="Currency 2 5 3 6 2 7 2" xfId="5245" xr:uid="{00000000-0005-0000-0000-00007D140000}"/>
    <cellStyle name="Currency 2 5 3 6 2 8" xfId="5246" xr:uid="{00000000-0005-0000-0000-00007E140000}"/>
    <cellStyle name="Currency 2 5 3 6 2 8 2" xfId="5247" xr:uid="{00000000-0005-0000-0000-00007F140000}"/>
    <cellStyle name="Currency 2 5 3 6 2 9" xfId="5248" xr:uid="{00000000-0005-0000-0000-000080140000}"/>
    <cellStyle name="Currency 2 5 3 6 3" xfId="5249" xr:uid="{00000000-0005-0000-0000-000081140000}"/>
    <cellStyle name="Currency 2 5 3 6 4" xfId="5250" xr:uid="{00000000-0005-0000-0000-000082140000}"/>
    <cellStyle name="Currency 2 5 3 6 4 2" xfId="5251" xr:uid="{00000000-0005-0000-0000-000083140000}"/>
    <cellStyle name="Currency 2 5 3 6 4 2 2" xfId="5252" xr:uid="{00000000-0005-0000-0000-000084140000}"/>
    <cellStyle name="Currency 2 5 3 6 4 3" xfId="5253" xr:uid="{00000000-0005-0000-0000-000085140000}"/>
    <cellStyle name="Currency 2 5 3 6 5" xfId="5254" xr:uid="{00000000-0005-0000-0000-000086140000}"/>
    <cellStyle name="Currency 2 5 3 6 5 2" xfId="5255" xr:uid="{00000000-0005-0000-0000-000087140000}"/>
    <cellStyle name="Currency 2 5 3 6 5 2 2" xfId="5256" xr:uid="{00000000-0005-0000-0000-000088140000}"/>
    <cellStyle name="Currency 2 5 3 6 5 3" xfId="5257" xr:uid="{00000000-0005-0000-0000-000089140000}"/>
    <cellStyle name="Currency 2 5 3 7" xfId="5258" xr:uid="{00000000-0005-0000-0000-00008A140000}"/>
    <cellStyle name="Currency 2 5 3 7 2" xfId="5259" xr:uid="{00000000-0005-0000-0000-00008B140000}"/>
    <cellStyle name="Currency 2 5 3 7 3" xfId="5260" xr:uid="{00000000-0005-0000-0000-00008C140000}"/>
    <cellStyle name="Currency 2 5 3 7 3 2" xfId="5261" xr:uid="{00000000-0005-0000-0000-00008D140000}"/>
    <cellStyle name="Currency 2 5 3 7 3 3" xfId="5262" xr:uid="{00000000-0005-0000-0000-00008E140000}"/>
    <cellStyle name="Currency 2 5 3 7 4" xfId="5263" xr:uid="{00000000-0005-0000-0000-00008F140000}"/>
    <cellStyle name="Currency 2 5 3 7 4 2" xfId="5264" xr:uid="{00000000-0005-0000-0000-000090140000}"/>
    <cellStyle name="Currency 2 5 3 7 4 2 2" xfId="5265" xr:uid="{00000000-0005-0000-0000-000091140000}"/>
    <cellStyle name="Currency 2 5 3 7 4 3" xfId="5266" xr:uid="{00000000-0005-0000-0000-000092140000}"/>
    <cellStyle name="Currency 2 5 3 7 5" xfId="5267" xr:uid="{00000000-0005-0000-0000-000093140000}"/>
    <cellStyle name="Currency 2 5 3 7 5 2" xfId="5268" xr:uid="{00000000-0005-0000-0000-000094140000}"/>
    <cellStyle name="Currency 2 5 3 7 5 2 2" xfId="5269" xr:uid="{00000000-0005-0000-0000-000095140000}"/>
    <cellStyle name="Currency 2 5 3 7 5 3" xfId="5270" xr:uid="{00000000-0005-0000-0000-000096140000}"/>
    <cellStyle name="Currency 2 5 3 7 6" xfId="5271" xr:uid="{00000000-0005-0000-0000-000097140000}"/>
    <cellStyle name="Currency 2 5 3 7 6 2" xfId="5272" xr:uid="{00000000-0005-0000-0000-000098140000}"/>
    <cellStyle name="Currency 2 5 3 7 6 2 2" xfId="5273" xr:uid="{00000000-0005-0000-0000-000099140000}"/>
    <cellStyle name="Currency 2 5 3 7 6 3" xfId="5274" xr:uid="{00000000-0005-0000-0000-00009A140000}"/>
    <cellStyle name="Currency 2 5 3 7 7" xfId="5275" xr:uid="{00000000-0005-0000-0000-00009B140000}"/>
    <cellStyle name="Currency 2 5 3 7 7 2" xfId="5276" xr:uid="{00000000-0005-0000-0000-00009C140000}"/>
    <cellStyle name="Currency 2 5 3 7 8" xfId="5277" xr:uid="{00000000-0005-0000-0000-00009D140000}"/>
    <cellStyle name="Currency 2 5 3 7 8 2" xfId="5278" xr:uid="{00000000-0005-0000-0000-00009E140000}"/>
    <cellStyle name="Currency 2 5 3 7 9" xfId="5279" xr:uid="{00000000-0005-0000-0000-00009F140000}"/>
    <cellStyle name="Currency 2 5 3 8" xfId="5280" xr:uid="{00000000-0005-0000-0000-0000A0140000}"/>
    <cellStyle name="Currency 2 5 3 8 2" xfId="5281" xr:uid="{00000000-0005-0000-0000-0000A1140000}"/>
    <cellStyle name="Currency 2 5 3 8 3" xfId="5282" xr:uid="{00000000-0005-0000-0000-0000A2140000}"/>
    <cellStyle name="Currency 2 5 3 9" xfId="5283" xr:uid="{00000000-0005-0000-0000-0000A3140000}"/>
    <cellStyle name="Currency 2 5 4" xfId="5284" xr:uid="{00000000-0005-0000-0000-0000A4140000}"/>
    <cellStyle name="Currency 2 5 4 10" xfId="5285" xr:uid="{00000000-0005-0000-0000-0000A5140000}"/>
    <cellStyle name="Currency 2 5 4 10 2" xfId="5286" xr:uid="{00000000-0005-0000-0000-0000A6140000}"/>
    <cellStyle name="Currency 2 5 4 10 2 2" xfId="5287" xr:uid="{00000000-0005-0000-0000-0000A7140000}"/>
    <cellStyle name="Currency 2 5 4 10 3" xfId="5288" xr:uid="{00000000-0005-0000-0000-0000A8140000}"/>
    <cellStyle name="Currency 2 5 4 11" xfId="5289" xr:uid="{00000000-0005-0000-0000-0000A9140000}"/>
    <cellStyle name="Currency 2 5 4 11 2" xfId="5290" xr:uid="{00000000-0005-0000-0000-0000AA140000}"/>
    <cellStyle name="Currency 2 5 4 12" xfId="5291" xr:uid="{00000000-0005-0000-0000-0000AB140000}"/>
    <cellStyle name="Currency 2 5 4 12 2" xfId="5292" xr:uid="{00000000-0005-0000-0000-0000AC140000}"/>
    <cellStyle name="Currency 2 5 4 13" xfId="5293" xr:uid="{00000000-0005-0000-0000-0000AD140000}"/>
    <cellStyle name="Currency 2 5 4 14" xfId="5294" xr:uid="{00000000-0005-0000-0000-0000AE140000}"/>
    <cellStyle name="Currency 2 5 4 15" xfId="5295" xr:uid="{00000000-0005-0000-0000-0000AF140000}"/>
    <cellStyle name="Currency 2 5 4 2" xfId="5296" xr:uid="{00000000-0005-0000-0000-0000B0140000}"/>
    <cellStyle name="Currency 2 5 4 2 2" xfId="5297" xr:uid="{00000000-0005-0000-0000-0000B1140000}"/>
    <cellStyle name="Currency 2 5 4 2 2 2" xfId="5298" xr:uid="{00000000-0005-0000-0000-0000B2140000}"/>
    <cellStyle name="Currency 2 5 4 2 2 3" xfId="5299" xr:uid="{00000000-0005-0000-0000-0000B3140000}"/>
    <cellStyle name="Currency 2 5 4 2 2 3 2" xfId="5300" xr:uid="{00000000-0005-0000-0000-0000B4140000}"/>
    <cellStyle name="Currency 2 5 4 2 2 3 3" xfId="5301" xr:uid="{00000000-0005-0000-0000-0000B5140000}"/>
    <cellStyle name="Currency 2 5 4 2 2 4" xfId="5302" xr:uid="{00000000-0005-0000-0000-0000B6140000}"/>
    <cellStyle name="Currency 2 5 4 2 2 4 2" xfId="5303" xr:uid="{00000000-0005-0000-0000-0000B7140000}"/>
    <cellStyle name="Currency 2 5 4 2 2 4 2 2" xfId="5304" xr:uid="{00000000-0005-0000-0000-0000B8140000}"/>
    <cellStyle name="Currency 2 5 4 2 2 4 3" xfId="5305" xr:uid="{00000000-0005-0000-0000-0000B9140000}"/>
    <cellStyle name="Currency 2 5 4 2 2 5" xfId="5306" xr:uid="{00000000-0005-0000-0000-0000BA140000}"/>
    <cellStyle name="Currency 2 5 4 2 2 5 2" xfId="5307" xr:uid="{00000000-0005-0000-0000-0000BB140000}"/>
    <cellStyle name="Currency 2 5 4 2 2 5 2 2" xfId="5308" xr:uid="{00000000-0005-0000-0000-0000BC140000}"/>
    <cellStyle name="Currency 2 5 4 2 2 5 3" xfId="5309" xr:uid="{00000000-0005-0000-0000-0000BD140000}"/>
    <cellStyle name="Currency 2 5 4 2 2 6" xfId="5310" xr:uid="{00000000-0005-0000-0000-0000BE140000}"/>
    <cellStyle name="Currency 2 5 4 2 2 6 2" xfId="5311" xr:uid="{00000000-0005-0000-0000-0000BF140000}"/>
    <cellStyle name="Currency 2 5 4 2 2 6 2 2" xfId="5312" xr:uid="{00000000-0005-0000-0000-0000C0140000}"/>
    <cellStyle name="Currency 2 5 4 2 2 6 3" xfId="5313" xr:uid="{00000000-0005-0000-0000-0000C1140000}"/>
    <cellStyle name="Currency 2 5 4 2 2 7" xfId="5314" xr:uid="{00000000-0005-0000-0000-0000C2140000}"/>
    <cellStyle name="Currency 2 5 4 2 2 7 2" xfId="5315" xr:uid="{00000000-0005-0000-0000-0000C3140000}"/>
    <cellStyle name="Currency 2 5 4 2 2 8" xfId="5316" xr:uid="{00000000-0005-0000-0000-0000C4140000}"/>
    <cellStyle name="Currency 2 5 4 2 2 8 2" xfId="5317" xr:uid="{00000000-0005-0000-0000-0000C5140000}"/>
    <cellStyle name="Currency 2 5 4 2 2 9" xfId="5318" xr:uid="{00000000-0005-0000-0000-0000C6140000}"/>
    <cellStyle name="Currency 2 5 4 2 3" xfId="5319" xr:uid="{00000000-0005-0000-0000-0000C7140000}"/>
    <cellStyle name="Currency 2 5 4 2 3 2" xfId="5320" xr:uid="{00000000-0005-0000-0000-0000C8140000}"/>
    <cellStyle name="Currency 2 5 4 2 3 3" xfId="5321" xr:uid="{00000000-0005-0000-0000-0000C9140000}"/>
    <cellStyle name="Currency 2 5 4 2 3 3 2" xfId="5322" xr:uid="{00000000-0005-0000-0000-0000CA140000}"/>
    <cellStyle name="Currency 2 5 4 2 3 3 3" xfId="5323" xr:uid="{00000000-0005-0000-0000-0000CB140000}"/>
    <cellStyle name="Currency 2 5 4 2 3 4" xfId="5324" xr:uid="{00000000-0005-0000-0000-0000CC140000}"/>
    <cellStyle name="Currency 2 5 4 2 3 4 2" xfId="5325" xr:uid="{00000000-0005-0000-0000-0000CD140000}"/>
    <cellStyle name="Currency 2 5 4 2 3 4 2 2" xfId="5326" xr:uid="{00000000-0005-0000-0000-0000CE140000}"/>
    <cellStyle name="Currency 2 5 4 2 3 4 3" xfId="5327" xr:uid="{00000000-0005-0000-0000-0000CF140000}"/>
    <cellStyle name="Currency 2 5 4 2 3 5" xfId="5328" xr:uid="{00000000-0005-0000-0000-0000D0140000}"/>
    <cellStyle name="Currency 2 5 4 2 3 5 2" xfId="5329" xr:uid="{00000000-0005-0000-0000-0000D1140000}"/>
    <cellStyle name="Currency 2 5 4 2 3 5 2 2" xfId="5330" xr:uid="{00000000-0005-0000-0000-0000D2140000}"/>
    <cellStyle name="Currency 2 5 4 2 3 5 3" xfId="5331" xr:uid="{00000000-0005-0000-0000-0000D3140000}"/>
    <cellStyle name="Currency 2 5 4 2 3 6" xfId="5332" xr:uid="{00000000-0005-0000-0000-0000D4140000}"/>
    <cellStyle name="Currency 2 5 4 2 3 6 2" xfId="5333" xr:uid="{00000000-0005-0000-0000-0000D5140000}"/>
    <cellStyle name="Currency 2 5 4 2 3 6 2 2" xfId="5334" xr:uid="{00000000-0005-0000-0000-0000D6140000}"/>
    <cellStyle name="Currency 2 5 4 2 3 6 3" xfId="5335" xr:uid="{00000000-0005-0000-0000-0000D7140000}"/>
    <cellStyle name="Currency 2 5 4 2 3 7" xfId="5336" xr:uid="{00000000-0005-0000-0000-0000D8140000}"/>
    <cellStyle name="Currency 2 5 4 2 3 7 2" xfId="5337" xr:uid="{00000000-0005-0000-0000-0000D9140000}"/>
    <cellStyle name="Currency 2 5 4 2 3 8" xfId="5338" xr:uid="{00000000-0005-0000-0000-0000DA140000}"/>
    <cellStyle name="Currency 2 5 4 2 3 8 2" xfId="5339" xr:uid="{00000000-0005-0000-0000-0000DB140000}"/>
    <cellStyle name="Currency 2 5 4 2 3 9" xfId="5340" xr:uid="{00000000-0005-0000-0000-0000DC140000}"/>
    <cellStyle name="Currency 2 5 4 2 4" xfId="5341" xr:uid="{00000000-0005-0000-0000-0000DD140000}"/>
    <cellStyle name="Currency 2 5 4 2 4 2" xfId="5342" xr:uid="{00000000-0005-0000-0000-0000DE140000}"/>
    <cellStyle name="Currency 2 5 4 2 4 3" xfId="5343" xr:uid="{00000000-0005-0000-0000-0000DF140000}"/>
    <cellStyle name="Currency 2 5 4 2 4 3 2" xfId="5344" xr:uid="{00000000-0005-0000-0000-0000E0140000}"/>
    <cellStyle name="Currency 2 5 4 2 4 3 2 2" xfId="5345" xr:uid="{00000000-0005-0000-0000-0000E1140000}"/>
    <cellStyle name="Currency 2 5 4 2 4 3 3" xfId="5346" xr:uid="{00000000-0005-0000-0000-0000E2140000}"/>
    <cellStyle name="Currency 2 5 4 2 4 4" xfId="5347" xr:uid="{00000000-0005-0000-0000-0000E3140000}"/>
    <cellStyle name="Currency 2 5 4 2 4 4 2" xfId="5348" xr:uid="{00000000-0005-0000-0000-0000E4140000}"/>
    <cellStyle name="Currency 2 5 4 2 4 4 2 2" xfId="5349" xr:uid="{00000000-0005-0000-0000-0000E5140000}"/>
    <cellStyle name="Currency 2 5 4 2 4 4 3" xfId="5350" xr:uid="{00000000-0005-0000-0000-0000E6140000}"/>
    <cellStyle name="Currency 2 5 4 2 4 5" xfId="5351" xr:uid="{00000000-0005-0000-0000-0000E7140000}"/>
    <cellStyle name="Currency 2 5 4 2 4 5 2" xfId="5352" xr:uid="{00000000-0005-0000-0000-0000E8140000}"/>
    <cellStyle name="Currency 2 5 4 2 4 5 2 2" xfId="5353" xr:uid="{00000000-0005-0000-0000-0000E9140000}"/>
    <cellStyle name="Currency 2 5 4 2 4 5 3" xfId="5354" xr:uid="{00000000-0005-0000-0000-0000EA140000}"/>
    <cellStyle name="Currency 2 5 4 2 4 6" xfId="5355" xr:uid="{00000000-0005-0000-0000-0000EB140000}"/>
    <cellStyle name="Currency 2 5 4 2 4 6 2" xfId="5356" xr:uid="{00000000-0005-0000-0000-0000EC140000}"/>
    <cellStyle name="Currency 2 5 4 2 4 7" xfId="5357" xr:uid="{00000000-0005-0000-0000-0000ED140000}"/>
    <cellStyle name="Currency 2 5 4 2 4 7 2" xfId="5358" xr:uid="{00000000-0005-0000-0000-0000EE140000}"/>
    <cellStyle name="Currency 2 5 4 2 4 8" xfId="5359" xr:uid="{00000000-0005-0000-0000-0000EF140000}"/>
    <cellStyle name="Currency 2 5 4 2 4 9" xfId="5360" xr:uid="{00000000-0005-0000-0000-0000F0140000}"/>
    <cellStyle name="Currency 2 5 4 2 5" xfId="5361" xr:uid="{00000000-0005-0000-0000-0000F1140000}"/>
    <cellStyle name="Currency 2 5 4 2 5 2" xfId="5362" xr:uid="{00000000-0005-0000-0000-0000F2140000}"/>
    <cellStyle name="Currency 2 5 4 2 5 3" xfId="5363" xr:uid="{00000000-0005-0000-0000-0000F3140000}"/>
    <cellStyle name="Currency 2 5 4 2 6" xfId="5364" xr:uid="{00000000-0005-0000-0000-0000F4140000}"/>
    <cellStyle name="Currency 2 5 4 2 6 2" xfId="5365" xr:uid="{00000000-0005-0000-0000-0000F5140000}"/>
    <cellStyle name="Currency 2 5 4 2 6 2 2" xfId="5366" xr:uid="{00000000-0005-0000-0000-0000F6140000}"/>
    <cellStyle name="Currency 2 5 4 2 6 2 2 2" xfId="5367" xr:uid="{00000000-0005-0000-0000-0000F7140000}"/>
    <cellStyle name="Currency 2 5 4 2 6 2 3" xfId="5368" xr:uid="{00000000-0005-0000-0000-0000F8140000}"/>
    <cellStyle name="Currency 2 5 4 2 6 3" xfId="5369" xr:uid="{00000000-0005-0000-0000-0000F9140000}"/>
    <cellStyle name="Currency 2 5 4 2 6 3 2" xfId="5370" xr:uid="{00000000-0005-0000-0000-0000FA140000}"/>
    <cellStyle name="Currency 2 5 4 2 6 3 2 2" xfId="5371" xr:uid="{00000000-0005-0000-0000-0000FB140000}"/>
    <cellStyle name="Currency 2 5 4 2 6 3 3" xfId="5372" xr:uid="{00000000-0005-0000-0000-0000FC140000}"/>
    <cellStyle name="Currency 2 5 4 2 6 4" xfId="5373" xr:uid="{00000000-0005-0000-0000-0000FD140000}"/>
    <cellStyle name="Currency 2 5 4 2 6 4 2" xfId="5374" xr:uid="{00000000-0005-0000-0000-0000FE140000}"/>
    <cellStyle name="Currency 2 5 4 2 6 4 2 2" xfId="5375" xr:uid="{00000000-0005-0000-0000-0000FF140000}"/>
    <cellStyle name="Currency 2 5 4 2 6 4 3" xfId="5376" xr:uid="{00000000-0005-0000-0000-000000150000}"/>
    <cellStyle name="Currency 2 5 4 2 6 5" xfId="5377" xr:uid="{00000000-0005-0000-0000-000001150000}"/>
    <cellStyle name="Currency 2 5 4 2 6 5 2" xfId="5378" xr:uid="{00000000-0005-0000-0000-000002150000}"/>
    <cellStyle name="Currency 2 5 4 2 6 6" xfId="5379" xr:uid="{00000000-0005-0000-0000-000003150000}"/>
    <cellStyle name="Currency 2 5 4 2 6 6 2" xfId="5380" xr:uid="{00000000-0005-0000-0000-000004150000}"/>
    <cellStyle name="Currency 2 5 4 2 6 7" xfId="5381" xr:uid="{00000000-0005-0000-0000-000005150000}"/>
    <cellStyle name="Currency 2 5 4 2 7" xfId="5382" xr:uid="{00000000-0005-0000-0000-000006150000}"/>
    <cellStyle name="Currency 2 5 4 2 7 2" xfId="5383" xr:uid="{00000000-0005-0000-0000-000007150000}"/>
    <cellStyle name="Currency 2 5 4 2 7 2 2" xfId="5384" xr:uid="{00000000-0005-0000-0000-000008150000}"/>
    <cellStyle name="Currency 2 5 4 2 7 3" xfId="5385" xr:uid="{00000000-0005-0000-0000-000009150000}"/>
    <cellStyle name="Currency 2 5 4 2 8" xfId="5386" xr:uid="{00000000-0005-0000-0000-00000A150000}"/>
    <cellStyle name="Currency 2 5 4 2 8 2" xfId="5387" xr:uid="{00000000-0005-0000-0000-00000B150000}"/>
    <cellStyle name="Currency 2 5 4 2 8 2 2" xfId="5388" xr:uid="{00000000-0005-0000-0000-00000C150000}"/>
    <cellStyle name="Currency 2 5 4 2 8 3" xfId="5389" xr:uid="{00000000-0005-0000-0000-00000D150000}"/>
    <cellStyle name="Currency 2 5 4 3" xfId="5390" xr:uid="{00000000-0005-0000-0000-00000E150000}"/>
    <cellStyle name="Currency 2 5 4 3 10" xfId="5391" xr:uid="{00000000-0005-0000-0000-00000F150000}"/>
    <cellStyle name="Currency 2 5 4 3 2" xfId="5392" xr:uid="{00000000-0005-0000-0000-000010150000}"/>
    <cellStyle name="Currency 2 5 4 3 2 2" xfId="5393" xr:uid="{00000000-0005-0000-0000-000011150000}"/>
    <cellStyle name="Currency 2 5 4 3 2 3" xfId="5394" xr:uid="{00000000-0005-0000-0000-000012150000}"/>
    <cellStyle name="Currency 2 5 4 3 2 3 2" xfId="5395" xr:uid="{00000000-0005-0000-0000-000013150000}"/>
    <cellStyle name="Currency 2 5 4 3 2 3 3" xfId="5396" xr:uid="{00000000-0005-0000-0000-000014150000}"/>
    <cellStyle name="Currency 2 5 4 3 2 4" xfId="5397" xr:uid="{00000000-0005-0000-0000-000015150000}"/>
    <cellStyle name="Currency 2 5 4 3 2 4 2" xfId="5398" xr:uid="{00000000-0005-0000-0000-000016150000}"/>
    <cellStyle name="Currency 2 5 4 3 2 4 2 2" xfId="5399" xr:uid="{00000000-0005-0000-0000-000017150000}"/>
    <cellStyle name="Currency 2 5 4 3 2 4 3" xfId="5400" xr:uid="{00000000-0005-0000-0000-000018150000}"/>
    <cellStyle name="Currency 2 5 4 3 2 5" xfId="5401" xr:uid="{00000000-0005-0000-0000-000019150000}"/>
    <cellStyle name="Currency 2 5 4 3 2 5 2" xfId="5402" xr:uid="{00000000-0005-0000-0000-00001A150000}"/>
    <cellStyle name="Currency 2 5 4 3 2 5 2 2" xfId="5403" xr:uid="{00000000-0005-0000-0000-00001B150000}"/>
    <cellStyle name="Currency 2 5 4 3 2 5 3" xfId="5404" xr:uid="{00000000-0005-0000-0000-00001C150000}"/>
    <cellStyle name="Currency 2 5 4 3 2 6" xfId="5405" xr:uid="{00000000-0005-0000-0000-00001D150000}"/>
    <cellStyle name="Currency 2 5 4 3 2 6 2" xfId="5406" xr:uid="{00000000-0005-0000-0000-00001E150000}"/>
    <cellStyle name="Currency 2 5 4 3 2 6 2 2" xfId="5407" xr:uid="{00000000-0005-0000-0000-00001F150000}"/>
    <cellStyle name="Currency 2 5 4 3 2 6 3" xfId="5408" xr:uid="{00000000-0005-0000-0000-000020150000}"/>
    <cellStyle name="Currency 2 5 4 3 2 7" xfId="5409" xr:uid="{00000000-0005-0000-0000-000021150000}"/>
    <cellStyle name="Currency 2 5 4 3 2 7 2" xfId="5410" xr:uid="{00000000-0005-0000-0000-000022150000}"/>
    <cellStyle name="Currency 2 5 4 3 2 8" xfId="5411" xr:uid="{00000000-0005-0000-0000-000023150000}"/>
    <cellStyle name="Currency 2 5 4 3 2 8 2" xfId="5412" xr:uid="{00000000-0005-0000-0000-000024150000}"/>
    <cellStyle name="Currency 2 5 4 3 2 9" xfId="5413" xr:uid="{00000000-0005-0000-0000-000025150000}"/>
    <cellStyle name="Currency 2 5 4 3 3" xfId="5414" xr:uid="{00000000-0005-0000-0000-000026150000}"/>
    <cellStyle name="Currency 2 5 4 3 4" xfId="5415" xr:uid="{00000000-0005-0000-0000-000027150000}"/>
    <cellStyle name="Currency 2 5 4 3 4 2" xfId="5416" xr:uid="{00000000-0005-0000-0000-000028150000}"/>
    <cellStyle name="Currency 2 5 4 3 4 3" xfId="5417" xr:uid="{00000000-0005-0000-0000-000029150000}"/>
    <cellStyle name="Currency 2 5 4 3 5" xfId="5418" xr:uid="{00000000-0005-0000-0000-00002A150000}"/>
    <cellStyle name="Currency 2 5 4 3 5 2" xfId="5419" xr:uid="{00000000-0005-0000-0000-00002B150000}"/>
    <cellStyle name="Currency 2 5 4 3 5 2 2" xfId="5420" xr:uid="{00000000-0005-0000-0000-00002C150000}"/>
    <cellStyle name="Currency 2 5 4 3 5 3" xfId="5421" xr:uid="{00000000-0005-0000-0000-00002D150000}"/>
    <cellStyle name="Currency 2 5 4 3 6" xfId="5422" xr:uid="{00000000-0005-0000-0000-00002E150000}"/>
    <cellStyle name="Currency 2 5 4 3 6 2" xfId="5423" xr:uid="{00000000-0005-0000-0000-00002F150000}"/>
    <cellStyle name="Currency 2 5 4 3 6 2 2" xfId="5424" xr:uid="{00000000-0005-0000-0000-000030150000}"/>
    <cellStyle name="Currency 2 5 4 3 6 3" xfId="5425" xr:uid="{00000000-0005-0000-0000-000031150000}"/>
    <cellStyle name="Currency 2 5 4 3 7" xfId="5426" xr:uid="{00000000-0005-0000-0000-000032150000}"/>
    <cellStyle name="Currency 2 5 4 3 7 2" xfId="5427" xr:uid="{00000000-0005-0000-0000-000033150000}"/>
    <cellStyle name="Currency 2 5 4 3 7 2 2" xfId="5428" xr:uid="{00000000-0005-0000-0000-000034150000}"/>
    <cellStyle name="Currency 2 5 4 3 7 3" xfId="5429" xr:uid="{00000000-0005-0000-0000-000035150000}"/>
    <cellStyle name="Currency 2 5 4 3 8" xfId="5430" xr:uid="{00000000-0005-0000-0000-000036150000}"/>
    <cellStyle name="Currency 2 5 4 3 8 2" xfId="5431" xr:uid="{00000000-0005-0000-0000-000037150000}"/>
    <cellStyle name="Currency 2 5 4 3 9" xfId="5432" xr:uid="{00000000-0005-0000-0000-000038150000}"/>
    <cellStyle name="Currency 2 5 4 3 9 2" xfId="5433" xr:uid="{00000000-0005-0000-0000-000039150000}"/>
    <cellStyle name="Currency 2 5 4 4" xfId="5434" xr:uid="{00000000-0005-0000-0000-00003A150000}"/>
    <cellStyle name="Currency 2 5 4 4 2" xfId="5435" xr:uid="{00000000-0005-0000-0000-00003B150000}"/>
    <cellStyle name="Currency 2 5 4 4 2 10" xfId="5436" xr:uid="{00000000-0005-0000-0000-00003C150000}"/>
    <cellStyle name="Currency 2 5 4 4 2 2" xfId="5437" xr:uid="{00000000-0005-0000-0000-00003D150000}"/>
    <cellStyle name="Currency 2 5 4 4 2 3" xfId="5438" xr:uid="{00000000-0005-0000-0000-00003E150000}"/>
    <cellStyle name="Currency 2 5 4 4 2 4" xfId="5439" xr:uid="{00000000-0005-0000-0000-00003F150000}"/>
    <cellStyle name="Currency 2 5 4 4 2 4 2" xfId="5440" xr:uid="{00000000-0005-0000-0000-000040150000}"/>
    <cellStyle name="Currency 2 5 4 4 2 4 2 2" xfId="5441" xr:uid="{00000000-0005-0000-0000-000041150000}"/>
    <cellStyle name="Currency 2 5 4 4 2 4 3" xfId="5442" xr:uid="{00000000-0005-0000-0000-000042150000}"/>
    <cellStyle name="Currency 2 5 4 4 2 5" xfId="5443" xr:uid="{00000000-0005-0000-0000-000043150000}"/>
    <cellStyle name="Currency 2 5 4 4 2 5 2" xfId="5444" xr:uid="{00000000-0005-0000-0000-000044150000}"/>
    <cellStyle name="Currency 2 5 4 4 2 5 2 2" xfId="5445" xr:uid="{00000000-0005-0000-0000-000045150000}"/>
    <cellStyle name="Currency 2 5 4 4 2 5 3" xfId="5446" xr:uid="{00000000-0005-0000-0000-000046150000}"/>
    <cellStyle name="Currency 2 5 4 4 2 6" xfId="5447" xr:uid="{00000000-0005-0000-0000-000047150000}"/>
    <cellStyle name="Currency 2 5 4 4 2 6 2" xfId="5448" xr:uid="{00000000-0005-0000-0000-000048150000}"/>
    <cellStyle name="Currency 2 5 4 4 2 6 2 2" xfId="5449" xr:uid="{00000000-0005-0000-0000-000049150000}"/>
    <cellStyle name="Currency 2 5 4 4 2 6 3" xfId="5450" xr:uid="{00000000-0005-0000-0000-00004A150000}"/>
    <cellStyle name="Currency 2 5 4 4 2 7" xfId="5451" xr:uid="{00000000-0005-0000-0000-00004B150000}"/>
    <cellStyle name="Currency 2 5 4 4 2 7 2" xfId="5452" xr:uid="{00000000-0005-0000-0000-00004C150000}"/>
    <cellStyle name="Currency 2 5 4 4 2 8" xfId="5453" xr:uid="{00000000-0005-0000-0000-00004D150000}"/>
    <cellStyle name="Currency 2 5 4 4 2 8 2" xfId="5454" xr:uid="{00000000-0005-0000-0000-00004E150000}"/>
    <cellStyle name="Currency 2 5 4 4 2 9" xfId="5455" xr:uid="{00000000-0005-0000-0000-00004F150000}"/>
    <cellStyle name="Currency 2 5 4 4 3" xfId="5456" xr:uid="{00000000-0005-0000-0000-000050150000}"/>
    <cellStyle name="Currency 2 5 4 4 4" xfId="5457" xr:uid="{00000000-0005-0000-0000-000051150000}"/>
    <cellStyle name="Currency 2 5 4 4 4 2" xfId="5458" xr:uid="{00000000-0005-0000-0000-000052150000}"/>
    <cellStyle name="Currency 2 5 4 4 4 2 2" xfId="5459" xr:uid="{00000000-0005-0000-0000-000053150000}"/>
    <cellStyle name="Currency 2 5 4 4 4 3" xfId="5460" xr:uid="{00000000-0005-0000-0000-000054150000}"/>
    <cellStyle name="Currency 2 5 4 4 5" xfId="5461" xr:uid="{00000000-0005-0000-0000-000055150000}"/>
    <cellStyle name="Currency 2 5 4 4 5 2" xfId="5462" xr:uid="{00000000-0005-0000-0000-000056150000}"/>
    <cellStyle name="Currency 2 5 4 4 5 2 2" xfId="5463" xr:uid="{00000000-0005-0000-0000-000057150000}"/>
    <cellStyle name="Currency 2 5 4 4 5 3" xfId="5464" xr:uid="{00000000-0005-0000-0000-000058150000}"/>
    <cellStyle name="Currency 2 5 4 5" xfId="5465" xr:uid="{00000000-0005-0000-0000-000059150000}"/>
    <cellStyle name="Currency 2 5 4 5 2" xfId="5466" xr:uid="{00000000-0005-0000-0000-00005A150000}"/>
    <cellStyle name="Currency 2 5 4 5 3" xfId="5467" xr:uid="{00000000-0005-0000-0000-00005B150000}"/>
    <cellStyle name="Currency 2 5 4 5 3 2" xfId="5468" xr:uid="{00000000-0005-0000-0000-00005C150000}"/>
    <cellStyle name="Currency 2 5 4 5 3 3" xfId="5469" xr:uid="{00000000-0005-0000-0000-00005D150000}"/>
    <cellStyle name="Currency 2 5 4 5 4" xfId="5470" xr:uid="{00000000-0005-0000-0000-00005E150000}"/>
    <cellStyle name="Currency 2 5 4 5 4 2" xfId="5471" xr:uid="{00000000-0005-0000-0000-00005F150000}"/>
    <cellStyle name="Currency 2 5 4 5 4 2 2" xfId="5472" xr:uid="{00000000-0005-0000-0000-000060150000}"/>
    <cellStyle name="Currency 2 5 4 5 4 3" xfId="5473" xr:uid="{00000000-0005-0000-0000-000061150000}"/>
    <cellStyle name="Currency 2 5 4 5 5" xfId="5474" xr:uid="{00000000-0005-0000-0000-000062150000}"/>
    <cellStyle name="Currency 2 5 4 5 5 2" xfId="5475" xr:uid="{00000000-0005-0000-0000-000063150000}"/>
    <cellStyle name="Currency 2 5 4 5 5 2 2" xfId="5476" xr:uid="{00000000-0005-0000-0000-000064150000}"/>
    <cellStyle name="Currency 2 5 4 5 5 3" xfId="5477" xr:uid="{00000000-0005-0000-0000-000065150000}"/>
    <cellStyle name="Currency 2 5 4 5 6" xfId="5478" xr:uid="{00000000-0005-0000-0000-000066150000}"/>
    <cellStyle name="Currency 2 5 4 5 6 2" xfId="5479" xr:uid="{00000000-0005-0000-0000-000067150000}"/>
    <cellStyle name="Currency 2 5 4 5 6 2 2" xfId="5480" xr:uid="{00000000-0005-0000-0000-000068150000}"/>
    <cellStyle name="Currency 2 5 4 5 6 3" xfId="5481" xr:uid="{00000000-0005-0000-0000-000069150000}"/>
    <cellStyle name="Currency 2 5 4 5 7" xfId="5482" xr:uid="{00000000-0005-0000-0000-00006A150000}"/>
    <cellStyle name="Currency 2 5 4 5 7 2" xfId="5483" xr:uid="{00000000-0005-0000-0000-00006B150000}"/>
    <cellStyle name="Currency 2 5 4 5 8" xfId="5484" xr:uid="{00000000-0005-0000-0000-00006C150000}"/>
    <cellStyle name="Currency 2 5 4 5 8 2" xfId="5485" xr:uid="{00000000-0005-0000-0000-00006D150000}"/>
    <cellStyle name="Currency 2 5 4 5 9" xfId="5486" xr:uid="{00000000-0005-0000-0000-00006E150000}"/>
    <cellStyle name="Currency 2 5 4 6" xfId="5487" xr:uid="{00000000-0005-0000-0000-00006F150000}"/>
    <cellStyle name="Currency 2 5 4 6 2" xfId="5488" xr:uid="{00000000-0005-0000-0000-000070150000}"/>
    <cellStyle name="Currency 2 5 4 6 3" xfId="5489" xr:uid="{00000000-0005-0000-0000-000071150000}"/>
    <cellStyle name="Currency 2 5 4 7" xfId="5490" xr:uid="{00000000-0005-0000-0000-000072150000}"/>
    <cellStyle name="Currency 2 5 4 8" xfId="5491" xr:uid="{00000000-0005-0000-0000-000073150000}"/>
    <cellStyle name="Currency 2 5 4 8 2" xfId="5492" xr:uid="{00000000-0005-0000-0000-000074150000}"/>
    <cellStyle name="Currency 2 5 4 8 2 2" xfId="5493" xr:uid="{00000000-0005-0000-0000-000075150000}"/>
    <cellStyle name="Currency 2 5 4 8 3" xfId="5494" xr:uid="{00000000-0005-0000-0000-000076150000}"/>
    <cellStyle name="Currency 2 5 4 8 4" xfId="5495" xr:uid="{00000000-0005-0000-0000-000077150000}"/>
    <cellStyle name="Currency 2 5 4 9" xfId="5496" xr:uid="{00000000-0005-0000-0000-000078150000}"/>
    <cellStyle name="Currency 2 5 4 9 2" xfId="5497" xr:uid="{00000000-0005-0000-0000-000079150000}"/>
    <cellStyle name="Currency 2 5 4 9 2 2" xfId="5498" xr:uid="{00000000-0005-0000-0000-00007A150000}"/>
    <cellStyle name="Currency 2 5 4 9 3" xfId="5499" xr:uid="{00000000-0005-0000-0000-00007B150000}"/>
    <cellStyle name="Currency 2 5 5" xfId="5500" xr:uid="{00000000-0005-0000-0000-00007C150000}"/>
    <cellStyle name="Currency 2 5 5 10" xfId="5501" xr:uid="{00000000-0005-0000-0000-00007D150000}"/>
    <cellStyle name="Currency 2 5 5 10 2" xfId="5502" xr:uid="{00000000-0005-0000-0000-00007E150000}"/>
    <cellStyle name="Currency 2 5 5 10 2 2" xfId="5503" xr:uid="{00000000-0005-0000-0000-00007F150000}"/>
    <cellStyle name="Currency 2 5 5 10 3" xfId="5504" xr:uid="{00000000-0005-0000-0000-000080150000}"/>
    <cellStyle name="Currency 2 5 5 11" xfId="5505" xr:uid="{00000000-0005-0000-0000-000081150000}"/>
    <cellStyle name="Currency 2 5 5 11 2" xfId="5506" xr:uid="{00000000-0005-0000-0000-000082150000}"/>
    <cellStyle name="Currency 2 5 5 12" xfId="5507" xr:uid="{00000000-0005-0000-0000-000083150000}"/>
    <cellStyle name="Currency 2 5 5 12 2" xfId="5508" xr:uid="{00000000-0005-0000-0000-000084150000}"/>
    <cellStyle name="Currency 2 5 5 13" xfId="5509" xr:uid="{00000000-0005-0000-0000-000085150000}"/>
    <cellStyle name="Currency 2 5 5 14" xfId="5510" xr:uid="{00000000-0005-0000-0000-000086150000}"/>
    <cellStyle name="Currency 2 5 5 15" xfId="5511" xr:uid="{00000000-0005-0000-0000-000087150000}"/>
    <cellStyle name="Currency 2 5 5 2" xfId="5512" xr:uid="{00000000-0005-0000-0000-000088150000}"/>
    <cellStyle name="Currency 2 5 5 2 2" xfId="5513" xr:uid="{00000000-0005-0000-0000-000089150000}"/>
    <cellStyle name="Currency 2 5 5 2 2 2" xfId="5514" xr:uid="{00000000-0005-0000-0000-00008A150000}"/>
    <cellStyle name="Currency 2 5 5 2 2 3" xfId="5515" xr:uid="{00000000-0005-0000-0000-00008B150000}"/>
    <cellStyle name="Currency 2 5 5 2 2 3 2" xfId="5516" xr:uid="{00000000-0005-0000-0000-00008C150000}"/>
    <cellStyle name="Currency 2 5 5 2 2 3 3" xfId="5517" xr:uid="{00000000-0005-0000-0000-00008D150000}"/>
    <cellStyle name="Currency 2 5 5 2 2 4" xfId="5518" xr:uid="{00000000-0005-0000-0000-00008E150000}"/>
    <cellStyle name="Currency 2 5 5 2 2 4 2" xfId="5519" xr:uid="{00000000-0005-0000-0000-00008F150000}"/>
    <cellStyle name="Currency 2 5 5 2 2 4 2 2" xfId="5520" xr:uid="{00000000-0005-0000-0000-000090150000}"/>
    <cellStyle name="Currency 2 5 5 2 2 4 3" xfId="5521" xr:uid="{00000000-0005-0000-0000-000091150000}"/>
    <cellStyle name="Currency 2 5 5 2 2 5" xfId="5522" xr:uid="{00000000-0005-0000-0000-000092150000}"/>
    <cellStyle name="Currency 2 5 5 2 2 5 2" xfId="5523" xr:uid="{00000000-0005-0000-0000-000093150000}"/>
    <cellStyle name="Currency 2 5 5 2 2 5 2 2" xfId="5524" xr:uid="{00000000-0005-0000-0000-000094150000}"/>
    <cellStyle name="Currency 2 5 5 2 2 5 3" xfId="5525" xr:uid="{00000000-0005-0000-0000-000095150000}"/>
    <cellStyle name="Currency 2 5 5 2 2 6" xfId="5526" xr:uid="{00000000-0005-0000-0000-000096150000}"/>
    <cellStyle name="Currency 2 5 5 2 2 6 2" xfId="5527" xr:uid="{00000000-0005-0000-0000-000097150000}"/>
    <cellStyle name="Currency 2 5 5 2 2 6 2 2" xfId="5528" xr:uid="{00000000-0005-0000-0000-000098150000}"/>
    <cellStyle name="Currency 2 5 5 2 2 6 3" xfId="5529" xr:uid="{00000000-0005-0000-0000-000099150000}"/>
    <cellStyle name="Currency 2 5 5 2 2 7" xfId="5530" xr:uid="{00000000-0005-0000-0000-00009A150000}"/>
    <cellStyle name="Currency 2 5 5 2 2 7 2" xfId="5531" xr:uid="{00000000-0005-0000-0000-00009B150000}"/>
    <cellStyle name="Currency 2 5 5 2 2 8" xfId="5532" xr:uid="{00000000-0005-0000-0000-00009C150000}"/>
    <cellStyle name="Currency 2 5 5 2 2 8 2" xfId="5533" xr:uid="{00000000-0005-0000-0000-00009D150000}"/>
    <cellStyle name="Currency 2 5 5 2 2 9" xfId="5534" xr:uid="{00000000-0005-0000-0000-00009E150000}"/>
    <cellStyle name="Currency 2 5 5 2 3" xfId="5535" xr:uid="{00000000-0005-0000-0000-00009F150000}"/>
    <cellStyle name="Currency 2 5 5 2 3 2" xfId="5536" xr:uid="{00000000-0005-0000-0000-0000A0150000}"/>
    <cellStyle name="Currency 2 5 5 2 3 3" xfId="5537" xr:uid="{00000000-0005-0000-0000-0000A1150000}"/>
    <cellStyle name="Currency 2 5 5 2 3 3 2" xfId="5538" xr:uid="{00000000-0005-0000-0000-0000A2150000}"/>
    <cellStyle name="Currency 2 5 5 2 3 3 3" xfId="5539" xr:uid="{00000000-0005-0000-0000-0000A3150000}"/>
    <cellStyle name="Currency 2 5 5 2 3 4" xfId="5540" xr:uid="{00000000-0005-0000-0000-0000A4150000}"/>
    <cellStyle name="Currency 2 5 5 2 3 4 2" xfId="5541" xr:uid="{00000000-0005-0000-0000-0000A5150000}"/>
    <cellStyle name="Currency 2 5 5 2 3 4 2 2" xfId="5542" xr:uid="{00000000-0005-0000-0000-0000A6150000}"/>
    <cellStyle name="Currency 2 5 5 2 3 4 3" xfId="5543" xr:uid="{00000000-0005-0000-0000-0000A7150000}"/>
    <cellStyle name="Currency 2 5 5 2 3 5" xfId="5544" xr:uid="{00000000-0005-0000-0000-0000A8150000}"/>
    <cellStyle name="Currency 2 5 5 2 3 5 2" xfId="5545" xr:uid="{00000000-0005-0000-0000-0000A9150000}"/>
    <cellStyle name="Currency 2 5 5 2 3 5 2 2" xfId="5546" xr:uid="{00000000-0005-0000-0000-0000AA150000}"/>
    <cellStyle name="Currency 2 5 5 2 3 5 3" xfId="5547" xr:uid="{00000000-0005-0000-0000-0000AB150000}"/>
    <cellStyle name="Currency 2 5 5 2 3 6" xfId="5548" xr:uid="{00000000-0005-0000-0000-0000AC150000}"/>
    <cellStyle name="Currency 2 5 5 2 3 6 2" xfId="5549" xr:uid="{00000000-0005-0000-0000-0000AD150000}"/>
    <cellStyle name="Currency 2 5 5 2 3 6 2 2" xfId="5550" xr:uid="{00000000-0005-0000-0000-0000AE150000}"/>
    <cellStyle name="Currency 2 5 5 2 3 6 3" xfId="5551" xr:uid="{00000000-0005-0000-0000-0000AF150000}"/>
    <cellStyle name="Currency 2 5 5 2 3 7" xfId="5552" xr:uid="{00000000-0005-0000-0000-0000B0150000}"/>
    <cellStyle name="Currency 2 5 5 2 3 7 2" xfId="5553" xr:uid="{00000000-0005-0000-0000-0000B1150000}"/>
    <cellStyle name="Currency 2 5 5 2 3 8" xfId="5554" xr:uid="{00000000-0005-0000-0000-0000B2150000}"/>
    <cellStyle name="Currency 2 5 5 2 3 8 2" xfId="5555" xr:uid="{00000000-0005-0000-0000-0000B3150000}"/>
    <cellStyle name="Currency 2 5 5 2 3 9" xfId="5556" xr:uid="{00000000-0005-0000-0000-0000B4150000}"/>
    <cellStyle name="Currency 2 5 5 2 4" xfId="5557" xr:uid="{00000000-0005-0000-0000-0000B5150000}"/>
    <cellStyle name="Currency 2 5 5 2 4 2" xfId="5558" xr:uid="{00000000-0005-0000-0000-0000B6150000}"/>
    <cellStyle name="Currency 2 5 5 2 4 3" xfId="5559" xr:uid="{00000000-0005-0000-0000-0000B7150000}"/>
    <cellStyle name="Currency 2 5 5 2 4 3 2" xfId="5560" xr:uid="{00000000-0005-0000-0000-0000B8150000}"/>
    <cellStyle name="Currency 2 5 5 2 4 3 2 2" xfId="5561" xr:uid="{00000000-0005-0000-0000-0000B9150000}"/>
    <cellStyle name="Currency 2 5 5 2 4 3 3" xfId="5562" xr:uid="{00000000-0005-0000-0000-0000BA150000}"/>
    <cellStyle name="Currency 2 5 5 2 4 4" xfId="5563" xr:uid="{00000000-0005-0000-0000-0000BB150000}"/>
    <cellStyle name="Currency 2 5 5 2 4 4 2" xfId="5564" xr:uid="{00000000-0005-0000-0000-0000BC150000}"/>
    <cellStyle name="Currency 2 5 5 2 4 4 2 2" xfId="5565" xr:uid="{00000000-0005-0000-0000-0000BD150000}"/>
    <cellStyle name="Currency 2 5 5 2 4 4 3" xfId="5566" xr:uid="{00000000-0005-0000-0000-0000BE150000}"/>
    <cellStyle name="Currency 2 5 5 2 4 5" xfId="5567" xr:uid="{00000000-0005-0000-0000-0000BF150000}"/>
    <cellStyle name="Currency 2 5 5 2 4 5 2" xfId="5568" xr:uid="{00000000-0005-0000-0000-0000C0150000}"/>
    <cellStyle name="Currency 2 5 5 2 4 5 2 2" xfId="5569" xr:uid="{00000000-0005-0000-0000-0000C1150000}"/>
    <cellStyle name="Currency 2 5 5 2 4 5 3" xfId="5570" xr:uid="{00000000-0005-0000-0000-0000C2150000}"/>
    <cellStyle name="Currency 2 5 5 2 4 6" xfId="5571" xr:uid="{00000000-0005-0000-0000-0000C3150000}"/>
    <cellStyle name="Currency 2 5 5 2 4 6 2" xfId="5572" xr:uid="{00000000-0005-0000-0000-0000C4150000}"/>
    <cellStyle name="Currency 2 5 5 2 4 7" xfId="5573" xr:uid="{00000000-0005-0000-0000-0000C5150000}"/>
    <cellStyle name="Currency 2 5 5 2 4 7 2" xfId="5574" xr:uid="{00000000-0005-0000-0000-0000C6150000}"/>
    <cellStyle name="Currency 2 5 5 2 4 8" xfId="5575" xr:uid="{00000000-0005-0000-0000-0000C7150000}"/>
    <cellStyle name="Currency 2 5 5 2 4 9" xfId="5576" xr:uid="{00000000-0005-0000-0000-0000C8150000}"/>
    <cellStyle name="Currency 2 5 5 2 5" xfId="5577" xr:uid="{00000000-0005-0000-0000-0000C9150000}"/>
    <cellStyle name="Currency 2 5 5 2 5 2" xfId="5578" xr:uid="{00000000-0005-0000-0000-0000CA150000}"/>
    <cellStyle name="Currency 2 5 5 2 5 3" xfId="5579" xr:uid="{00000000-0005-0000-0000-0000CB150000}"/>
    <cellStyle name="Currency 2 5 5 2 6" xfId="5580" xr:uid="{00000000-0005-0000-0000-0000CC150000}"/>
    <cellStyle name="Currency 2 5 5 2 6 2" xfId="5581" xr:uid="{00000000-0005-0000-0000-0000CD150000}"/>
    <cellStyle name="Currency 2 5 5 2 6 2 2" xfId="5582" xr:uid="{00000000-0005-0000-0000-0000CE150000}"/>
    <cellStyle name="Currency 2 5 5 2 6 2 2 2" xfId="5583" xr:uid="{00000000-0005-0000-0000-0000CF150000}"/>
    <cellStyle name="Currency 2 5 5 2 6 2 3" xfId="5584" xr:uid="{00000000-0005-0000-0000-0000D0150000}"/>
    <cellStyle name="Currency 2 5 5 2 6 3" xfId="5585" xr:uid="{00000000-0005-0000-0000-0000D1150000}"/>
    <cellStyle name="Currency 2 5 5 2 6 3 2" xfId="5586" xr:uid="{00000000-0005-0000-0000-0000D2150000}"/>
    <cellStyle name="Currency 2 5 5 2 6 3 2 2" xfId="5587" xr:uid="{00000000-0005-0000-0000-0000D3150000}"/>
    <cellStyle name="Currency 2 5 5 2 6 3 3" xfId="5588" xr:uid="{00000000-0005-0000-0000-0000D4150000}"/>
    <cellStyle name="Currency 2 5 5 2 6 4" xfId="5589" xr:uid="{00000000-0005-0000-0000-0000D5150000}"/>
    <cellStyle name="Currency 2 5 5 2 6 4 2" xfId="5590" xr:uid="{00000000-0005-0000-0000-0000D6150000}"/>
    <cellStyle name="Currency 2 5 5 2 6 4 2 2" xfId="5591" xr:uid="{00000000-0005-0000-0000-0000D7150000}"/>
    <cellStyle name="Currency 2 5 5 2 6 4 3" xfId="5592" xr:uid="{00000000-0005-0000-0000-0000D8150000}"/>
    <cellStyle name="Currency 2 5 5 2 6 5" xfId="5593" xr:uid="{00000000-0005-0000-0000-0000D9150000}"/>
    <cellStyle name="Currency 2 5 5 2 6 5 2" xfId="5594" xr:uid="{00000000-0005-0000-0000-0000DA150000}"/>
    <cellStyle name="Currency 2 5 5 2 6 6" xfId="5595" xr:uid="{00000000-0005-0000-0000-0000DB150000}"/>
    <cellStyle name="Currency 2 5 5 2 6 6 2" xfId="5596" xr:uid="{00000000-0005-0000-0000-0000DC150000}"/>
    <cellStyle name="Currency 2 5 5 2 6 7" xfId="5597" xr:uid="{00000000-0005-0000-0000-0000DD150000}"/>
    <cellStyle name="Currency 2 5 5 2 7" xfId="5598" xr:uid="{00000000-0005-0000-0000-0000DE150000}"/>
    <cellStyle name="Currency 2 5 5 2 7 2" xfId="5599" xr:uid="{00000000-0005-0000-0000-0000DF150000}"/>
    <cellStyle name="Currency 2 5 5 2 7 2 2" xfId="5600" xr:uid="{00000000-0005-0000-0000-0000E0150000}"/>
    <cellStyle name="Currency 2 5 5 2 7 3" xfId="5601" xr:uid="{00000000-0005-0000-0000-0000E1150000}"/>
    <cellStyle name="Currency 2 5 5 2 8" xfId="5602" xr:uid="{00000000-0005-0000-0000-0000E2150000}"/>
    <cellStyle name="Currency 2 5 5 2 8 2" xfId="5603" xr:uid="{00000000-0005-0000-0000-0000E3150000}"/>
    <cellStyle name="Currency 2 5 5 2 8 2 2" xfId="5604" xr:uid="{00000000-0005-0000-0000-0000E4150000}"/>
    <cellStyle name="Currency 2 5 5 2 8 3" xfId="5605" xr:uid="{00000000-0005-0000-0000-0000E5150000}"/>
    <cellStyle name="Currency 2 5 5 3" xfId="5606" xr:uid="{00000000-0005-0000-0000-0000E6150000}"/>
    <cellStyle name="Currency 2 5 5 3 10" xfId="5607" xr:uid="{00000000-0005-0000-0000-0000E7150000}"/>
    <cellStyle name="Currency 2 5 5 3 2" xfId="5608" xr:uid="{00000000-0005-0000-0000-0000E8150000}"/>
    <cellStyle name="Currency 2 5 5 3 2 2" xfId="5609" xr:uid="{00000000-0005-0000-0000-0000E9150000}"/>
    <cellStyle name="Currency 2 5 5 3 2 3" xfId="5610" xr:uid="{00000000-0005-0000-0000-0000EA150000}"/>
    <cellStyle name="Currency 2 5 5 3 2 3 2" xfId="5611" xr:uid="{00000000-0005-0000-0000-0000EB150000}"/>
    <cellStyle name="Currency 2 5 5 3 2 3 3" xfId="5612" xr:uid="{00000000-0005-0000-0000-0000EC150000}"/>
    <cellStyle name="Currency 2 5 5 3 2 4" xfId="5613" xr:uid="{00000000-0005-0000-0000-0000ED150000}"/>
    <cellStyle name="Currency 2 5 5 3 2 4 2" xfId="5614" xr:uid="{00000000-0005-0000-0000-0000EE150000}"/>
    <cellStyle name="Currency 2 5 5 3 2 4 2 2" xfId="5615" xr:uid="{00000000-0005-0000-0000-0000EF150000}"/>
    <cellStyle name="Currency 2 5 5 3 2 4 3" xfId="5616" xr:uid="{00000000-0005-0000-0000-0000F0150000}"/>
    <cellStyle name="Currency 2 5 5 3 2 5" xfId="5617" xr:uid="{00000000-0005-0000-0000-0000F1150000}"/>
    <cellStyle name="Currency 2 5 5 3 2 5 2" xfId="5618" xr:uid="{00000000-0005-0000-0000-0000F2150000}"/>
    <cellStyle name="Currency 2 5 5 3 2 5 2 2" xfId="5619" xr:uid="{00000000-0005-0000-0000-0000F3150000}"/>
    <cellStyle name="Currency 2 5 5 3 2 5 3" xfId="5620" xr:uid="{00000000-0005-0000-0000-0000F4150000}"/>
    <cellStyle name="Currency 2 5 5 3 2 6" xfId="5621" xr:uid="{00000000-0005-0000-0000-0000F5150000}"/>
    <cellStyle name="Currency 2 5 5 3 2 6 2" xfId="5622" xr:uid="{00000000-0005-0000-0000-0000F6150000}"/>
    <cellStyle name="Currency 2 5 5 3 2 6 2 2" xfId="5623" xr:uid="{00000000-0005-0000-0000-0000F7150000}"/>
    <cellStyle name="Currency 2 5 5 3 2 6 3" xfId="5624" xr:uid="{00000000-0005-0000-0000-0000F8150000}"/>
    <cellStyle name="Currency 2 5 5 3 2 7" xfId="5625" xr:uid="{00000000-0005-0000-0000-0000F9150000}"/>
    <cellStyle name="Currency 2 5 5 3 2 7 2" xfId="5626" xr:uid="{00000000-0005-0000-0000-0000FA150000}"/>
    <cellStyle name="Currency 2 5 5 3 2 8" xfId="5627" xr:uid="{00000000-0005-0000-0000-0000FB150000}"/>
    <cellStyle name="Currency 2 5 5 3 2 8 2" xfId="5628" xr:uid="{00000000-0005-0000-0000-0000FC150000}"/>
    <cellStyle name="Currency 2 5 5 3 2 9" xfId="5629" xr:uid="{00000000-0005-0000-0000-0000FD150000}"/>
    <cellStyle name="Currency 2 5 5 3 3" xfId="5630" xr:uid="{00000000-0005-0000-0000-0000FE150000}"/>
    <cellStyle name="Currency 2 5 5 3 4" xfId="5631" xr:uid="{00000000-0005-0000-0000-0000FF150000}"/>
    <cellStyle name="Currency 2 5 5 3 4 2" xfId="5632" xr:uid="{00000000-0005-0000-0000-000000160000}"/>
    <cellStyle name="Currency 2 5 5 3 4 3" xfId="5633" xr:uid="{00000000-0005-0000-0000-000001160000}"/>
    <cellStyle name="Currency 2 5 5 3 5" xfId="5634" xr:uid="{00000000-0005-0000-0000-000002160000}"/>
    <cellStyle name="Currency 2 5 5 3 5 2" xfId="5635" xr:uid="{00000000-0005-0000-0000-000003160000}"/>
    <cellStyle name="Currency 2 5 5 3 5 2 2" xfId="5636" xr:uid="{00000000-0005-0000-0000-000004160000}"/>
    <cellStyle name="Currency 2 5 5 3 5 3" xfId="5637" xr:uid="{00000000-0005-0000-0000-000005160000}"/>
    <cellStyle name="Currency 2 5 5 3 6" xfId="5638" xr:uid="{00000000-0005-0000-0000-000006160000}"/>
    <cellStyle name="Currency 2 5 5 3 6 2" xfId="5639" xr:uid="{00000000-0005-0000-0000-000007160000}"/>
    <cellStyle name="Currency 2 5 5 3 6 2 2" xfId="5640" xr:uid="{00000000-0005-0000-0000-000008160000}"/>
    <cellStyle name="Currency 2 5 5 3 6 3" xfId="5641" xr:uid="{00000000-0005-0000-0000-000009160000}"/>
    <cellStyle name="Currency 2 5 5 3 7" xfId="5642" xr:uid="{00000000-0005-0000-0000-00000A160000}"/>
    <cellStyle name="Currency 2 5 5 3 7 2" xfId="5643" xr:uid="{00000000-0005-0000-0000-00000B160000}"/>
    <cellStyle name="Currency 2 5 5 3 7 2 2" xfId="5644" xr:uid="{00000000-0005-0000-0000-00000C160000}"/>
    <cellStyle name="Currency 2 5 5 3 7 3" xfId="5645" xr:uid="{00000000-0005-0000-0000-00000D160000}"/>
    <cellStyle name="Currency 2 5 5 3 8" xfId="5646" xr:uid="{00000000-0005-0000-0000-00000E160000}"/>
    <cellStyle name="Currency 2 5 5 3 8 2" xfId="5647" xr:uid="{00000000-0005-0000-0000-00000F160000}"/>
    <cellStyle name="Currency 2 5 5 3 9" xfId="5648" xr:uid="{00000000-0005-0000-0000-000010160000}"/>
    <cellStyle name="Currency 2 5 5 3 9 2" xfId="5649" xr:uid="{00000000-0005-0000-0000-000011160000}"/>
    <cellStyle name="Currency 2 5 5 4" xfId="5650" xr:uid="{00000000-0005-0000-0000-000012160000}"/>
    <cellStyle name="Currency 2 5 5 4 2" xfId="5651" xr:uid="{00000000-0005-0000-0000-000013160000}"/>
    <cellStyle name="Currency 2 5 5 4 2 10" xfId="5652" xr:uid="{00000000-0005-0000-0000-000014160000}"/>
    <cellStyle name="Currency 2 5 5 4 2 2" xfId="5653" xr:uid="{00000000-0005-0000-0000-000015160000}"/>
    <cellStyle name="Currency 2 5 5 4 2 3" xfId="5654" xr:uid="{00000000-0005-0000-0000-000016160000}"/>
    <cellStyle name="Currency 2 5 5 4 2 4" xfId="5655" xr:uid="{00000000-0005-0000-0000-000017160000}"/>
    <cellStyle name="Currency 2 5 5 4 2 4 2" xfId="5656" xr:uid="{00000000-0005-0000-0000-000018160000}"/>
    <cellStyle name="Currency 2 5 5 4 2 4 2 2" xfId="5657" xr:uid="{00000000-0005-0000-0000-000019160000}"/>
    <cellStyle name="Currency 2 5 5 4 2 4 3" xfId="5658" xr:uid="{00000000-0005-0000-0000-00001A160000}"/>
    <cellStyle name="Currency 2 5 5 4 2 5" xfId="5659" xr:uid="{00000000-0005-0000-0000-00001B160000}"/>
    <cellStyle name="Currency 2 5 5 4 2 5 2" xfId="5660" xr:uid="{00000000-0005-0000-0000-00001C160000}"/>
    <cellStyle name="Currency 2 5 5 4 2 5 2 2" xfId="5661" xr:uid="{00000000-0005-0000-0000-00001D160000}"/>
    <cellStyle name="Currency 2 5 5 4 2 5 3" xfId="5662" xr:uid="{00000000-0005-0000-0000-00001E160000}"/>
    <cellStyle name="Currency 2 5 5 4 2 6" xfId="5663" xr:uid="{00000000-0005-0000-0000-00001F160000}"/>
    <cellStyle name="Currency 2 5 5 4 2 6 2" xfId="5664" xr:uid="{00000000-0005-0000-0000-000020160000}"/>
    <cellStyle name="Currency 2 5 5 4 2 6 2 2" xfId="5665" xr:uid="{00000000-0005-0000-0000-000021160000}"/>
    <cellStyle name="Currency 2 5 5 4 2 6 3" xfId="5666" xr:uid="{00000000-0005-0000-0000-000022160000}"/>
    <cellStyle name="Currency 2 5 5 4 2 7" xfId="5667" xr:uid="{00000000-0005-0000-0000-000023160000}"/>
    <cellStyle name="Currency 2 5 5 4 2 7 2" xfId="5668" xr:uid="{00000000-0005-0000-0000-000024160000}"/>
    <cellStyle name="Currency 2 5 5 4 2 8" xfId="5669" xr:uid="{00000000-0005-0000-0000-000025160000}"/>
    <cellStyle name="Currency 2 5 5 4 2 8 2" xfId="5670" xr:uid="{00000000-0005-0000-0000-000026160000}"/>
    <cellStyle name="Currency 2 5 5 4 2 9" xfId="5671" xr:uid="{00000000-0005-0000-0000-000027160000}"/>
    <cellStyle name="Currency 2 5 5 4 3" xfId="5672" xr:uid="{00000000-0005-0000-0000-000028160000}"/>
    <cellStyle name="Currency 2 5 5 4 4" xfId="5673" xr:uid="{00000000-0005-0000-0000-000029160000}"/>
    <cellStyle name="Currency 2 5 5 4 4 2" xfId="5674" xr:uid="{00000000-0005-0000-0000-00002A160000}"/>
    <cellStyle name="Currency 2 5 5 4 4 2 2" xfId="5675" xr:uid="{00000000-0005-0000-0000-00002B160000}"/>
    <cellStyle name="Currency 2 5 5 4 4 3" xfId="5676" xr:uid="{00000000-0005-0000-0000-00002C160000}"/>
    <cellStyle name="Currency 2 5 5 4 5" xfId="5677" xr:uid="{00000000-0005-0000-0000-00002D160000}"/>
    <cellStyle name="Currency 2 5 5 4 5 2" xfId="5678" xr:uid="{00000000-0005-0000-0000-00002E160000}"/>
    <cellStyle name="Currency 2 5 5 4 5 2 2" xfId="5679" xr:uid="{00000000-0005-0000-0000-00002F160000}"/>
    <cellStyle name="Currency 2 5 5 4 5 3" xfId="5680" xr:uid="{00000000-0005-0000-0000-000030160000}"/>
    <cellStyle name="Currency 2 5 5 5" xfId="5681" xr:uid="{00000000-0005-0000-0000-000031160000}"/>
    <cellStyle name="Currency 2 5 5 5 2" xfId="5682" xr:uid="{00000000-0005-0000-0000-000032160000}"/>
    <cellStyle name="Currency 2 5 5 5 3" xfId="5683" xr:uid="{00000000-0005-0000-0000-000033160000}"/>
    <cellStyle name="Currency 2 5 5 5 3 2" xfId="5684" xr:uid="{00000000-0005-0000-0000-000034160000}"/>
    <cellStyle name="Currency 2 5 5 5 3 3" xfId="5685" xr:uid="{00000000-0005-0000-0000-000035160000}"/>
    <cellStyle name="Currency 2 5 5 5 4" xfId="5686" xr:uid="{00000000-0005-0000-0000-000036160000}"/>
    <cellStyle name="Currency 2 5 5 5 4 2" xfId="5687" xr:uid="{00000000-0005-0000-0000-000037160000}"/>
    <cellStyle name="Currency 2 5 5 5 4 2 2" xfId="5688" xr:uid="{00000000-0005-0000-0000-000038160000}"/>
    <cellStyle name="Currency 2 5 5 5 4 3" xfId="5689" xr:uid="{00000000-0005-0000-0000-000039160000}"/>
    <cellStyle name="Currency 2 5 5 5 5" xfId="5690" xr:uid="{00000000-0005-0000-0000-00003A160000}"/>
    <cellStyle name="Currency 2 5 5 5 5 2" xfId="5691" xr:uid="{00000000-0005-0000-0000-00003B160000}"/>
    <cellStyle name="Currency 2 5 5 5 5 2 2" xfId="5692" xr:uid="{00000000-0005-0000-0000-00003C160000}"/>
    <cellStyle name="Currency 2 5 5 5 5 3" xfId="5693" xr:uid="{00000000-0005-0000-0000-00003D160000}"/>
    <cellStyle name="Currency 2 5 5 5 6" xfId="5694" xr:uid="{00000000-0005-0000-0000-00003E160000}"/>
    <cellStyle name="Currency 2 5 5 5 6 2" xfId="5695" xr:uid="{00000000-0005-0000-0000-00003F160000}"/>
    <cellStyle name="Currency 2 5 5 5 6 2 2" xfId="5696" xr:uid="{00000000-0005-0000-0000-000040160000}"/>
    <cellStyle name="Currency 2 5 5 5 6 3" xfId="5697" xr:uid="{00000000-0005-0000-0000-000041160000}"/>
    <cellStyle name="Currency 2 5 5 5 7" xfId="5698" xr:uid="{00000000-0005-0000-0000-000042160000}"/>
    <cellStyle name="Currency 2 5 5 5 7 2" xfId="5699" xr:uid="{00000000-0005-0000-0000-000043160000}"/>
    <cellStyle name="Currency 2 5 5 5 8" xfId="5700" xr:uid="{00000000-0005-0000-0000-000044160000}"/>
    <cellStyle name="Currency 2 5 5 5 8 2" xfId="5701" xr:uid="{00000000-0005-0000-0000-000045160000}"/>
    <cellStyle name="Currency 2 5 5 5 9" xfId="5702" xr:uid="{00000000-0005-0000-0000-000046160000}"/>
    <cellStyle name="Currency 2 5 5 6" xfId="5703" xr:uid="{00000000-0005-0000-0000-000047160000}"/>
    <cellStyle name="Currency 2 5 5 6 2" xfId="5704" xr:uid="{00000000-0005-0000-0000-000048160000}"/>
    <cellStyle name="Currency 2 5 5 6 3" xfId="5705" xr:uid="{00000000-0005-0000-0000-000049160000}"/>
    <cellStyle name="Currency 2 5 5 7" xfId="5706" xr:uid="{00000000-0005-0000-0000-00004A160000}"/>
    <cellStyle name="Currency 2 5 5 8" xfId="5707" xr:uid="{00000000-0005-0000-0000-00004B160000}"/>
    <cellStyle name="Currency 2 5 5 8 2" xfId="5708" xr:uid="{00000000-0005-0000-0000-00004C160000}"/>
    <cellStyle name="Currency 2 5 5 8 2 2" xfId="5709" xr:uid="{00000000-0005-0000-0000-00004D160000}"/>
    <cellStyle name="Currency 2 5 5 8 3" xfId="5710" xr:uid="{00000000-0005-0000-0000-00004E160000}"/>
    <cellStyle name="Currency 2 5 5 8 4" xfId="5711" xr:uid="{00000000-0005-0000-0000-00004F160000}"/>
    <cellStyle name="Currency 2 5 5 9" xfId="5712" xr:uid="{00000000-0005-0000-0000-000050160000}"/>
    <cellStyle name="Currency 2 5 5 9 2" xfId="5713" xr:uid="{00000000-0005-0000-0000-000051160000}"/>
    <cellStyle name="Currency 2 5 5 9 2 2" xfId="5714" xr:uid="{00000000-0005-0000-0000-000052160000}"/>
    <cellStyle name="Currency 2 5 5 9 3" xfId="5715" xr:uid="{00000000-0005-0000-0000-000053160000}"/>
    <cellStyle name="Currency 2 5 6" xfId="5716" xr:uid="{00000000-0005-0000-0000-000054160000}"/>
    <cellStyle name="Currency 2 5 6 2" xfId="5717" xr:uid="{00000000-0005-0000-0000-000055160000}"/>
    <cellStyle name="Currency 2 5 6 2 2" xfId="5718" xr:uid="{00000000-0005-0000-0000-000056160000}"/>
    <cellStyle name="Currency 2 5 6 2 3" xfId="5719" xr:uid="{00000000-0005-0000-0000-000057160000}"/>
    <cellStyle name="Currency 2 5 6 2 3 2" xfId="5720" xr:uid="{00000000-0005-0000-0000-000058160000}"/>
    <cellStyle name="Currency 2 5 6 2 3 3" xfId="5721" xr:uid="{00000000-0005-0000-0000-000059160000}"/>
    <cellStyle name="Currency 2 5 6 2 4" xfId="5722" xr:uid="{00000000-0005-0000-0000-00005A160000}"/>
    <cellStyle name="Currency 2 5 6 2 4 2" xfId="5723" xr:uid="{00000000-0005-0000-0000-00005B160000}"/>
    <cellStyle name="Currency 2 5 6 2 4 2 2" xfId="5724" xr:uid="{00000000-0005-0000-0000-00005C160000}"/>
    <cellStyle name="Currency 2 5 6 2 4 3" xfId="5725" xr:uid="{00000000-0005-0000-0000-00005D160000}"/>
    <cellStyle name="Currency 2 5 6 2 5" xfId="5726" xr:uid="{00000000-0005-0000-0000-00005E160000}"/>
    <cellStyle name="Currency 2 5 6 2 5 2" xfId="5727" xr:uid="{00000000-0005-0000-0000-00005F160000}"/>
    <cellStyle name="Currency 2 5 6 2 5 2 2" xfId="5728" xr:uid="{00000000-0005-0000-0000-000060160000}"/>
    <cellStyle name="Currency 2 5 6 2 5 3" xfId="5729" xr:uid="{00000000-0005-0000-0000-000061160000}"/>
    <cellStyle name="Currency 2 5 6 2 6" xfId="5730" xr:uid="{00000000-0005-0000-0000-000062160000}"/>
    <cellStyle name="Currency 2 5 6 2 6 2" xfId="5731" xr:uid="{00000000-0005-0000-0000-000063160000}"/>
    <cellStyle name="Currency 2 5 6 2 6 2 2" xfId="5732" xr:uid="{00000000-0005-0000-0000-000064160000}"/>
    <cellStyle name="Currency 2 5 6 2 6 3" xfId="5733" xr:uid="{00000000-0005-0000-0000-000065160000}"/>
    <cellStyle name="Currency 2 5 6 2 7" xfId="5734" xr:uid="{00000000-0005-0000-0000-000066160000}"/>
    <cellStyle name="Currency 2 5 6 2 7 2" xfId="5735" xr:uid="{00000000-0005-0000-0000-000067160000}"/>
    <cellStyle name="Currency 2 5 6 2 8" xfId="5736" xr:uid="{00000000-0005-0000-0000-000068160000}"/>
    <cellStyle name="Currency 2 5 6 2 8 2" xfId="5737" xr:uid="{00000000-0005-0000-0000-000069160000}"/>
    <cellStyle name="Currency 2 5 6 2 9" xfId="5738" xr:uid="{00000000-0005-0000-0000-00006A160000}"/>
    <cellStyle name="Currency 2 5 6 3" xfId="5739" xr:uid="{00000000-0005-0000-0000-00006B160000}"/>
    <cellStyle name="Currency 2 5 6 3 2" xfId="5740" xr:uid="{00000000-0005-0000-0000-00006C160000}"/>
    <cellStyle name="Currency 2 5 6 3 3" xfId="5741" xr:uid="{00000000-0005-0000-0000-00006D160000}"/>
    <cellStyle name="Currency 2 5 6 3 3 2" xfId="5742" xr:uid="{00000000-0005-0000-0000-00006E160000}"/>
    <cellStyle name="Currency 2 5 6 3 3 3" xfId="5743" xr:uid="{00000000-0005-0000-0000-00006F160000}"/>
    <cellStyle name="Currency 2 5 6 3 4" xfId="5744" xr:uid="{00000000-0005-0000-0000-000070160000}"/>
    <cellStyle name="Currency 2 5 6 3 4 2" xfId="5745" xr:uid="{00000000-0005-0000-0000-000071160000}"/>
    <cellStyle name="Currency 2 5 6 3 4 2 2" xfId="5746" xr:uid="{00000000-0005-0000-0000-000072160000}"/>
    <cellStyle name="Currency 2 5 6 3 4 3" xfId="5747" xr:uid="{00000000-0005-0000-0000-000073160000}"/>
    <cellStyle name="Currency 2 5 6 3 5" xfId="5748" xr:uid="{00000000-0005-0000-0000-000074160000}"/>
    <cellStyle name="Currency 2 5 6 3 5 2" xfId="5749" xr:uid="{00000000-0005-0000-0000-000075160000}"/>
    <cellStyle name="Currency 2 5 6 3 5 2 2" xfId="5750" xr:uid="{00000000-0005-0000-0000-000076160000}"/>
    <cellStyle name="Currency 2 5 6 3 5 3" xfId="5751" xr:uid="{00000000-0005-0000-0000-000077160000}"/>
    <cellStyle name="Currency 2 5 6 3 6" xfId="5752" xr:uid="{00000000-0005-0000-0000-000078160000}"/>
    <cellStyle name="Currency 2 5 6 3 6 2" xfId="5753" xr:uid="{00000000-0005-0000-0000-000079160000}"/>
    <cellStyle name="Currency 2 5 6 3 6 2 2" xfId="5754" xr:uid="{00000000-0005-0000-0000-00007A160000}"/>
    <cellStyle name="Currency 2 5 6 3 6 3" xfId="5755" xr:uid="{00000000-0005-0000-0000-00007B160000}"/>
    <cellStyle name="Currency 2 5 6 3 7" xfId="5756" xr:uid="{00000000-0005-0000-0000-00007C160000}"/>
    <cellStyle name="Currency 2 5 6 3 7 2" xfId="5757" xr:uid="{00000000-0005-0000-0000-00007D160000}"/>
    <cellStyle name="Currency 2 5 6 3 8" xfId="5758" xr:uid="{00000000-0005-0000-0000-00007E160000}"/>
    <cellStyle name="Currency 2 5 6 3 8 2" xfId="5759" xr:uid="{00000000-0005-0000-0000-00007F160000}"/>
    <cellStyle name="Currency 2 5 6 3 9" xfId="5760" xr:uid="{00000000-0005-0000-0000-000080160000}"/>
    <cellStyle name="Currency 2 5 6 4" xfId="5761" xr:uid="{00000000-0005-0000-0000-000081160000}"/>
    <cellStyle name="Currency 2 5 6 4 2" xfId="5762" xr:uid="{00000000-0005-0000-0000-000082160000}"/>
    <cellStyle name="Currency 2 5 6 4 3" xfId="5763" xr:uid="{00000000-0005-0000-0000-000083160000}"/>
    <cellStyle name="Currency 2 5 6 4 3 2" xfId="5764" xr:uid="{00000000-0005-0000-0000-000084160000}"/>
    <cellStyle name="Currency 2 5 6 4 3 2 2" xfId="5765" xr:uid="{00000000-0005-0000-0000-000085160000}"/>
    <cellStyle name="Currency 2 5 6 4 3 3" xfId="5766" xr:uid="{00000000-0005-0000-0000-000086160000}"/>
    <cellStyle name="Currency 2 5 6 4 4" xfId="5767" xr:uid="{00000000-0005-0000-0000-000087160000}"/>
    <cellStyle name="Currency 2 5 6 4 4 2" xfId="5768" xr:uid="{00000000-0005-0000-0000-000088160000}"/>
    <cellStyle name="Currency 2 5 6 4 4 2 2" xfId="5769" xr:uid="{00000000-0005-0000-0000-000089160000}"/>
    <cellStyle name="Currency 2 5 6 4 4 3" xfId="5770" xr:uid="{00000000-0005-0000-0000-00008A160000}"/>
    <cellStyle name="Currency 2 5 6 4 5" xfId="5771" xr:uid="{00000000-0005-0000-0000-00008B160000}"/>
    <cellStyle name="Currency 2 5 6 4 5 2" xfId="5772" xr:uid="{00000000-0005-0000-0000-00008C160000}"/>
    <cellStyle name="Currency 2 5 6 4 5 2 2" xfId="5773" xr:uid="{00000000-0005-0000-0000-00008D160000}"/>
    <cellStyle name="Currency 2 5 6 4 5 3" xfId="5774" xr:uid="{00000000-0005-0000-0000-00008E160000}"/>
    <cellStyle name="Currency 2 5 6 4 6" xfId="5775" xr:uid="{00000000-0005-0000-0000-00008F160000}"/>
    <cellStyle name="Currency 2 5 6 4 6 2" xfId="5776" xr:uid="{00000000-0005-0000-0000-000090160000}"/>
    <cellStyle name="Currency 2 5 6 4 7" xfId="5777" xr:uid="{00000000-0005-0000-0000-000091160000}"/>
    <cellStyle name="Currency 2 5 6 4 7 2" xfId="5778" xr:uid="{00000000-0005-0000-0000-000092160000}"/>
    <cellStyle name="Currency 2 5 6 4 8" xfId="5779" xr:uid="{00000000-0005-0000-0000-000093160000}"/>
    <cellStyle name="Currency 2 5 6 4 9" xfId="5780" xr:uid="{00000000-0005-0000-0000-000094160000}"/>
    <cellStyle name="Currency 2 5 6 5" xfId="5781" xr:uid="{00000000-0005-0000-0000-000095160000}"/>
    <cellStyle name="Currency 2 5 6 5 2" xfId="5782" xr:uid="{00000000-0005-0000-0000-000096160000}"/>
    <cellStyle name="Currency 2 5 6 5 3" xfId="5783" xr:uid="{00000000-0005-0000-0000-000097160000}"/>
    <cellStyle name="Currency 2 5 6 6" xfId="5784" xr:uid="{00000000-0005-0000-0000-000098160000}"/>
    <cellStyle name="Currency 2 5 6 6 2" xfId="5785" xr:uid="{00000000-0005-0000-0000-000099160000}"/>
    <cellStyle name="Currency 2 5 6 6 2 2" xfId="5786" xr:uid="{00000000-0005-0000-0000-00009A160000}"/>
    <cellStyle name="Currency 2 5 6 6 2 2 2" xfId="5787" xr:uid="{00000000-0005-0000-0000-00009B160000}"/>
    <cellStyle name="Currency 2 5 6 6 2 3" xfId="5788" xr:uid="{00000000-0005-0000-0000-00009C160000}"/>
    <cellStyle name="Currency 2 5 6 6 3" xfId="5789" xr:uid="{00000000-0005-0000-0000-00009D160000}"/>
    <cellStyle name="Currency 2 5 6 6 3 2" xfId="5790" xr:uid="{00000000-0005-0000-0000-00009E160000}"/>
    <cellStyle name="Currency 2 5 6 6 3 2 2" xfId="5791" xr:uid="{00000000-0005-0000-0000-00009F160000}"/>
    <cellStyle name="Currency 2 5 6 6 3 3" xfId="5792" xr:uid="{00000000-0005-0000-0000-0000A0160000}"/>
    <cellStyle name="Currency 2 5 6 6 4" xfId="5793" xr:uid="{00000000-0005-0000-0000-0000A1160000}"/>
    <cellStyle name="Currency 2 5 6 6 4 2" xfId="5794" xr:uid="{00000000-0005-0000-0000-0000A2160000}"/>
    <cellStyle name="Currency 2 5 6 6 4 2 2" xfId="5795" xr:uid="{00000000-0005-0000-0000-0000A3160000}"/>
    <cellStyle name="Currency 2 5 6 6 4 3" xfId="5796" xr:uid="{00000000-0005-0000-0000-0000A4160000}"/>
    <cellStyle name="Currency 2 5 6 6 5" xfId="5797" xr:uid="{00000000-0005-0000-0000-0000A5160000}"/>
    <cellStyle name="Currency 2 5 6 6 5 2" xfId="5798" xr:uid="{00000000-0005-0000-0000-0000A6160000}"/>
    <cellStyle name="Currency 2 5 6 6 6" xfId="5799" xr:uid="{00000000-0005-0000-0000-0000A7160000}"/>
    <cellStyle name="Currency 2 5 6 6 6 2" xfId="5800" xr:uid="{00000000-0005-0000-0000-0000A8160000}"/>
    <cellStyle name="Currency 2 5 6 6 7" xfId="5801" xr:uid="{00000000-0005-0000-0000-0000A9160000}"/>
    <cellStyle name="Currency 2 5 6 7" xfId="5802" xr:uid="{00000000-0005-0000-0000-0000AA160000}"/>
    <cellStyle name="Currency 2 5 6 7 2" xfId="5803" xr:uid="{00000000-0005-0000-0000-0000AB160000}"/>
    <cellStyle name="Currency 2 5 6 7 2 2" xfId="5804" xr:uid="{00000000-0005-0000-0000-0000AC160000}"/>
    <cellStyle name="Currency 2 5 6 7 3" xfId="5805" xr:uid="{00000000-0005-0000-0000-0000AD160000}"/>
    <cellStyle name="Currency 2 5 6 8" xfId="5806" xr:uid="{00000000-0005-0000-0000-0000AE160000}"/>
    <cellStyle name="Currency 2 5 6 8 2" xfId="5807" xr:uid="{00000000-0005-0000-0000-0000AF160000}"/>
    <cellStyle name="Currency 2 5 6 8 2 2" xfId="5808" xr:uid="{00000000-0005-0000-0000-0000B0160000}"/>
    <cellStyle name="Currency 2 5 6 8 3" xfId="5809" xr:uid="{00000000-0005-0000-0000-0000B1160000}"/>
    <cellStyle name="Currency 2 5 7" xfId="5810" xr:uid="{00000000-0005-0000-0000-0000B2160000}"/>
    <cellStyle name="Currency 2 5 7 10" xfId="5811" xr:uid="{00000000-0005-0000-0000-0000B3160000}"/>
    <cellStyle name="Currency 2 5 7 2" xfId="5812" xr:uid="{00000000-0005-0000-0000-0000B4160000}"/>
    <cellStyle name="Currency 2 5 7 2 2" xfId="5813" xr:uid="{00000000-0005-0000-0000-0000B5160000}"/>
    <cellStyle name="Currency 2 5 7 2 3" xfId="5814" xr:uid="{00000000-0005-0000-0000-0000B6160000}"/>
    <cellStyle name="Currency 2 5 7 2 3 2" xfId="5815" xr:uid="{00000000-0005-0000-0000-0000B7160000}"/>
    <cellStyle name="Currency 2 5 7 2 3 3" xfId="5816" xr:uid="{00000000-0005-0000-0000-0000B8160000}"/>
    <cellStyle name="Currency 2 5 7 2 4" xfId="5817" xr:uid="{00000000-0005-0000-0000-0000B9160000}"/>
    <cellStyle name="Currency 2 5 7 2 4 2" xfId="5818" xr:uid="{00000000-0005-0000-0000-0000BA160000}"/>
    <cellStyle name="Currency 2 5 7 2 4 2 2" xfId="5819" xr:uid="{00000000-0005-0000-0000-0000BB160000}"/>
    <cellStyle name="Currency 2 5 7 2 4 3" xfId="5820" xr:uid="{00000000-0005-0000-0000-0000BC160000}"/>
    <cellStyle name="Currency 2 5 7 2 5" xfId="5821" xr:uid="{00000000-0005-0000-0000-0000BD160000}"/>
    <cellStyle name="Currency 2 5 7 2 5 2" xfId="5822" xr:uid="{00000000-0005-0000-0000-0000BE160000}"/>
    <cellStyle name="Currency 2 5 7 2 5 2 2" xfId="5823" xr:uid="{00000000-0005-0000-0000-0000BF160000}"/>
    <cellStyle name="Currency 2 5 7 2 5 3" xfId="5824" xr:uid="{00000000-0005-0000-0000-0000C0160000}"/>
    <cellStyle name="Currency 2 5 7 2 6" xfId="5825" xr:uid="{00000000-0005-0000-0000-0000C1160000}"/>
    <cellStyle name="Currency 2 5 7 2 6 2" xfId="5826" xr:uid="{00000000-0005-0000-0000-0000C2160000}"/>
    <cellStyle name="Currency 2 5 7 2 6 2 2" xfId="5827" xr:uid="{00000000-0005-0000-0000-0000C3160000}"/>
    <cellStyle name="Currency 2 5 7 2 6 3" xfId="5828" xr:uid="{00000000-0005-0000-0000-0000C4160000}"/>
    <cellStyle name="Currency 2 5 7 2 7" xfId="5829" xr:uid="{00000000-0005-0000-0000-0000C5160000}"/>
    <cellStyle name="Currency 2 5 7 2 7 2" xfId="5830" xr:uid="{00000000-0005-0000-0000-0000C6160000}"/>
    <cellStyle name="Currency 2 5 7 2 8" xfId="5831" xr:uid="{00000000-0005-0000-0000-0000C7160000}"/>
    <cellStyle name="Currency 2 5 7 2 8 2" xfId="5832" xr:uid="{00000000-0005-0000-0000-0000C8160000}"/>
    <cellStyle name="Currency 2 5 7 2 9" xfId="5833" xr:uid="{00000000-0005-0000-0000-0000C9160000}"/>
    <cellStyle name="Currency 2 5 7 3" xfId="5834" xr:uid="{00000000-0005-0000-0000-0000CA160000}"/>
    <cellStyle name="Currency 2 5 7 4" xfId="5835" xr:uid="{00000000-0005-0000-0000-0000CB160000}"/>
    <cellStyle name="Currency 2 5 7 4 2" xfId="5836" xr:uid="{00000000-0005-0000-0000-0000CC160000}"/>
    <cellStyle name="Currency 2 5 7 4 3" xfId="5837" xr:uid="{00000000-0005-0000-0000-0000CD160000}"/>
    <cellStyle name="Currency 2 5 7 5" xfId="5838" xr:uid="{00000000-0005-0000-0000-0000CE160000}"/>
    <cellStyle name="Currency 2 5 7 5 2" xfId="5839" xr:uid="{00000000-0005-0000-0000-0000CF160000}"/>
    <cellStyle name="Currency 2 5 7 5 2 2" xfId="5840" xr:uid="{00000000-0005-0000-0000-0000D0160000}"/>
    <cellStyle name="Currency 2 5 7 5 3" xfId="5841" xr:uid="{00000000-0005-0000-0000-0000D1160000}"/>
    <cellStyle name="Currency 2 5 7 6" xfId="5842" xr:uid="{00000000-0005-0000-0000-0000D2160000}"/>
    <cellStyle name="Currency 2 5 7 6 2" xfId="5843" xr:uid="{00000000-0005-0000-0000-0000D3160000}"/>
    <cellStyle name="Currency 2 5 7 6 2 2" xfId="5844" xr:uid="{00000000-0005-0000-0000-0000D4160000}"/>
    <cellStyle name="Currency 2 5 7 6 3" xfId="5845" xr:uid="{00000000-0005-0000-0000-0000D5160000}"/>
    <cellStyle name="Currency 2 5 7 7" xfId="5846" xr:uid="{00000000-0005-0000-0000-0000D6160000}"/>
    <cellStyle name="Currency 2 5 7 7 2" xfId="5847" xr:uid="{00000000-0005-0000-0000-0000D7160000}"/>
    <cellStyle name="Currency 2 5 7 7 2 2" xfId="5848" xr:uid="{00000000-0005-0000-0000-0000D8160000}"/>
    <cellStyle name="Currency 2 5 7 7 3" xfId="5849" xr:uid="{00000000-0005-0000-0000-0000D9160000}"/>
    <cellStyle name="Currency 2 5 7 8" xfId="5850" xr:uid="{00000000-0005-0000-0000-0000DA160000}"/>
    <cellStyle name="Currency 2 5 7 8 2" xfId="5851" xr:uid="{00000000-0005-0000-0000-0000DB160000}"/>
    <cellStyle name="Currency 2 5 7 9" xfId="5852" xr:uid="{00000000-0005-0000-0000-0000DC160000}"/>
    <cellStyle name="Currency 2 5 7 9 2" xfId="5853" xr:uid="{00000000-0005-0000-0000-0000DD160000}"/>
    <cellStyle name="Currency 2 5 8" xfId="5854" xr:uid="{00000000-0005-0000-0000-0000DE160000}"/>
    <cellStyle name="Currency 2 5 8 2" xfId="5855" xr:uid="{00000000-0005-0000-0000-0000DF160000}"/>
    <cellStyle name="Currency 2 5 8 2 10" xfId="5856" xr:uid="{00000000-0005-0000-0000-0000E0160000}"/>
    <cellStyle name="Currency 2 5 8 2 2" xfId="5857" xr:uid="{00000000-0005-0000-0000-0000E1160000}"/>
    <cellStyle name="Currency 2 5 8 2 3" xfId="5858" xr:uid="{00000000-0005-0000-0000-0000E2160000}"/>
    <cellStyle name="Currency 2 5 8 2 4" xfId="5859" xr:uid="{00000000-0005-0000-0000-0000E3160000}"/>
    <cellStyle name="Currency 2 5 8 2 4 2" xfId="5860" xr:uid="{00000000-0005-0000-0000-0000E4160000}"/>
    <cellStyle name="Currency 2 5 8 2 4 2 2" xfId="5861" xr:uid="{00000000-0005-0000-0000-0000E5160000}"/>
    <cellStyle name="Currency 2 5 8 2 4 3" xfId="5862" xr:uid="{00000000-0005-0000-0000-0000E6160000}"/>
    <cellStyle name="Currency 2 5 8 2 5" xfId="5863" xr:uid="{00000000-0005-0000-0000-0000E7160000}"/>
    <cellStyle name="Currency 2 5 8 2 5 2" xfId="5864" xr:uid="{00000000-0005-0000-0000-0000E8160000}"/>
    <cellStyle name="Currency 2 5 8 2 5 2 2" xfId="5865" xr:uid="{00000000-0005-0000-0000-0000E9160000}"/>
    <cellStyle name="Currency 2 5 8 2 5 3" xfId="5866" xr:uid="{00000000-0005-0000-0000-0000EA160000}"/>
    <cellStyle name="Currency 2 5 8 2 6" xfId="5867" xr:uid="{00000000-0005-0000-0000-0000EB160000}"/>
    <cellStyle name="Currency 2 5 8 2 6 2" xfId="5868" xr:uid="{00000000-0005-0000-0000-0000EC160000}"/>
    <cellStyle name="Currency 2 5 8 2 6 2 2" xfId="5869" xr:uid="{00000000-0005-0000-0000-0000ED160000}"/>
    <cellStyle name="Currency 2 5 8 2 6 3" xfId="5870" xr:uid="{00000000-0005-0000-0000-0000EE160000}"/>
    <cellStyle name="Currency 2 5 8 2 7" xfId="5871" xr:uid="{00000000-0005-0000-0000-0000EF160000}"/>
    <cellStyle name="Currency 2 5 8 2 7 2" xfId="5872" xr:uid="{00000000-0005-0000-0000-0000F0160000}"/>
    <cellStyle name="Currency 2 5 8 2 8" xfId="5873" xr:uid="{00000000-0005-0000-0000-0000F1160000}"/>
    <cellStyle name="Currency 2 5 8 2 8 2" xfId="5874" xr:uid="{00000000-0005-0000-0000-0000F2160000}"/>
    <cellStyle name="Currency 2 5 8 2 9" xfId="5875" xr:uid="{00000000-0005-0000-0000-0000F3160000}"/>
    <cellStyle name="Currency 2 5 8 3" xfId="5876" xr:uid="{00000000-0005-0000-0000-0000F4160000}"/>
    <cellStyle name="Currency 2 5 8 4" xfId="5877" xr:uid="{00000000-0005-0000-0000-0000F5160000}"/>
    <cellStyle name="Currency 2 5 8 4 2" xfId="5878" xr:uid="{00000000-0005-0000-0000-0000F6160000}"/>
    <cellStyle name="Currency 2 5 8 4 2 2" xfId="5879" xr:uid="{00000000-0005-0000-0000-0000F7160000}"/>
    <cellStyle name="Currency 2 5 8 4 3" xfId="5880" xr:uid="{00000000-0005-0000-0000-0000F8160000}"/>
    <cellStyle name="Currency 2 5 8 5" xfId="5881" xr:uid="{00000000-0005-0000-0000-0000F9160000}"/>
    <cellStyle name="Currency 2 5 8 5 2" xfId="5882" xr:uid="{00000000-0005-0000-0000-0000FA160000}"/>
    <cellStyle name="Currency 2 5 8 5 2 2" xfId="5883" xr:uid="{00000000-0005-0000-0000-0000FB160000}"/>
    <cellStyle name="Currency 2 5 8 5 3" xfId="5884" xr:uid="{00000000-0005-0000-0000-0000FC160000}"/>
    <cellStyle name="Currency 2 5 9" xfId="5885" xr:uid="{00000000-0005-0000-0000-0000FD160000}"/>
    <cellStyle name="Currency 2 5 9 2" xfId="5886" xr:uid="{00000000-0005-0000-0000-0000FE160000}"/>
    <cellStyle name="Currency 2 5 9 3" xfId="5887" xr:uid="{00000000-0005-0000-0000-0000FF160000}"/>
    <cellStyle name="Currency 2 5 9 3 2" xfId="5888" xr:uid="{00000000-0005-0000-0000-000000170000}"/>
    <cellStyle name="Currency 2 5 9 3 3" xfId="5889" xr:uid="{00000000-0005-0000-0000-000001170000}"/>
    <cellStyle name="Currency 2 5 9 4" xfId="5890" xr:uid="{00000000-0005-0000-0000-000002170000}"/>
    <cellStyle name="Currency 2 5 9 4 2" xfId="5891" xr:uid="{00000000-0005-0000-0000-000003170000}"/>
    <cellStyle name="Currency 2 5 9 4 2 2" xfId="5892" xr:uid="{00000000-0005-0000-0000-000004170000}"/>
    <cellStyle name="Currency 2 5 9 4 3" xfId="5893" xr:uid="{00000000-0005-0000-0000-000005170000}"/>
    <cellStyle name="Currency 2 5 9 5" xfId="5894" xr:uid="{00000000-0005-0000-0000-000006170000}"/>
    <cellStyle name="Currency 2 5 9 5 2" xfId="5895" xr:uid="{00000000-0005-0000-0000-000007170000}"/>
    <cellStyle name="Currency 2 5 9 5 2 2" xfId="5896" xr:uid="{00000000-0005-0000-0000-000008170000}"/>
    <cellStyle name="Currency 2 5 9 5 3" xfId="5897" xr:uid="{00000000-0005-0000-0000-000009170000}"/>
    <cellStyle name="Currency 2 5 9 6" xfId="5898" xr:uid="{00000000-0005-0000-0000-00000A170000}"/>
    <cellStyle name="Currency 2 5 9 6 2" xfId="5899" xr:uid="{00000000-0005-0000-0000-00000B170000}"/>
    <cellStyle name="Currency 2 5 9 6 2 2" xfId="5900" xr:uid="{00000000-0005-0000-0000-00000C170000}"/>
    <cellStyle name="Currency 2 5 9 6 3" xfId="5901" xr:uid="{00000000-0005-0000-0000-00000D170000}"/>
    <cellStyle name="Currency 2 5 9 7" xfId="5902" xr:uid="{00000000-0005-0000-0000-00000E170000}"/>
    <cellStyle name="Currency 2 5 9 7 2" xfId="5903" xr:uid="{00000000-0005-0000-0000-00000F170000}"/>
    <cellStyle name="Currency 2 5 9 8" xfId="5904" xr:uid="{00000000-0005-0000-0000-000010170000}"/>
    <cellStyle name="Currency 2 5 9 8 2" xfId="5905" xr:uid="{00000000-0005-0000-0000-000011170000}"/>
    <cellStyle name="Currency 2 5 9 9" xfId="5906" xr:uid="{00000000-0005-0000-0000-000012170000}"/>
    <cellStyle name="Currency 2 6" xfId="5907" xr:uid="{00000000-0005-0000-0000-000013170000}"/>
    <cellStyle name="Currency 2 6 10" xfId="5908" xr:uid="{00000000-0005-0000-0000-000014170000}"/>
    <cellStyle name="Currency 2 6 10 10" xfId="5909" xr:uid="{00000000-0005-0000-0000-000015170000}"/>
    <cellStyle name="Currency 2 6 10 11" xfId="5910" xr:uid="{00000000-0005-0000-0000-000016170000}"/>
    <cellStyle name="Currency 2 6 10 12" xfId="5911" xr:uid="{00000000-0005-0000-0000-000017170000}"/>
    <cellStyle name="Currency 2 6 10 2" xfId="5912" xr:uid="{00000000-0005-0000-0000-000018170000}"/>
    <cellStyle name="Currency 2 6 10 2 2" xfId="5913" xr:uid="{00000000-0005-0000-0000-000019170000}"/>
    <cellStyle name="Currency 2 6 10 2 3" xfId="5914" xr:uid="{00000000-0005-0000-0000-00001A170000}"/>
    <cellStyle name="Currency 2 6 10 3" xfId="5915" xr:uid="{00000000-0005-0000-0000-00001B170000}"/>
    <cellStyle name="Currency 2 6 10 3 2" xfId="5916" xr:uid="{00000000-0005-0000-0000-00001C170000}"/>
    <cellStyle name="Currency 2 6 10 3 3" xfId="5917" xr:uid="{00000000-0005-0000-0000-00001D170000}"/>
    <cellStyle name="Currency 2 6 10 4" xfId="5918" xr:uid="{00000000-0005-0000-0000-00001E170000}"/>
    <cellStyle name="Currency 2 6 10 5" xfId="5919" xr:uid="{00000000-0005-0000-0000-00001F170000}"/>
    <cellStyle name="Currency 2 6 10 5 2" xfId="5920" xr:uid="{00000000-0005-0000-0000-000020170000}"/>
    <cellStyle name="Currency 2 6 10 5 2 2" xfId="5921" xr:uid="{00000000-0005-0000-0000-000021170000}"/>
    <cellStyle name="Currency 2 6 10 5 3" xfId="5922" xr:uid="{00000000-0005-0000-0000-000022170000}"/>
    <cellStyle name="Currency 2 6 10 6" xfId="5923" xr:uid="{00000000-0005-0000-0000-000023170000}"/>
    <cellStyle name="Currency 2 6 10 6 2" xfId="5924" xr:uid="{00000000-0005-0000-0000-000024170000}"/>
    <cellStyle name="Currency 2 6 10 6 2 2" xfId="5925" xr:uid="{00000000-0005-0000-0000-000025170000}"/>
    <cellStyle name="Currency 2 6 10 6 3" xfId="5926" xr:uid="{00000000-0005-0000-0000-000026170000}"/>
    <cellStyle name="Currency 2 6 10 7" xfId="5927" xr:uid="{00000000-0005-0000-0000-000027170000}"/>
    <cellStyle name="Currency 2 6 10 7 2" xfId="5928" xr:uid="{00000000-0005-0000-0000-000028170000}"/>
    <cellStyle name="Currency 2 6 10 7 2 2" xfId="5929" xr:uid="{00000000-0005-0000-0000-000029170000}"/>
    <cellStyle name="Currency 2 6 10 7 3" xfId="5930" xr:uid="{00000000-0005-0000-0000-00002A170000}"/>
    <cellStyle name="Currency 2 6 10 8" xfId="5931" xr:uid="{00000000-0005-0000-0000-00002B170000}"/>
    <cellStyle name="Currency 2 6 10 8 2" xfId="5932" xr:uid="{00000000-0005-0000-0000-00002C170000}"/>
    <cellStyle name="Currency 2 6 10 9" xfId="5933" xr:uid="{00000000-0005-0000-0000-00002D170000}"/>
    <cellStyle name="Currency 2 6 10 9 2" xfId="5934" xr:uid="{00000000-0005-0000-0000-00002E170000}"/>
    <cellStyle name="Currency 2 6 11" xfId="5935" xr:uid="{00000000-0005-0000-0000-00002F170000}"/>
    <cellStyle name="Currency 2 6 11 2" xfId="5936" xr:uid="{00000000-0005-0000-0000-000030170000}"/>
    <cellStyle name="Currency 2 6 11 3" xfId="5937" xr:uid="{00000000-0005-0000-0000-000031170000}"/>
    <cellStyle name="Currency 2 6 12" xfId="5938" xr:uid="{00000000-0005-0000-0000-000032170000}"/>
    <cellStyle name="Currency 2 6 12 2" xfId="5939" xr:uid="{00000000-0005-0000-0000-000033170000}"/>
    <cellStyle name="Currency 2 6 12 2 2" xfId="5940" xr:uid="{00000000-0005-0000-0000-000034170000}"/>
    <cellStyle name="Currency 2 6 12 3" xfId="5941" xr:uid="{00000000-0005-0000-0000-000035170000}"/>
    <cellStyle name="Currency 2 6 12 4" xfId="5942" xr:uid="{00000000-0005-0000-0000-000036170000}"/>
    <cellStyle name="Currency 2 6 13" xfId="5943" xr:uid="{00000000-0005-0000-0000-000037170000}"/>
    <cellStyle name="Currency 2 6 13 2" xfId="5944" xr:uid="{00000000-0005-0000-0000-000038170000}"/>
    <cellStyle name="Currency 2 6 13 2 2" xfId="5945" xr:uid="{00000000-0005-0000-0000-000039170000}"/>
    <cellStyle name="Currency 2 6 13 3" xfId="5946" xr:uid="{00000000-0005-0000-0000-00003A170000}"/>
    <cellStyle name="Currency 2 6 14" xfId="5947" xr:uid="{00000000-0005-0000-0000-00003B170000}"/>
    <cellStyle name="Currency 2 6 14 2" xfId="5948" xr:uid="{00000000-0005-0000-0000-00003C170000}"/>
    <cellStyle name="Currency 2 6 14 2 2" xfId="5949" xr:uid="{00000000-0005-0000-0000-00003D170000}"/>
    <cellStyle name="Currency 2 6 14 3" xfId="5950" xr:uid="{00000000-0005-0000-0000-00003E170000}"/>
    <cellStyle name="Currency 2 6 15" xfId="5951" xr:uid="{00000000-0005-0000-0000-00003F170000}"/>
    <cellStyle name="Currency 2 6 15 2" xfId="5952" xr:uid="{00000000-0005-0000-0000-000040170000}"/>
    <cellStyle name="Currency 2 6 16" xfId="5953" xr:uid="{00000000-0005-0000-0000-000041170000}"/>
    <cellStyle name="Currency 2 6 16 2" xfId="5954" xr:uid="{00000000-0005-0000-0000-000042170000}"/>
    <cellStyle name="Currency 2 6 17" xfId="5955" xr:uid="{00000000-0005-0000-0000-000043170000}"/>
    <cellStyle name="Currency 2 6 18" xfId="5956" xr:uid="{00000000-0005-0000-0000-000044170000}"/>
    <cellStyle name="Currency 2 6 19" xfId="5957" xr:uid="{00000000-0005-0000-0000-000045170000}"/>
    <cellStyle name="Currency 2 6 2" xfId="5958" xr:uid="{00000000-0005-0000-0000-000046170000}"/>
    <cellStyle name="Currency 2 6 2 10" xfId="5959" xr:uid="{00000000-0005-0000-0000-000047170000}"/>
    <cellStyle name="Currency 2 6 2 10 2" xfId="5960" xr:uid="{00000000-0005-0000-0000-000048170000}"/>
    <cellStyle name="Currency 2 6 2 10 2 2" xfId="5961" xr:uid="{00000000-0005-0000-0000-000049170000}"/>
    <cellStyle name="Currency 2 6 2 10 3" xfId="5962" xr:uid="{00000000-0005-0000-0000-00004A170000}"/>
    <cellStyle name="Currency 2 6 2 10 4" xfId="5963" xr:uid="{00000000-0005-0000-0000-00004B170000}"/>
    <cellStyle name="Currency 2 6 2 11" xfId="5964" xr:uid="{00000000-0005-0000-0000-00004C170000}"/>
    <cellStyle name="Currency 2 6 2 11 2" xfId="5965" xr:uid="{00000000-0005-0000-0000-00004D170000}"/>
    <cellStyle name="Currency 2 6 2 11 2 2" xfId="5966" xr:uid="{00000000-0005-0000-0000-00004E170000}"/>
    <cellStyle name="Currency 2 6 2 11 3" xfId="5967" xr:uid="{00000000-0005-0000-0000-00004F170000}"/>
    <cellStyle name="Currency 2 6 2 12" xfId="5968" xr:uid="{00000000-0005-0000-0000-000050170000}"/>
    <cellStyle name="Currency 2 6 2 12 2" xfId="5969" xr:uid="{00000000-0005-0000-0000-000051170000}"/>
    <cellStyle name="Currency 2 6 2 12 2 2" xfId="5970" xr:uid="{00000000-0005-0000-0000-000052170000}"/>
    <cellStyle name="Currency 2 6 2 12 3" xfId="5971" xr:uid="{00000000-0005-0000-0000-000053170000}"/>
    <cellStyle name="Currency 2 6 2 13" xfId="5972" xr:uid="{00000000-0005-0000-0000-000054170000}"/>
    <cellStyle name="Currency 2 6 2 13 2" xfId="5973" xr:uid="{00000000-0005-0000-0000-000055170000}"/>
    <cellStyle name="Currency 2 6 2 14" xfId="5974" xr:uid="{00000000-0005-0000-0000-000056170000}"/>
    <cellStyle name="Currency 2 6 2 14 2" xfId="5975" xr:uid="{00000000-0005-0000-0000-000057170000}"/>
    <cellStyle name="Currency 2 6 2 15" xfId="5976" xr:uid="{00000000-0005-0000-0000-000058170000}"/>
    <cellStyle name="Currency 2 6 2 16" xfId="5977" xr:uid="{00000000-0005-0000-0000-000059170000}"/>
    <cellStyle name="Currency 2 6 2 17" xfId="5978" xr:uid="{00000000-0005-0000-0000-00005A170000}"/>
    <cellStyle name="Currency 2 6 2 18" xfId="5979" xr:uid="{00000000-0005-0000-0000-00005B170000}"/>
    <cellStyle name="Currency 2 6 2 2" xfId="5980" xr:uid="{00000000-0005-0000-0000-00005C170000}"/>
    <cellStyle name="Currency 2 6 2 2 10" xfId="5981" xr:uid="{00000000-0005-0000-0000-00005D170000}"/>
    <cellStyle name="Currency 2 6 2 2 10 2" xfId="5982" xr:uid="{00000000-0005-0000-0000-00005E170000}"/>
    <cellStyle name="Currency 2 6 2 2 10 2 2" xfId="5983" xr:uid="{00000000-0005-0000-0000-00005F170000}"/>
    <cellStyle name="Currency 2 6 2 2 10 3" xfId="5984" xr:uid="{00000000-0005-0000-0000-000060170000}"/>
    <cellStyle name="Currency 2 6 2 2 11" xfId="5985" xr:uid="{00000000-0005-0000-0000-000061170000}"/>
    <cellStyle name="Currency 2 6 2 2 11 2" xfId="5986" xr:uid="{00000000-0005-0000-0000-000062170000}"/>
    <cellStyle name="Currency 2 6 2 2 12" xfId="5987" xr:uid="{00000000-0005-0000-0000-000063170000}"/>
    <cellStyle name="Currency 2 6 2 2 12 2" xfId="5988" xr:uid="{00000000-0005-0000-0000-000064170000}"/>
    <cellStyle name="Currency 2 6 2 2 13" xfId="5989" xr:uid="{00000000-0005-0000-0000-000065170000}"/>
    <cellStyle name="Currency 2 6 2 2 14" xfId="5990" xr:uid="{00000000-0005-0000-0000-000066170000}"/>
    <cellStyle name="Currency 2 6 2 2 15" xfId="5991" xr:uid="{00000000-0005-0000-0000-000067170000}"/>
    <cellStyle name="Currency 2 6 2 2 16" xfId="5992" xr:uid="{00000000-0005-0000-0000-000068170000}"/>
    <cellStyle name="Currency 2 6 2 2 2" xfId="5993" xr:uid="{00000000-0005-0000-0000-000069170000}"/>
    <cellStyle name="Currency 2 6 2 2 2 2" xfId="5994" xr:uid="{00000000-0005-0000-0000-00006A170000}"/>
    <cellStyle name="Currency 2 6 2 2 2 2 10" xfId="5995" xr:uid="{00000000-0005-0000-0000-00006B170000}"/>
    <cellStyle name="Currency 2 6 2 2 2 2 2" xfId="5996" xr:uid="{00000000-0005-0000-0000-00006C170000}"/>
    <cellStyle name="Currency 2 6 2 2 2 2 2 2" xfId="5997" xr:uid="{00000000-0005-0000-0000-00006D170000}"/>
    <cellStyle name="Currency 2 6 2 2 2 2 2 3" xfId="5998" xr:uid="{00000000-0005-0000-0000-00006E170000}"/>
    <cellStyle name="Currency 2 6 2 2 2 2 3" xfId="5999" xr:uid="{00000000-0005-0000-0000-00006F170000}"/>
    <cellStyle name="Currency 2 6 2 2 2 2 3 2" xfId="6000" xr:uid="{00000000-0005-0000-0000-000070170000}"/>
    <cellStyle name="Currency 2 6 2 2 2 2 3 3" xfId="6001" xr:uid="{00000000-0005-0000-0000-000071170000}"/>
    <cellStyle name="Currency 2 6 2 2 2 2 4" xfId="6002" xr:uid="{00000000-0005-0000-0000-000072170000}"/>
    <cellStyle name="Currency 2 6 2 2 2 2 4 2" xfId="6003" xr:uid="{00000000-0005-0000-0000-000073170000}"/>
    <cellStyle name="Currency 2 6 2 2 2 2 4 2 2" xfId="6004" xr:uid="{00000000-0005-0000-0000-000074170000}"/>
    <cellStyle name="Currency 2 6 2 2 2 2 4 3" xfId="6005" xr:uid="{00000000-0005-0000-0000-000075170000}"/>
    <cellStyle name="Currency 2 6 2 2 2 2 5" xfId="6006" xr:uid="{00000000-0005-0000-0000-000076170000}"/>
    <cellStyle name="Currency 2 6 2 2 2 2 5 2" xfId="6007" xr:uid="{00000000-0005-0000-0000-000077170000}"/>
    <cellStyle name="Currency 2 6 2 2 2 2 5 2 2" xfId="6008" xr:uid="{00000000-0005-0000-0000-000078170000}"/>
    <cellStyle name="Currency 2 6 2 2 2 2 5 3" xfId="6009" xr:uid="{00000000-0005-0000-0000-000079170000}"/>
    <cellStyle name="Currency 2 6 2 2 2 2 6" xfId="6010" xr:uid="{00000000-0005-0000-0000-00007A170000}"/>
    <cellStyle name="Currency 2 6 2 2 2 2 6 2" xfId="6011" xr:uid="{00000000-0005-0000-0000-00007B170000}"/>
    <cellStyle name="Currency 2 6 2 2 2 2 6 2 2" xfId="6012" xr:uid="{00000000-0005-0000-0000-00007C170000}"/>
    <cellStyle name="Currency 2 6 2 2 2 2 6 3" xfId="6013" xr:uid="{00000000-0005-0000-0000-00007D170000}"/>
    <cellStyle name="Currency 2 6 2 2 2 2 7" xfId="6014" xr:uid="{00000000-0005-0000-0000-00007E170000}"/>
    <cellStyle name="Currency 2 6 2 2 2 2 7 2" xfId="6015" xr:uid="{00000000-0005-0000-0000-00007F170000}"/>
    <cellStyle name="Currency 2 6 2 2 2 2 8" xfId="6016" xr:uid="{00000000-0005-0000-0000-000080170000}"/>
    <cellStyle name="Currency 2 6 2 2 2 2 8 2" xfId="6017" xr:uid="{00000000-0005-0000-0000-000081170000}"/>
    <cellStyle name="Currency 2 6 2 2 2 2 9" xfId="6018" xr:uid="{00000000-0005-0000-0000-000082170000}"/>
    <cellStyle name="Currency 2 6 2 2 2 3" xfId="6019" xr:uid="{00000000-0005-0000-0000-000083170000}"/>
    <cellStyle name="Currency 2 6 2 2 2 3 10" xfId="6020" xr:uid="{00000000-0005-0000-0000-000084170000}"/>
    <cellStyle name="Currency 2 6 2 2 2 3 2" xfId="6021" xr:uid="{00000000-0005-0000-0000-000085170000}"/>
    <cellStyle name="Currency 2 6 2 2 2 3 2 2" xfId="6022" xr:uid="{00000000-0005-0000-0000-000086170000}"/>
    <cellStyle name="Currency 2 6 2 2 2 3 2 3" xfId="6023" xr:uid="{00000000-0005-0000-0000-000087170000}"/>
    <cellStyle name="Currency 2 6 2 2 2 3 3" xfId="6024" xr:uid="{00000000-0005-0000-0000-000088170000}"/>
    <cellStyle name="Currency 2 6 2 2 2 3 3 2" xfId="6025" xr:uid="{00000000-0005-0000-0000-000089170000}"/>
    <cellStyle name="Currency 2 6 2 2 2 3 3 3" xfId="6026" xr:uid="{00000000-0005-0000-0000-00008A170000}"/>
    <cellStyle name="Currency 2 6 2 2 2 3 4" xfId="6027" xr:uid="{00000000-0005-0000-0000-00008B170000}"/>
    <cellStyle name="Currency 2 6 2 2 2 3 4 2" xfId="6028" xr:uid="{00000000-0005-0000-0000-00008C170000}"/>
    <cellStyle name="Currency 2 6 2 2 2 3 4 2 2" xfId="6029" xr:uid="{00000000-0005-0000-0000-00008D170000}"/>
    <cellStyle name="Currency 2 6 2 2 2 3 4 3" xfId="6030" xr:uid="{00000000-0005-0000-0000-00008E170000}"/>
    <cellStyle name="Currency 2 6 2 2 2 3 5" xfId="6031" xr:uid="{00000000-0005-0000-0000-00008F170000}"/>
    <cellStyle name="Currency 2 6 2 2 2 3 5 2" xfId="6032" xr:uid="{00000000-0005-0000-0000-000090170000}"/>
    <cellStyle name="Currency 2 6 2 2 2 3 5 2 2" xfId="6033" xr:uid="{00000000-0005-0000-0000-000091170000}"/>
    <cellStyle name="Currency 2 6 2 2 2 3 5 3" xfId="6034" xr:uid="{00000000-0005-0000-0000-000092170000}"/>
    <cellStyle name="Currency 2 6 2 2 2 3 6" xfId="6035" xr:uid="{00000000-0005-0000-0000-000093170000}"/>
    <cellStyle name="Currency 2 6 2 2 2 3 6 2" xfId="6036" xr:uid="{00000000-0005-0000-0000-000094170000}"/>
    <cellStyle name="Currency 2 6 2 2 2 3 6 2 2" xfId="6037" xr:uid="{00000000-0005-0000-0000-000095170000}"/>
    <cellStyle name="Currency 2 6 2 2 2 3 6 3" xfId="6038" xr:uid="{00000000-0005-0000-0000-000096170000}"/>
    <cellStyle name="Currency 2 6 2 2 2 3 7" xfId="6039" xr:uid="{00000000-0005-0000-0000-000097170000}"/>
    <cellStyle name="Currency 2 6 2 2 2 3 7 2" xfId="6040" xr:uid="{00000000-0005-0000-0000-000098170000}"/>
    <cellStyle name="Currency 2 6 2 2 2 3 8" xfId="6041" xr:uid="{00000000-0005-0000-0000-000099170000}"/>
    <cellStyle name="Currency 2 6 2 2 2 3 8 2" xfId="6042" xr:uid="{00000000-0005-0000-0000-00009A170000}"/>
    <cellStyle name="Currency 2 6 2 2 2 3 9" xfId="6043" xr:uid="{00000000-0005-0000-0000-00009B170000}"/>
    <cellStyle name="Currency 2 6 2 2 2 4" xfId="6044" xr:uid="{00000000-0005-0000-0000-00009C170000}"/>
    <cellStyle name="Currency 2 6 2 2 2 4 10" xfId="6045" xr:uid="{00000000-0005-0000-0000-00009D170000}"/>
    <cellStyle name="Currency 2 6 2 2 2 4 2" xfId="6046" xr:uid="{00000000-0005-0000-0000-00009E170000}"/>
    <cellStyle name="Currency 2 6 2 2 2 4 3" xfId="6047" xr:uid="{00000000-0005-0000-0000-00009F170000}"/>
    <cellStyle name="Currency 2 6 2 2 2 4 3 2" xfId="6048" xr:uid="{00000000-0005-0000-0000-0000A0170000}"/>
    <cellStyle name="Currency 2 6 2 2 2 4 3 2 2" xfId="6049" xr:uid="{00000000-0005-0000-0000-0000A1170000}"/>
    <cellStyle name="Currency 2 6 2 2 2 4 3 3" xfId="6050" xr:uid="{00000000-0005-0000-0000-0000A2170000}"/>
    <cellStyle name="Currency 2 6 2 2 2 4 4" xfId="6051" xr:uid="{00000000-0005-0000-0000-0000A3170000}"/>
    <cellStyle name="Currency 2 6 2 2 2 4 4 2" xfId="6052" xr:uid="{00000000-0005-0000-0000-0000A4170000}"/>
    <cellStyle name="Currency 2 6 2 2 2 4 4 2 2" xfId="6053" xr:uid="{00000000-0005-0000-0000-0000A5170000}"/>
    <cellStyle name="Currency 2 6 2 2 2 4 4 3" xfId="6054" xr:uid="{00000000-0005-0000-0000-0000A6170000}"/>
    <cellStyle name="Currency 2 6 2 2 2 4 5" xfId="6055" xr:uid="{00000000-0005-0000-0000-0000A7170000}"/>
    <cellStyle name="Currency 2 6 2 2 2 4 5 2" xfId="6056" xr:uid="{00000000-0005-0000-0000-0000A8170000}"/>
    <cellStyle name="Currency 2 6 2 2 2 4 5 2 2" xfId="6057" xr:uid="{00000000-0005-0000-0000-0000A9170000}"/>
    <cellStyle name="Currency 2 6 2 2 2 4 5 3" xfId="6058" xr:uid="{00000000-0005-0000-0000-0000AA170000}"/>
    <cellStyle name="Currency 2 6 2 2 2 4 6" xfId="6059" xr:uid="{00000000-0005-0000-0000-0000AB170000}"/>
    <cellStyle name="Currency 2 6 2 2 2 4 6 2" xfId="6060" xr:uid="{00000000-0005-0000-0000-0000AC170000}"/>
    <cellStyle name="Currency 2 6 2 2 2 4 7" xfId="6061" xr:uid="{00000000-0005-0000-0000-0000AD170000}"/>
    <cellStyle name="Currency 2 6 2 2 2 4 7 2" xfId="6062" xr:uid="{00000000-0005-0000-0000-0000AE170000}"/>
    <cellStyle name="Currency 2 6 2 2 2 4 8" xfId="6063" xr:uid="{00000000-0005-0000-0000-0000AF170000}"/>
    <cellStyle name="Currency 2 6 2 2 2 4 9" xfId="6064" xr:uid="{00000000-0005-0000-0000-0000B0170000}"/>
    <cellStyle name="Currency 2 6 2 2 2 5" xfId="6065" xr:uid="{00000000-0005-0000-0000-0000B1170000}"/>
    <cellStyle name="Currency 2 6 2 2 2 5 2" xfId="6066" xr:uid="{00000000-0005-0000-0000-0000B2170000}"/>
    <cellStyle name="Currency 2 6 2 2 2 5 3" xfId="6067" xr:uid="{00000000-0005-0000-0000-0000B3170000}"/>
    <cellStyle name="Currency 2 6 2 2 2 5 4" xfId="6068" xr:uid="{00000000-0005-0000-0000-0000B4170000}"/>
    <cellStyle name="Currency 2 6 2 2 2 6" xfId="6069" xr:uid="{00000000-0005-0000-0000-0000B5170000}"/>
    <cellStyle name="Currency 2 6 2 2 2 6 2" xfId="6070" xr:uid="{00000000-0005-0000-0000-0000B6170000}"/>
    <cellStyle name="Currency 2 6 2 2 2 6 2 2" xfId="6071" xr:uid="{00000000-0005-0000-0000-0000B7170000}"/>
    <cellStyle name="Currency 2 6 2 2 2 6 2 2 2" xfId="6072" xr:uid="{00000000-0005-0000-0000-0000B8170000}"/>
    <cellStyle name="Currency 2 6 2 2 2 6 2 3" xfId="6073" xr:uid="{00000000-0005-0000-0000-0000B9170000}"/>
    <cellStyle name="Currency 2 6 2 2 2 6 3" xfId="6074" xr:uid="{00000000-0005-0000-0000-0000BA170000}"/>
    <cellStyle name="Currency 2 6 2 2 2 6 3 2" xfId="6075" xr:uid="{00000000-0005-0000-0000-0000BB170000}"/>
    <cellStyle name="Currency 2 6 2 2 2 6 3 2 2" xfId="6076" xr:uid="{00000000-0005-0000-0000-0000BC170000}"/>
    <cellStyle name="Currency 2 6 2 2 2 6 3 3" xfId="6077" xr:uid="{00000000-0005-0000-0000-0000BD170000}"/>
    <cellStyle name="Currency 2 6 2 2 2 6 4" xfId="6078" xr:uid="{00000000-0005-0000-0000-0000BE170000}"/>
    <cellStyle name="Currency 2 6 2 2 2 6 4 2" xfId="6079" xr:uid="{00000000-0005-0000-0000-0000BF170000}"/>
    <cellStyle name="Currency 2 6 2 2 2 6 4 2 2" xfId="6080" xr:uid="{00000000-0005-0000-0000-0000C0170000}"/>
    <cellStyle name="Currency 2 6 2 2 2 6 4 3" xfId="6081" xr:uid="{00000000-0005-0000-0000-0000C1170000}"/>
    <cellStyle name="Currency 2 6 2 2 2 6 5" xfId="6082" xr:uid="{00000000-0005-0000-0000-0000C2170000}"/>
    <cellStyle name="Currency 2 6 2 2 2 6 5 2" xfId="6083" xr:uid="{00000000-0005-0000-0000-0000C3170000}"/>
    <cellStyle name="Currency 2 6 2 2 2 6 6" xfId="6084" xr:uid="{00000000-0005-0000-0000-0000C4170000}"/>
    <cellStyle name="Currency 2 6 2 2 2 6 6 2" xfId="6085" xr:uid="{00000000-0005-0000-0000-0000C5170000}"/>
    <cellStyle name="Currency 2 6 2 2 2 6 7" xfId="6086" xr:uid="{00000000-0005-0000-0000-0000C6170000}"/>
    <cellStyle name="Currency 2 6 2 2 2 7" xfId="6087" xr:uid="{00000000-0005-0000-0000-0000C7170000}"/>
    <cellStyle name="Currency 2 6 2 2 2 7 2" xfId="6088" xr:uid="{00000000-0005-0000-0000-0000C8170000}"/>
    <cellStyle name="Currency 2 6 2 2 2 7 2 2" xfId="6089" xr:uid="{00000000-0005-0000-0000-0000C9170000}"/>
    <cellStyle name="Currency 2 6 2 2 2 7 3" xfId="6090" xr:uid="{00000000-0005-0000-0000-0000CA170000}"/>
    <cellStyle name="Currency 2 6 2 2 2 8" xfId="6091" xr:uid="{00000000-0005-0000-0000-0000CB170000}"/>
    <cellStyle name="Currency 2 6 2 2 2 8 2" xfId="6092" xr:uid="{00000000-0005-0000-0000-0000CC170000}"/>
    <cellStyle name="Currency 2 6 2 2 2 8 2 2" xfId="6093" xr:uid="{00000000-0005-0000-0000-0000CD170000}"/>
    <cellStyle name="Currency 2 6 2 2 2 8 3" xfId="6094" xr:uid="{00000000-0005-0000-0000-0000CE170000}"/>
    <cellStyle name="Currency 2 6 2 2 2 9" xfId="6095" xr:uid="{00000000-0005-0000-0000-0000CF170000}"/>
    <cellStyle name="Currency 2 6 2 2 3" xfId="6096" xr:uid="{00000000-0005-0000-0000-0000D0170000}"/>
    <cellStyle name="Currency 2 6 2 2 3 10" xfId="6097" xr:uid="{00000000-0005-0000-0000-0000D1170000}"/>
    <cellStyle name="Currency 2 6 2 2 3 11" xfId="6098" xr:uid="{00000000-0005-0000-0000-0000D2170000}"/>
    <cellStyle name="Currency 2 6 2 2 3 12" xfId="6099" xr:uid="{00000000-0005-0000-0000-0000D3170000}"/>
    <cellStyle name="Currency 2 6 2 2 3 13" xfId="6100" xr:uid="{00000000-0005-0000-0000-0000D4170000}"/>
    <cellStyle name="Currency 2 6 2 2 3 2" xfId="6101" xr:uid="{00000000-0005-0000-0000-0000D5170000}"/>
    <cellStyle name="Currency 2 6 2 2 3 2 10" xfId="6102" xr:uid="{00000000-0005-0000-0000-0000D6170000}"/>
    <cellStyle name="Currency 2 6 2 2 3 2 2" xfId="6103" xr:uid="{00000000-0005-0000-0000-0000D7170000}"/>
    <cellStyle name="Currency 2 6 2 2 3 2 2 2" xfId="6104" xr:uid="{00000000-0005-0000-0000-0000D8170000}"/>
    <cellStyle name="Currency 2 6 2 2 3 2 2 3" xfId="6105" xr:uid="{00000000-0005-0000-0000-0000D9170000}"/>
    <cellStyle name="Currency 2 6 2 2 3 2 3" xfId="6106" xr:uid="{00000000-0005-0000-0000-0000DA170000}"/>
    <cellStyle name="Currency 2 6 2 2 3 2 3 2" xfId="6107" xr:uid="{00000000-0005-0000-0000-0000DB170000}"/>
    <cellStyle name="Currency 2 6 2 2 3 2 3 3" xfId="6108" xr:uid="{00000000-0005-0000-0000-0000DC170000}"/>
    <cellStyle name="Currency 2 6 2 2 3 2 3 4" xfId="6109" xr:uid="{00000000-0005-0000-0000-0000DD170000}"/>
    <cellStyle name="Currency 2 6 2 2 3 2 4" xfId="6110" xr:uid="{00000000-0005-0000-0000-0000DE170000}"/>
    <cellStyle name="Currency 2 6 2 2 3 2 4 2" xfId="6111" xr:uid="{00000000-0005-0000-0000-0000DF170000}"/>
    <cellStyle name="Currency 2 6 2 2 3 2 4 2 2" xfId="6112" xr:uid="{00000000-0005-0000-0000-0000E0170000}"/>
    <cellStyle name="Currency 2 6 2 2 3 2 4 3" xfId="6113" xr:uid="{00000000-0005-0000-0000-0000E1170000}"/>
    <cellStyle name="Currency 2 6 2 2 3 2 5" xfId="6114" xr:uid="{00000000-0005-0000-0000-0000E2170000}"/>
    <cellStyle name="Currency 2 6 2 2 3 2 5 2" xfId="6115" xr:uid="{00000000-0005-0000-0000-0000E3170000}"/>
    <cellStyle name="Currency 2 6 2 2 3 2 5 2 2" xfId="6116" xr:uid="{00000000-0005-0000-0000-0000E4170000}"/>
    <cellStyle name="Currency 2 6 2 2 3 2 5 3" xfId="6117" xr:uid="{00000000-0005-0000-0000-0000E5170000}"/>
    <cellStyle name="Currency 2 6 2 2 3 2 6" xfId="6118" xr:uid="{00000000-0005-0000-0000-0000E6170000}"/>
    <cellStyle name="Currency 2 6 2 2 3 2 6 2" xfId="6119" xr:uid="{00000000-0005-0000-0000-0000E7170000}"/>
    <cellStyle name="Currency 2 6 2 2 3 2 6 2 2" xfId="6120" xr:uid="{00000000-0005-0000-0000-0000E8170000}"/>
    <cellStyle name="Currency 2 6 2 2 3 2 6 3" xfId="6121" xr:uid="{00000000-0005-0000-0000-0000E9170000}"/>
    <cellStyle name="Currency 2 6 2 2 3 2 7" xfId="6122" xr:uid="{00000000-0005-0000-0000-0000EA170000}"/>
    <cellStyle name="Currency 2 6 2 2 3 2 7 2" xfId="6123" xr:uid="{00000000-0005-0000-0000-0000EB170000}"/>
    <cellStyle name="Currency 2 6 2 2 3 2 8" xfId="6124" xr:uid="{00000000-0005-0000-0000-0000EC170000}"/>
    <cellStyle name="Currency 2 6 2 2 3 2 8 2" xfId="6125" xr:uid="{00000000-0005-0000-0000-0000ED170000}"/>
    <cellStyle name="Currency 2 6 2 2 3 2 9" xfId="6126" xr:uid="{00000000-0005-0000-0000-0000EE170000}"/>
    <cellStyle name="Currency 2 6 2 2 3 3" xfId="6127" xr:uid="{00000000-0005-0000-0000-0000EF170000}"/>
    <cellStyle name="Currency 2 6 2 2 3 3 2" xfId="6128" xr:uid="{00000000-0005-0000-0000-0000F0170000}"/>
    <cellStyle name="Currency 2 6 2 2 3 3 2 2" xfId="6129" xr:uid="{00000000-0005-0000-0000-0000F1170000}"/>
    <cellStyle name="Currency 2 6 2 2 3 3 2 3" xfId="6130" xr:uid="{00000000-0005-0000-0000-0000F2170000}"/>
    <cellStyle name="Currency 2 6 2 2 3 3 3" xfId="6131" xr:uid="{00000000-0005-0000-0000-0000F3170000}"/>
    <cellStyle name="Currency 2 6 2 2 3 4" xfId="6132" xr:uid="{00000000-0005-0000-0000-0000F4170000}"/>
    <cellStyle name="Currency 2 6 2 2 3 4 2" xfId="6133" xr:uid="{00000000-0005-0000-0000-0000F5170000}"/>
    <cellStyle name="Currency 2 6 2 2 3 4 3" xfId="6134" xr:uid="{00000000-0005-0000-0000-0000F6170000}"/>
    <cellStyle name="Currency 2 6 2 2 3 4 4" xfId="6135" xr:uid="{00000000-0005-0000-0000-0000F7170000}"/>
    <cellStyle name="Currency 2 6 2 2 3 5" xfId="6136" xr:uid="{00000000-0005-0000-0000-0000F8170000}"/>
    <cellStyle name="Currency 2 6 2 2 3 5 2" xfId="6137" xr:uid="{00000000-0005-0000-0000-0000F9170000}"/>
    <cellStyle name="Currency 2 6 2 2 3 5 2 2" xfId="6138" xr:uid="{00000000-0005-0000-0000-0000FA170000}"/>
    <cellStyle name="Currency 2 6 2 2 3 5 3" xfId="6139" xr:uid="{00000000-0005-0000-0000-0000FB170000}"/>
    <cellStyle name="Currency 2 6 2 2 3 6" xfId="6140" xr:uid="{00000000-0005-0000-0000-0000FC170000}"/>
    <cellStyle name="Currency 2 6 2 2 3 6 2" xfId="6141" xr:uid="{00000000-0005-0000-0000-0000FD170000}"/>
    <cellStyle name="Currency 2 6 2 2 3 6 2 2" xfId="6142" xr:uid="{00000000-0005-0000-0000-0000FE170000}"/>
    <cellStyle name="Currency 2 6 2 2 3 6 3" xfId="6143" xr:uid="{00000000-0005-0000-0000-0000FF170000}"/>
    <cellStyle name="Currency 2 6 2 2 3 7" xfId="6144" xr:uid="{00000000-0005-0000-0000-000000180000}"/>
    <cellStyle name="Currency 2 6 2 2 3 7 2" xfId="6145" xr:uid="{00000000-0005-0000-0000-000001180000}"/>
    <cellStyle name="Currency 2 6 2 2 3 7 2 2" xfId="6146" xr:uid="{00000000-0005-0000-0000-000002180000}"/>
    <cellStyle name="Currency 2 6 2 2 3 7 3" xfId="6147" xr:uid="{00000000-0005-0000-0000-000003180000}"/>
    <cellStyle name="Currency 2 6 2 2 3 8" xfId="6148" xr:uid="{00000000-0005-0000-0000-000004180000}"/>
    <cellStyle name="Currency 2 6 2 2 3 8 2" xfId="6149" xr:uid="{00000000-0005-0000-0000-000005180000}"/>
    <cellStyle name="Currency 2 6 2 2 3 9" xfId="6150" xr:uid="{00000000-0005-0000-0000-000006180000}"/>
    <cellStyle name="Currency 2 6 2 2 3 9 2" xfId="6151" xr:uid="{00000000-0005-0000-0000-000007180000}"/>
    <cellStyle name="Currency 2 6 2 2 4" xfId="6152" xr:uid="{00000000-0005-0000-0000-000008180000}"/>
    <cellStyle name="Currency 2 6 2 2 4 2" xfId="6153" xr:uid="{00000000-0005-0000-0000-000009180000}"/>
    <cellStyle name="Currency 2 6 2 2 4 2 10" xfId="6154" xr:uid="{00000000-0005-0000-0000-00000A180000}"/>
    <cellStyle name="Currency 2 6 2 2 4 2 11" xfId="6155" xr:uid="{00000000-0005-0000-0000-00000B180000}"/>
    <cellStyle name="Currency 2 6 2 2 4 2 2" xfId="6156" xr:uid="{00000000-0005-0000-0000-00000C180000}"/>
    <cellStyle name="Currency 2 6 2 2 4 2 2 2" xfId="6157" xr:uid="{00000000-0005-0000-0000-00000D180000}"/>
    <cellStyle name="Currency 2 6 2 2 4 2 2 3" xfId="6158" xr:uid="{00000000-0005-0000-0000-00000E180000}"/>
    <cellStyle name="Currency 2 6 2 2 4 2 3" xfId="6159" xr:uid="{00000000-0005-0000-0000-00000F180000}"/>
    <cellStyle name="Currency 2 6 2 2 4 2 3 2" xfId="6160" xr:uid="{00000000-0005-0000-0000-000010180000}"/>
    <cellStyle name="Currency 2 6 2 2 4 2 3 3" xfId="6161" xr:uid="{00000000-0005-0000-0000-000011180000}"/>
    <cellStyle name="Currency 2 6 2 2 4 2 4" xfId="6162" xr:uid="{00000000-0005-0000-0000-000012180000}"/>
    <cellStyle name="Currency 2 6 2 2 4 2 4 2" xfId="6163" xr:uid="{00000000-0005-0000-0000-000013180000}"/>
    <cellStyle name="Currency 2 6 2 2 4 2 4 2 2" xfId="6164" xr:uid="{00000000-0005-0000-0000-000014180000}"/>
    <cellStyle name="Currency 2 6 2 2 4 2 4 3" xfId="6165" xr:uid="{00000000-0005-0000-0000-000015180000}"/>
    <cellStyle name="Currency 2 6 2 2 4 2 5" xfId="6166" xr:uid="{00000000-0005-0000-0000-000016180000}"/>
    <cellStyle name="Currency 2 6 2 2 4 2 5 2" xfId="6167" xr:uid="{00000000-0005-0000-0000-000017180000}"/>
    <cellStyle name="Currency 2 6 2 2 4 2 5 2 2" xfId="6168" xr:uid="{00000000-0005-0000-0000-000018180000}"/>
    <cellStyle name="Currency 2 6 2 2 4 2 5 3" xfId="6169" xr:uid="{00000000-0005-0000-0000-000019180000}"/>
    <cellStyle name="Currency 2 6 2 2 4 2 6" xfId="6170" xr:uid="{00000000-0005-0000-0000-00001A180000}"/>
    <cellStyle name="Currency 2 6 2 2 4 2 6 2" xfId="6171" xr:uid="{00000000-0005-0000-0000-00001B180000}"/>
    <cellStyle name="Currency 2 6 2 2 4 2 6 2 2" xfId="6172" xr:uid="{00000000-0005-0000-0000-00001C180000}"/>
    <cellStyle name="Currency 2 6 2 2 4 2 6 3" xfId="6173" xr:uid="{00000000-0005-0000-0000-00001D180000}"/>
    <cellStyle name="Currency 2 6 2 2 4 2 7" xfId="6174" xr:uid="{00000000-0005-0000-0000-00001E180000}"/>
    <cellStyle name="Currency 2 6 2 2 4 2 7 2" xfId="6175" xr:uid="{00000000-0005-0000-0000-00001F180000}"/>
    <cellStyle name="Currency 2 6 2 2 4 2 8" xfId="6176" xr:uid="{00000000-0005-0000-0000-000020180000}"/>
    <cellStyle name="Currency 2 6 2 2 4 2 8 2" xfId="6177" xr:uid="{00000000-0005-0000-0000-000021180000}"/>
    <cellStyle name="Currency 2 6 2 2 4 2 9" xfId="6178" xr:uid="{00000000-0005-0000-0000-000022180000}"/>
    <cellStyle name="Currency 2 6 2 2 4 3" xfId="6179" xr:uid="{00000000-0005-0000-0000-000023180000}"/>
    <cellStyle name="Currency 2 6 2 2 4 3 2" xfId="6180" xr:uid="{00000000-0005-0000-0000-000024180000}"/>
    <cellStyle name="Currency 2 6 2 2 4 3 2 2" xfId="6181" xr:uid="{00000000-0005-0000-0000-000025180000}"/>
    <cellStyle name="Currency 2 6 2 2 4 3 2 3" xfId="6182" xr:uid="{00000000-0005-0000-0000-000026180000}"/>
    <cellStyle name="Currency 2 6 2 2 4 3 3" xfId="6183" xr:uid="{00000000-0005-0000-0000-000027180000}"/>
    <cellStyle name="Currency 2 6 2 2 4 4" xfId="6184" xr:uid="{00000000-0005-0000-0000-000028180000}"/>
    <cellStyle name="Currency 2 6 2 2 4 4 2" xfId="6185" xr:uid="{00000000-0005-0000-0000-000029180000}"/>
    <cellStyle name="Currency 2 6 2 2 4 4 2 2" xfId="6186" xr:uid="{00000000-0005-0000-0000-00002A180000}"/>
    <cellStyle name="Currency 2 6 2 2 4 4 3" xfId="6187" xr:uid="{00000000-0005-0000-0000-00002B180000}"/>
    <cellStyle name="Currency 2 6 2 2 4 4 4" xfId="6188" xr:uid="{00000000-0005-0000-0000-00002C180000}"/>
    <cellStyle name="Currency 2 6 2 2 4 5" xfId="6189" xr:uid="{00000000-0005-0000-0000-00002D180000}"/>
    <cellStyle name="Currency 2 6 2 2 4 5 2" xfId="6190" xr:uid="{00000000-0005-0000-0000-00002E180000}"/>
    <cellStyle name="Currency 2 6 2 2 4 5 2 2" xfId="6191" xr:uid="{00000000-0005-0000-0000-00002F180000}"/>
    <cellStyle name="Currency 2 6 2 2 4 5 3" xfId="6192" xr:uid="{00000000-0005-0000-0000-000030180000}"/>
    <cellStyle name="Currency 2 6 2 2 4 6" xfId="6193" xr:uid="{00000000-0005-0000-0000-000031180000}"/>
    <cellStyle name="Currency 2 6 2 2 4 7" xfId="6194" xr:uid="{00000000-0005-0000-0000-000032180000}"/>
    <cellStyle name="Currency 2 6 2 2 5" xfId="6195" xr:uid="{00000000-0005-0000-0000-000033180000}"/>
    <cellStyle name="Currency 2 6 2 2 5 10" xfId="6196" xr:uid="{00000000-0005-0000-0000-000034180000}"/>
    <cellStyle name="Currency 2 6 2 2 5 2" xfId="6197" xr:uid="{00000000-0005-0000-0000-000035180000}"/>
    <cellStyle name="Currency 2 6 2 2 5 2 2" xfId="6198" xr:uid="{00000000-0005-0000-0000-000036180000}"/>
    <cellStyle name="Currency 2 6 2 2 5 2 3" xfId="6199" xr:uid="{00000000-0005-0000-0000-000037180000}"/>
    <cellStyle name="Currency 2 6 2 2 5 3" xfId="6200" xr:uid="{00000000-0005-0000-0000-000038180000}"/>
    <cellStyle name="Currency 2 6 2 2 5 3 2" xfId="6201" xr:uid="{00000000-0005-0000-0000-000039180000}"/>
    <cellStyle name="Currency 2 6 2 2 5 3 3" xfId="6202" xr:uid="{00000000-0005-0000-0000-00003A180000}"/>
    <cellStyle name="Currency 2 6 2 2 5 4" xfId="6203" xr:uid="{00000000-0005-0000-0000-00003B180000}"/>
    <cellStyle name="Currency 2 6 2 2 5 4 2" xfId="6204" xr:uid="{00000000-0005-0000-0000-00003C180000}"/>
    <cellStyle name="Currency 2 6 2 2 5 4 2 2" xfId="6205" xr:uid="{00000000-0005-0000-0000-00003D180000}"/>
    <cellStyle name="Currency 2 6 2 2 5 4 3" xfId="6206" xr:uid="{00000000-0005-0000-0000-00003E180000}"/>
    <cellStyle name="Currency 2 6 2 2 5 5" xfId="6207" xr:uid="{00000000-0005-0000-0000-00003F180000}"/>
    <cellStyle name="Currency 2 6 2 2 5 5 2" xfId="6208" xr:uid="{00000000-0005-0000-0000-000040180000}"/>
    <cellStyle name="Currency 2 6 2 2 5 5 2 2" xfId="6209" xr:uid="{00000000-0005-0000-0000-000041180000}"/>
    <cellStyle name="Currency 2 6 2 2 5 5 3" xfId="6210" xr:uid="{00000000-0005-0000-0000-000042180000}"/>
    <cellStyle name="Currency 2 6 2 2 5 6" xfId="6211" xr:uid="{00000000-0005-0000-0000-000043180000}"/>
    <cellStyle name="Currency 2 6 2 2 5 6 2" xfId="6212" xr:uid="{00000000-0005-0000-0000-000044180000}"/>
    <cellStyle name="Currency 2 6 2 2 5 6 2 2" xfId="6213" xr:uid="{00000000-0005-0000-0000-000045180000}"/>
    <cellStyle name="Currency 2 6 2 2 5 6 3" xfId="6214" xr:uid="{00000000-0005-0000-0000-000046180000}"/>
    <cellStyle name="Currency 2 6 2 2 5 7" xfId="6215" xr:uid="{00000000-0005-0000-0000-000047180000}"/>
    <cellStyle name="Currency 2 6 2 2 5 7 2" xfId="6216" xr:uid="{00000000-0005-0000-0000-000048180000}"/>
    <cellStyle name="Currency 2 6 2 2 5 8" xfId="6217" xr:uid="{00000000-0005-0000-0000-000049180000}"/>
    <cellStyle name="Currency 2 6 2 2 5 8 2" xfId="6218" xr:uid="{00000000-0005-0000-0000-00004A180000}"/>
    <cellStyle name="Currency 2 6 2 2 5 9" xfId="6219" xr:uid="{00000000-0005-0000-0000-00004B180000}"/>
    <cellStyle name="Currency 2 6 2 2 6" xfId="6220" xr:uid="{00000000-0005-0000-0000-00004C180000}"/>
    <cellStyle name="Currency 2 6 2 2 6 10" xfId="6221" xr:uid="{00000000-0005-0000-0000-00004D180000}"/>
    <cellStyle name="Currency 2 6 2 2 6 11" xfId="6222" xr:uid="{00000000-0005-0000-0000-00004E180000}"/>
    <cellStyle name="Currency 2 6 2 2 6 12" xfId="6223" xr:uid="{00000000-0005-0000-0000-00004F180000}"/>
    <cellStyle name="Currency 2 6 2 2 6 2" xfId="6224" xr:uid="{00000000-0005-0000-0000-000050180000}"/>
    <cellStyle name="Currency 2 6 2 2 6 2 2" xfId="6225" xr:uid="{00000000-0005-0000-0000-000051180000}"/>
    <cellStyle name="Currency 2 6 2 2 6 2 3" xfId="6226" xr:uid="{00000000-0005-0000-0000-000052180000}"/>
    <cellStyle name="Currency 2 6 2 2 6 3" xfId="6227" xr:uid="{00000000-0005-0000-0000-000053180000}"/>
    <cellStyle name="Currency 2 6 2 2 6 3 2" xfId="6228" xr:uid="{00000000-0005-0000-0000-000054180000}"/>
    <cellStyle name="Currency 2 6 2 2 6 3 3" xfId="6229" xr:uid="{00000000-0005-0000-0000-000055180000}"/>
    <cellStyle name="Currency 2 6 2 2 6 4" xfId="6230" xr:uid="{00000000-0005-0000-0000-000056180000}"/>
    <cellStyle name="Currency 2 6 2 2 6 5" xfId="6231" xr:uid="{00000000-0005-0000-0000-000057180000}"/>
    <cellStyle name="Currency 2 6 2 2 6 5 2" xfId="6232" xr:uid="{00000000-0005-0000-0000-000058180000}"/>
    <cellStyle name="Currency 2 6 2 2 6 5 2 2" xfId="6233" xr:uid="{00000000-0005-0000-0000-000059180000}"/>
    <cellStyle name="Currency 2 6 2 2 6 5 3" xfId="6234" xr:uid="{00000000-0005-0000-0000-00005A180000}"/>
    <cellStyle name="Currency 2 6 2 2 6 6" xfId="6235" xr:uid="{00000000-0005-0000-0000-00005B180000}"/>
    <cellStyle name="Currency 2 6 2 2 6 6 2" xfId="6236" xr:uid="{00000000-0005-0000-0000-00005C180000}"/>
    <cellStyle name="Currency 2 6 2 2 6 6 2 2" xfId="6237" xr:uid="{00000000-0005-0000-0000-00005D180000}"/>
    <cellStyle name="Currency 2 6 2 2 6 6 3" xfId="6238" xr:uid="{00000000-0005-0000-0000-00005E180000}"/>
    <cellStyle name="Currency 2 6 2 2 6 7" xfId="6239" xr:uid="{00000000-0005-0000-0000-00005F180000}"/>
    <cellStyle name="Currency 2 6 2 2 6 7 2" xfId="6240" xr:uid="{00000000-0005-0000-0000-000060180000}"/>
    <cellStyle name="Currency 2 6 2 2 6 7 2 2" xfId="6241" xr:uid="{00000000-0005-0000-0000-000061180000}"/>
    <cellStyle name="Currency 2 6 2 2 6 7 3" xfId="6242" xr:uid="{00000000-0005-0000-0000-000062180000}"/>
    <cellStyle name="Currency 2 6 2 2 6 8" xfId="6243" xr:uid="{00000000-0005-0000-0000-000063180000}"/>
    <cellStyle name="Currency 2 6 2 2 6 8 2" xfId="6244" xr:uid="{00000000-0005-0000-0000-000064180000}"/>
    <cellStyle name="Currency 2 6 2 2 6 9" xfId="6245" xr:uid="{00000000-0005-0000-0000-000065180000}"/>
    <cellStyle name="Currency 2 6 2 2 6 9 2" xfId="6246" xr:uid="{00000000-0005-0000-0000-000066180000}"/>
    <cellStyle name="Currency 2 6 2 2 7" xfId="6247" xr:uid="{00000000-0005-0000-0000-000067180000}"/>
    <cellStyle name="Currency 2 6 2 2 7 2" xfId="6248" xr:uid="{00000000-0005-0000-0000-000068180000}"/>
    <cellStyle name="Currency 2 6 2 2 7 3" xfId="6249" xr:uid="{00000000-0005-0000-0000-000069180000}"/>
    <cellStyle name="Currency 2 6 2 2 8" xfId="6250" xr:uid="{00000000-0005-0000-0000-00006A180000}"/>
    <cellStyle name="Currency 2 6 2 2 8 2" xfId="6251" xr:uid="{00000000-0005-0000-0000-00006B180000}"/>
    <cellStyle name="Currency 2 6 2 2 8 2 2" xfId="6252" xr:uid="{00000000-0005-0000-0000-00006C180000}"/>
    <cellStyle name="Currency 2 6 2 2 8 3" xfId="6253" xr:uid="{00000000-0005-0000-0000-00006D180000}"/>
    <cellStyle name="Currency 2 6 2 2 8 4" xfId="6254" xr:uid="{00000000-0005-0000-0000-00006E180000}"/>
    <cellStyle name="Currency 2 6 2 2 9" xfId="6255" xr:uid="{00000000-0005-0000-0000-00006F180000}"/>
    <cellStyle name="Currency 2 6 2 2 9 2" xfId="6256" xr:uid="{00000000-0005-0000-0000-000070180000}"/>
    <cellStyle name="Currency 2 6 2 2 9 2 2" xfId="6257" xr:uid="{00000000-0005-0000-0000-000071180000}"/>
    <cellStyle name="Currency 2 6 2 2 9 3" xfId="6258" xr:uid="{00000000-0005-0000-0000-000072180000}"/>
    <cellStyle name="Currency 2 6 2 3" xfId="6259" xr:uid="{00000000-0005-0000-0000-000073180000}"/>
    <cellStyle name="Currency 2 6 2 3 10" xfId="6260" xr:uid="{00000000-0005-0000-0000-000074180000}"/>
    <cellStyle name="Currency 2 6 2 3 10 2" xfId="6261" xr:uid="{00000000-0005-0000-0000-000075180000}"/>
    <cellStyle name="Currency 2 6 2 3 10 2 2" xfId="6262" xr:uid="{00000000-0005-0000-0000-000076180000}"/>
    <cellStyle name="Currency 2 6 2 3 10 3" xfId="6263" xr:uid="{00000000-0005-0000-0000-000077180000}"/>
    <cellStyle name="Currency 2 6 2 3 11" xfId="6264" xr:uid="{00000000-0005-0000-0000-000078180000}"/>
    <cellStyle name="Currency 2 6 2 3 11 2" xfId="6265" xr:uid="{00000000-0005-0000-0000-000079180000}"/>
    <cellStyle name="Currency 2 6 2 3 12" xfId="6266" xr:uid="{00000000-0005-0000-0000-00007A180000}"/>
    <cellStyle name="Currency 2 6 2 3 12 2" xfId="6267" xr:uid="{00000000-0005-0000-0000-00007B180000}"/>
    <cellStyle name="Currency 2 6 2 3 13" xfId="6268" xr:uid="{00000000-0005-0000-0000-00007C180000}"/>
    <cellStyle name="Currency 2 6 2 3 14" xfId="6269" xr:uid="{00000000-0005-0000-0000-00007D180000}"/>
    <cellStyle name="Currency 2 6 2 3 15" xfId="6270" xr:uid="{00000000-0005-0000-0000-00007E180000}"/>
    <cellStyle name="Currency 2 6 2 3 16" xfId="6271" xr:uid="{00000000-0005-0000-0000-00007F180000}"/>
    <cellStyle name="Currency 2 6 2 3 2" xfId="6272" xr:uid="{00000000-0005-0000-0000-000080180000}"/>
    <cellStyle name="Currency 2 6 2 3 2 2" xfId="6273" xr:uid="{00000000-0005-0000-0000-000081180000}"/>
    <cellStyle name="Currency 2 6 2 3 2 2 10" xfId="6274" xr:uid="{00000000-0005-0000-0000-000082180000}"/>
    <cellStyle name="Currency 2 6 2 3 2 2 2" xfId="6275" xr:uid="{00000000-0005-0000-0000-000083180000}"/>
    <cellStyle name="Currency 2 6 2 3 2 2 2 2" xfId="6276" xr:uid="{00000000-0005-0000-0000-000084180000}"/>
    <cellStyle name="Currency 2 6 2 3 2 2 2 3" xfId="6277" xr:uid="{00000000-0005-0000-0000-000085180000}"/>
    <cellStyle name="Currency 2 6 2 3 2 2 3" xfId="6278" xr:uid="{00000000-0005-0000-0000-000086180000}"/>
    <cellStyle name="Currency 2 6 2 3 2 2 3 2" xfId="6279" xr:uid="{00000000-0005-0000-0000-000087180000}"/>
    <cellStyle name="Currency 2 6 2 3 2 2 3 3" xfId="6280" xr:uid="{00000000-0005-0000-0000-000088180000}"/>
    <cellStyle name="Currency 2 6 2 3 2 2 4" xfId="6281" xr:uid="{00000000-0005-0000-0000-000089180000}"/>
    <cellStyle name="Currency 2 6 2 3 2 2 4 2" xfId="6282" xr:uid="{00000000-0005-0000-0000-00008A180000}"/>
    <cellStyle name="Currency 2 6 2 3 2 2 4 2 2" xfId="6283" xr:uid="{00000000-0005-0000-0000-00008B180000}"/>
    <cellStyle name="Currency 2 6 2 3 2 2 4 3" xfId="6284" xr:uid="{00000000-0005-0000-0000-00008C180000}"/>
    <cellStyle name="Currency 2 6 2 3 2 2 5" xfId="6285" xr:uid="{00000000-0005-0000-0000-00008D180000}"/>
    <cellStyle name="Currency 2 6 2 3 2 2 5 2" xfId="6286" xr:uid="{00000000-0005-0000-0000-00008E180000}"/>
    <cellStyle name="Currency 2 6 2 3 2 2 5 2 2" xfId="6287" xr:uid="{00000000-0005-0000-0000-00008F180000}"/>
    <cellStyle name="Currency 2 6 2 3 2 2 5 3" xfId="6288" xr:uid="{00000000-0005-0000-0000-000090180000}"/>
    <cellStyle name="Currency 2 6 2 3 2 2 6" xfId="6289" xr:uid="{00000000-0005-0000-0000-000091180000}"/>
    <cellStyle name="Currency 2 6 2 3 2 2 6 2" xfId="6290" xr:uid="{00000000-0005-0000-0000-000092180000}"/>
    <cellStyle name="Currency 2 6 2 3 2 2 6 2 2" xfId="6291" xr:uid="{00000000-0005-0000-0000-000093180000}"/>
    <cellStyle name="Currency 2 6 2 3 2 2 6 3" xfId="6292" xr:uid="{00000000-0005-0000-0000-000094180000}"/>
    <cellStyle name="Currency 2 6 2 3 2 2 7" xfId="6293" xr:uid="{00000000-0005-0000-0000-000095180000}"/>
    <cellStyle name="Currency 2 6 2 3 2 2 7 2" xfId="6294" xr:uid="{00000000-0005-0000-0000-000096180000}"/>
    <cellStyle name="Currency 2 6 2 3 2 2 8" xfId="6295" xr:uid="{00000000-0005-0000-0000-000097180000}"/>
    <cellStyle name="Currency 2 6 2 3 2 2 8 2" xfId="6296" xr:uid="{00000000-0005-0000-0000-000098180000}"/>
    <cellStyle name="Currency 2 6 2 3 2 2 9" xfId="6297" xr:uid="{00000000-0005-0000-0000-000099180000}"/>
    <cellStyle name="Currency 2 6 2 3 2 3" xfId="6298" xr:uid="{00000000-0005-0000-0000-00009A180000}"/>
    <cellStyle name="Currency 2 6 2 3 2 3 10" xfId="6299" xr:uid="{00000000-0005-0000-0000-00009B180000}"/>
    <cellStyle name="Currency 2 6 2 3 2 3 2" xfId="6300" xr:uid="{00000000-0005-0000-0000-00009C180000}"/>
    <cellStyle name="Currency 2 6 2 3 2 3 2 2" xfId="6301" xr:uid="{00000000-0005-0000-0000-00009D180000}"/>
    <cellStyle name="Currency 2 6 2 3 2 3 2 3" xfId="6302" xr:uid="{00000000-0005-0000-0000-00009E180000}"/>
    <cellStyle name="Currency 2 6 2 3 2 3 3" xfId="6303" xr:uid="{00000000-0005-0000-0000-00009F180000}"/>
    <cellStyle name="Currency 2 6 2 3 2 3 3 2" xfId="6304" xr:uid="{00000000-0005-0000-0000-0000A0180000}"/>
    <cellStyle name="Currency 2 6 2 3 2 3 3 3" xfId="6305" xr:uid="{00000000-0005-0000-0000-0000A1180000}"/>
    <cellStyle name="Currency 2 6 2 3 2 3 4" xfId="6306" xr:uid="{00000000-0005-0000-0000-0000A2180000}"/>
    <cellStyle name="Currency 2 6 2 3 2 3 4 2" xfId="6307" xr:uid="{00000000-0005-0000-0000-0000A3180000}"/>
    <cellStyle name="Currency 2 6 2 3 2 3 4 2 2" xfId="6308" xr:uid="{00000000-0005-0000-0000-0000A4180000}"/>
    <cellStyle name="Currency 2 6 2 3 2 3 4 3" xfId="6309" xr:uid="{00000000-0005-0000-0000-0000A5180000}"/>
    <cellStyle name="Currency 2 6 2 3 2 3 5" xfId="6310" xr:uid="{00000000-0005-0000-0000-0000A6180000}"/>
    <cellStyle name="Currency 2 6 2 3 2 3 5 2" xfId="6311" xr:uid="{00000000-0005-0000-0000-0000A7180000}"/>
    <cellStyle name="Currency 2 6 2 3 2 3 5 2 2" xfId="6312" xr:uid="{00000000-0005-0000-0000-0000A8180000}"/>
    <cellStyle name="Currency 2 6 2 3 2 3 5 3" xfId="6313" xr:uid="{00000000-0005-0000-0000-0000A9180000}"/>
    <cellStyle name="Currency 2 6 2 3 2 3 6" xfId="6314" xr:uid="{00000000-0005-0000-0000-0000AA180000}"/>
    <cellStyle name="Currency 2 6 2 3 2 3 6 2" xfId="6315" xr:uid="{00000000-0005-0000-0000-0000AB180000}"/>
    <cellStyle name="Currency 2 6 2 3 2 3 6 2 2" xfId="6316" xr:uid="{00000000-0005-0000-0000-0000AC180000}"/>
    <cellStyle name="Currency 2 6 2 3 2 3 6 3" xfId="6317" xr:uid="{00000000-0005-0000-0000-0000AD180000}"/>
    <cellStyle name="Currency 2 6 2 3 2 3 7" xfId="6318" xr:uid="{00000000-0005-0000-0000-0000AE180000}"/>
    <cellStyle name="Currency 2 6 2 3 2 3 7 2" xfId="6319" xr:uid="{00000000-0005-0000-0000-0000AF180000}"/>
    <cellStyle name="Currency 2 6 2 3 2 3 8" xfId="6320" xr:uid="{00000000-0005-0000-0000-0000B0180000}"/>
    <cellStyle name="Currency 2 6 2 3 2 3 8 2" xfId="6321" xr:uid="{00000000-0005-0000-0000-0000B1180000}"/>
    <cellStyle name="Currency 2 6 2 3 2 3 9" xfId="6322" xr:uid="{00000000-0005-0000-0000-0000B2180000}"/>
    <cellStyle name="Currency 2 6 2 3 2 4" xfId="6323" xr:uid="{00000000-0005-0000-0000-0000B3180000}"/>
    <cellStyle name="Currency 2 6 2 3 2 4 10" xfId="6324" xr:uid="{00000000-0005-0000-0000-0000B4180000}"/>
    <cellStyle name="Currency 2 6 2 3 2 4 2" xfId="6325" xr:uid="{00000000-0005-0000-0000-0000B5180000}"/>
    <cellStyle name="Currency 2 6 2 3 2 4 3" xfId="6326" xr:uid="{00000000-0005-0000-0000-0000B6180000}"/>
    <cellStyle name="Currency 2 6 2 3 2 4 3 2" xfId="6327" xr:uid="{00000000-0005-0000-0000-0000B7180000}"/>
    <cellStyle name="Currency 2 6 2 3 2 4 3 2 2" xfId="6328" xr:uid="{00000000-0005-0000-0000-0000B8180000}"/>
    <cellStyle name="Currency 2 6 2 3 2 4 3 3" xfId="6329" xr:uid="{00000000-0005-0000-0000-0000B9180000}"/>
    <cellStyle name="Currency 2 6 2 3 2 4 4" xfId="6330" xr:uid="{00000000-0005-0000-0000-0000BA180000}"/>
    <cellStyle name="Currency 2 6 2 3 2 4 4 2" xfId="6331" xr:uid="{00000000-0005-0000-0000-0000BB180000}"/>
    <cellStyle name="Currency 2 6 2 3 2 4 4 2 2" xfId="6332" xr:uid="{00000000-0005-0000-0000-0000BC180000}"/>
    <cellStyle name="Currency 2 6 2 3 2 4 4 3" xfId="6333" xr:uid="{00000000-0005-0000-0000-0000BD180000}"/>
    <cellStyle name="Currency 2 6 2 3 2 4 5" xfId="6334" xr:uid="{00000000-0005-0000-0000-0000BE180000}"/>
    <cellStyle name="Currency 2 6 2 3 2 4 5 2" xfId="6335" xr:uid="{00000000-0005-0000-0000-0000BF180000}"/>
    <cellStyle name="Currency 2 6 2 3 2 4 5 2 2" xfId="6336" xr:uid="{00000000-0005-0000-0000-0000C0180000}"/>
    <cellStyle name="Currency 2 6 2 3 2 4 5 3" xfId="6337" xr:uid="{00000000-0005-0000-0000-0000C1180000}"/>
    <cellStyle name="Currency 2 6 2 3 2 4 6" xfId="6338" xr:uid="{00000000-0005-0000-0000-0000C2180000}"/>
    <cellStyle name="Currency 2 6 2 3 2 4 6 2" xfId="6339" xr:uid="{00000000-0005-0000-0000-0000C3180000}"/>
    <cellStyle name="Currency 2 6 2 3 2 4 7" xfId="6340" xr:uid="{00000000-0005-0000-0000-0000C4180000}"/>
    <cellStyle name="Currency 2 6 2 3 2 4 7 2" xfId="6341" xr:uid="{00000000-0005-0000-0000-0000C5180000}"/>
    <cellStyle name="Currency 2 6 2 3 2 4 8" xfId="6342" xr:uid="{00000000-0005-0000-0000-0000C6180000}"/>
    <cellStyle name="Currency 2 6 2 3 2 4 9" xfId="6343" xr:uid="{00000000-0005-0000-0000-0000C7180000}"/>
    <cellStyle name="Currency 2 6 2 3 2 5" xfId="6344" xr:uid="{00000000-0005-0000-0000-0000C8180000}"/>
    <cellStyle name="Currency 2 6 2 3 2 5 2" xfId="6345" xr:uid="{00000000-0005-0000-0000-0000C9180000}"/>
    <cellStyle name="Currency 2 6 2 3 2 5 3" xfId="6346" xr:uid="{00000000-0005-0000-0000-0000CA180000}"/>
    <cellStyle name="Currency 2 6 2 3 2 5 4" xfId="6347" xr:uid="{00000000-0005-0000-0000-0000CB180000}"/>
    <cellStyle name="Currency 2 6 2 3 2 6" xfId="6348" xr:uid="{00000000-0005-0000-0000-0000CC180000}"/>
    <cellStyle name="Currency 2 6 2 3 2 6 2" xfId="6349" xr:uid="{00000000-0005-0000-0000-0000CD180000}"/>
    <cellStyle name="Currency 2 6 2 3 2 6 2 2" xfId="6350" xr:uid="{00000000-0005-0000-0000-0000CE180000}"/>
    <cellStyle name="Currency 2 6 2 3 2 6 2 2 2" xfId="6351" xr:uid="{00000000-0005-0000-0000-0000CF180000}"/>
    <cellStyle name="Currency 2 6 2 3 2 6 2 3" xfId="6352" xr:uid="{00000000-0005-0000-0000-0000D0180000}"/>
    <cellStyle name="Currency 2 6 2 3 2 6 3" xfId="6353" xr:uid="{00000000-0005-0000-0000-0000D1180000}"/>
    <cellStyle name="Currency 2 6 2 3 2 6 3 2" xfId="6354" xr:uid="{00000000-0005-0000-0000-0000D2180000}"/>
    <cellStyle name="Currency 2 6 2 3 2 6 3 2 2" xfId="6355" xr:uid="{00000000-0005-0000-0000-0000D3180000}"/>
    <cellStyle name="Currency 2 6 2 3 2 6 3 3" xfId="6356" xr:uid="{00000000-0005-0000-0000-0000D4180000}"/>
    <cellStyle name="Currency 2 6 2 3 2 6 4" xfId="6357" xr:uid="{00000000-0005-0000-0000-0000D5180000}"/>
    <cellStyle name="Currency 2 6 2 3 2 6 4 2" xfId="6358" xr:uid="{00000000-0005-0000-0000-0000D6180000}"/>
    <cellStyle name="Currency 2 6 2 3 2 6 4 2 2" xfId="6359" xr:uid="{00000000-0005-0000-0000-0000D7180000}"/>
    <cellStyle name="Currency 2 6 2 3 2 6 4 3" xfId="6360" xr:uid="{00000000-0005-0000-0000-0000D8180000}"/>
    <cellStyle name="Currency 2 6 2 3 2 6 5" xfId="6361" xr:uid="{00000000-0005-0000-0000-0000D9180000}"/>
    <cellStyle name="Currency 2 6 2 3 2 6 5 2" xfId="6362" xr:uid="{00000000-0005-0000-0000-0000DA180000}"/>
    <cellStyle name="Currency 2 6 2 3 2 6 6" xfId="6363" xr:uid="{00000000-0005-0000-0000-0000DB180000}"/>
    <cellStyle name="Currency 2 6 2 3 2 6 6 2" xfId="6364" xr:uid="{00000000-0005-0000-0000-0000DC180000}"/>
    <cellStyle name="Currency 2 6 2 3 2 6 7" xfId="6365" xr:uid="{00000000-0005-0000-0000-0000DD180000}"/>
    <cellStyle name="Currency 2 6 2 3 2 7" xfId="6366" xr:uid="{00000000-0005-0000-0000-0000DE180000}"/>
    <cellStyle name="Currency 2 6 2 3 2 7 2" xfId="6367" xr:uid="{00000000-0005-0000-0000-0000DF180000}"/>
    <cellStyle name="Currency 2 6 2 3 2 7 2 2" xfId="6368" xr:uid="{00000000-0005-0000-0000-0000E0180000}"/>
    <cellStyle name="Currency 2 6 2 3 2 7 3" xfId="6369" xr:uid="{00000000-0005-0000-0000-0000E1180000}"/>
    <cellStyle name="Currency 2 6 2 3 2 8" xfId="6370" xr:uid="{00000000-0005-0000-0000-0000E2180000}"/>
    <cellStyle name="Currency 2 6 2 3 2 8 2" xfId="6371" xr:uid="{00000000-0005-0000-0000-0000E3180000}"/>
    <cellStyle name="Currency 2 6 2 3 2 8 2 2" xfId="6372" xr:uid="{00000000-0005-0000-0000-0000E4180000}"/>
    <cellStyle name="Currency 2 6 2 3 2 8 3" xfId="6373" xr:uid="{00000000-0005-0000-0000-0000E5180000}"/>
    <cellStyle name="Currency 2 6 2 3 2 9" xfId="6374" xr:uid="{00000000-0005-0000-0000-0000E6180000}"/>
    <cellStyle name="Currency 2 6 2 3 3" xfId="6375" xr:uid="{00000000-0005-0000-0000-0000E7180000}"/>
    <cellStyle name="Currency 2 6 2 3 3 10" xfId="6376" xr:uid="{00000000-0005-0000-0000-0000E8180000}"/>
    <cellStyle name="Currency 2 6 2 3 3 11" xfId="6377" xr:uid="{00000000-0005-0000-0000-0000E9180000}"/>
    <cellStyle name="Currency 2 6 2 3 3 12" xfId="6378" xr:uid="{00000000-0005-0000-0000-0000EA180000}"/>
    <cellStyle name="Currency 2 6 2 3 3 13" xfId="6379" xr:uid="{00000000-0005-0000-0000-0000EB180000}"/>
    <cellStyle name="Currency 2 6 2 3 3 2" xfId="6380" xr:uid="{00000000-0005-0000-0000-0000EC180000}"/>
    <cellStyle name="Currency 2 6 2 3 3 2 10" xfId="6381" xr:uid="{00000000-0005-0000-0000-0000ED180000}"/>
    <cellStyle name="Currency 2 6 2 3 3 2 2" xfId="6382" xr:uid="{00000000-0005-0000-0000-0000EE180000}"/>
    <cellStyle name="Currency 2 6 2 3 3 2 2 2" xfId="6383" xr:uid="{00000000-0005-0000-0000-0000EF180000}"/>
    <cellStyle name="Currency 2 6 2 3 3 2 2 3" xfId="6384" xr:uid="{00000000-0005-0000-0000-0000F0180000}"/>
    <cellStyle name="Currency 2 6 2 3 3 2 3" xfId="6385" xr:uid="{00000000-0005-0000-0000-0000F1180000}"/>
    <cellStyle name="Currency 2 6 2 3 3 2 3 2" xfId="6386" xr:uid="{00000000-0005-0000-0000-0000F2180000}"/>
    <cellStyle name="Currency 2 6 2 3 3 2 3 3" xfId="6387" xr:uid="{00000000-0005-0000-0000-0000F3180000}"/>
    <cellStyle name="Currency 2 6 2 3 3 2 3 4" xfId="6388" xr:uid="{00000000-0005-0000-0000-0000F4180000}"/>
    <cellStyle name="Currency 2 6 2 3 3 2 4" xfId="6389" xr:uid="{00000000-0005-0000-0000-0000F5180000}"/>
    <cellStyle name="Currency 2 6 2 3 3 2 4 2" xfId="6390" xr:uid="{00000000-0005-0000-0000-0000F6180000}"/>
    <cellStyle name="Currency 2 6 2 3 3 2 4 2 2" xfId="6391" xr:uid="{00000000-0005-0000-0000-0000F7180000}"/>
    <cellStyle name="Currency 2 6 2 3 3 2 4 3" xfId="6392" xr:uid="{00000000-0005-0000-0000-0000F8180000}"/>
    <cellStyle name="Currency 2 6 2 3 3 2 5" xfId="6393" xr:uid="{00000000-0005-0000-0000-0000F9180000}"/>
    <cellStyle name="Currency 2 6 2 3 3 2 5 2" xfId="6394" xr:uid="{00000000-0005-0000-0000-0000FA180000}"/>
    <cellStyle name="Currency 2 6 2 3 3 2 5 2 2" xfId="6395" xr:uid="{00000000-0005-0000-0000-0000FB180000}"/>
    <cellStyle name="Currency 2 6 2 3 3 2 5 3" xfId="6396" xr:uid="{00000000-0005-0000-0000-0000FC180000}"/>
    <cellStyle name="Currency 2 6 2 3 3 2 6" xfId="6397" xr:uid="{00000000-0005-0000-0000-0000FD180000}"/>
    <cellStyle name="Currency 2 6 2 3 3 2 6 2" xfId="6398" xr:uid="{00000000-0005-0000-0000-0000FE180000}"/>
    <cellStyle name="Currency 2 6 2 3 3 2 6 2 2" xfId="6399" xr:uid="{00000000-0005-0000-0000-0000FF180000}"/>
    <cellStyle name="Currency 2 6 2 3 3 2 6 3" xfId="6400" xr:uid="{00000000-0005-0000-0000-000000190000}"/>
    <cellStyle name="Currency 2 6 2 3 3 2 7" xfId="6401" xr:uid="{00000000-0005-0000-0000-000001190000}"/>
    <cellStyle name="Currency 2 6 2 3 3 2 7 2" xfId="6402" xr:uid="{00000000-0005-0000-0000-000002190000}"/>
    <cellStyle name="Currency 2 6 2 3 3 2 8" xfId="6403" xr:uid="{00000000-0005-0000-0000-000003190000}"/>
    <cellStyle name="Currency 2 6 2 3 3 2 8 2" xfId="6404" xr:uid="{00000000-0005-0000-0000-000004190000}"/>
    <cellStyle name="Currency 2 6 2 3 3 2 9" xfId="6405" xr:uid="{00000000-0005-0000-0000-000005190000}"/>
    <cellStyle name="Currency 2 6 2 3 3 3" xfId="6406" xr:uid="{00000000-0005-0000-0000-000006190000}"/>
    <cellStyle name="Currency 2 6 2 3 3 3 2" xfId="6407" xr:uid="{00000000-0005-0000-0000-000007190000}"/>
    <cellStyle name="Currency 2 6 2 3 3 3 2 2" xfId="6408" xr:uid="{00000000-0005-0000-0000-000008190000}"/>
    <cellStyle name="Currency 2 6 2 3 3 3 2 3" xfId="6409" xr:uid="{00000000-0005-0000-0000-000009190000}"/>
    <cellStyle name="Currency 2 6 2 3 3 3 3" xfId="6410" xr:uid="{00000000-0005-0000-0000-00000A190000}"/>
    <cellStyle name="Currency 2 6 2 3 3 4" xfId="6411" xr:uid="{00000000-0005-0000-0000-00000B190000}"/>
    <cellStyle name="Currency 2 6 2 3 3 4 2" xfId="6412" xr:uid="{00000000-0005-0000-0000-00000C190000}"/>
    <cellStyle name="Currency 2 6 2 3 3 4 3" xfId="6413" xr:uid="{00000000-0005-0000-0000-00000D190000}"/>
    <cellStyle name="Currency 2 6 2 3 3 4 4" xfId="6414" xr:uid="{00000000-0005-0000-0000-00000E190000}"/>
    <cellStyle name="Currency 2 6 2 3 3 5" xfId="6415" xr:uid="{00000000-0005-0000-0000-00000F190000}"/>
    <cellStyle name="Currency 2 6 2 3 3 5 2" xfId="6416" xr:uid="{00000000-0005-0000-0000-000010190000}"/>
    <cellStyle name="Currency 2 6 2 3 3 5 2 2" xfId="6417" xr:uid="{00000000-0005-0000-0000-000011190000}"/>
    <cellStyle name="Currency 2 6 2 3 3 5 3" xfId="6418" xr:uid="{00000000-0005-0000-0000-000012190000}"/>
    <cellStyle name="Currency 2 6 2 3 3 6" xfId="6419" xr:uid="{00000000-0005-0000-0000-000013190000}"/>
    <cellStyle name="Currency 2 6 2 3 3 6 2" xfId="6420" xr:uid="{00000000-0005-0000-0000-000014190000}"/>
    <cellStyle name="Currency 2 6 2 3 3 6 2 2" xfId="6421" xr:uid="{00000000-0005-0000-0000-000015190000}"/>
    <cellStyle name="Currency 2 6 2 3 3 6 3" xfId="6422" xr:uid="{00000000-0005-0000-0000-000016190000}"/>
    <cellStyle name="Currency 2 6 2 3 3 7" xfId="6423" xr:uid="{00000000-0005-0000-0000-000017190000}"/>
    <cellStyle name="Currency 2 6 2 3 3 7 2" xfId="6424" xr:uid="{00000000-0005-0000-0000-000018190000}"/>
    <cellStyle name="Currency 2 6 2 3 3 7 2 2" xfId="6425" xr:uid="{00000000-0005-0000-0000-000019190000}"/>
    <cellStyle name="Currency 2 6 2 3 3 7 3" xfId="6426" xr:uid="{00000000-0005-0000-0000-00001A190000}"/>
    <cellStyle name="Currency 2 6 2 3 3 8" xfId="6427" xr:uid="{00000000-0005-0000-0000-00001B190000}"/>
    <cellStyle name="Currency 2 6 2 3 3 8 2" xfId="6428" xr:uid="{00000000-0005-0000-0000-00001C190000}"/>
    <cellStyle name="Currency 2 6 2 3 3 9" xfId="6429" xr:uid="{00000000-0005-0000-0000-00001D190000}"/>
    <cellStyle name="Currency 2 6 2 3 3 9 2" xfId="6430" xr:uid="{00000000-0005-0000-0000-00001E190000}"/>
    <cellStyle name="Currency 2 6 2 3 4" xfId="6431" xr:uid="{00000000-0005-0000-0000-00001F190000}"/>
    <cellStyle name="Currency 2 6 2 3 4 2" xfId="6432" xr:uid="{00000000-0005-0000-0000-000020190000}"/>
    <cellStyle name="Currency 2 6 2 3 4 2 10" xfId="6433" xr:uid="{00000000-0005-0000-0000-000021190000}"/>
    <cellStyle name="Currency 2 6 2 3 4 2 11" xfId="6434" xr:uid="{00000000-0005-0000-0000-000022190000}"/>
    <cellStyle name="Currency 2 6 2 3 4 2 2" xfId="6435" xr:uid="{00000000-0005-0000-0000-000023190000}"/>
    <cellStyle name="Currency 2 6 2 3 4 2 2 2" xfId="6436" xr:uid="{00000000-0005-0000-0000-000024190000}"/>
    <cellStyle name="Currency 2 6 2 3 4 2 2 3" xfId="6437" xr:uid="{00000000-0005-0000-0000-000025190000}"/>
    <cellStyle name="Currency 2 6 2 3 4 2 3" xfId="6438" xr:uid="{00000000-0005-0000-0000-000026190000}"/>
    <cellStyle name="Currency 2 6 2 3 4 2 3 2" xfId="6439" xr:uid="{00000000-0005-0000-0000-000027190000}"/>
    <cellStyle name="Currency 2 6 2 3 4 2 3 3" xfId="6440" xr:uid="{00000000-0005-0000-0000-000028190000}"/>
    <cellStyle name="Currency 2 6 2 3 4 2 4" xfId="6441" xr:uid="{00000000-0005-0000-0000-000029190000}"/>
    <cellStyle name="Currency 2 6 2 3 4 2 4 2" xfId="6442" xr:uid="{00000000-0005-0000-0000-00002A190000}"/>
    <cellStyle name="Currency 2 6 2 3 4 2 4 2 2" xfId="6443" xr:uid="{00000000-0005-0000-0000-00002B190000}"/>
    <cellStyle name="Currency 2 6 2 3 4 2 4 3" xfId="6444" xr:uid="{00000000-0005-0000-0000-00002C190000}"/>
    <cellStyle name="Currency 2 6 2 3 4 2 5" xfId="6445" xr:uid="{00000000-0005-0000-0000-00002D190000}"/>
    <cellStyle name="Currency 2 6 2 3 4 2 5 2" xfId="6446" xr:uid="{00000000-0005-0000-0000-00002E190000}"/>
    <cellStyle name="Currency 2 6 2 3 4 2 5 2 2" xfId="6447" xr:uid="{00000000-0005-0000-0000-00002F190000}"/>
    <cellStyle name="Currency 2 6 2 3 4 2 5 3" xfId="6448" xr:uid="{00000000-0005-0000-0000-000030190000}"/>
    <cellStyle name="Currency 2 6 2 3 4 2 6" xfId="6449" xr:uid="{00000000-0005-0000-0000-000031190000}"/>
    <cellStyle name="Currency 2 6 2 3 4 2 6 2" xfId="6450" xr:uid="{00000000-0005-0000-0000-000032190000}"/>
    <cellStyle name="Currency 2 6 2 3 4 2 6 2 2" xfId="6451" xr:uid="{00000000-0005-0000-0000-000033190000}"/>
    <cellStyle name="Currency 2 6 2 3 4 2 6 3" xfId="6452" xr:uid="{00000000-0005-0000-0000-000034190000}"/>
    <cellStyle name="Currency 2 6 2 3 4 2 7" xfId="6453" xr:uid="{00000000-0005-0000-0000-000035190000}"/>
    <cellStyle name="Currency 2 6 2 3 4 2 7 2" xfId="6454" xr:uid="{00000000-0005-0000-0000-000036190000}"/>
    <cellStyle name="Currency 2 6 2 3 4 2 8" xfId="6455" xr:uid="{00000000-0005-0000-0000-000037190000}"/>
    <cellStyle name="Currency 2 6 2 3 4 2 8 2" xfId="6456" xr:uid="{00000000-0005-0000-0000-000038190000}"/>
    <cellStyle name="Currency 2 6 2 3 4 2 9" xfId="6457" xr:uid="{00000000-0005-0000-0000-000039190000}"/>
    <cellStyle name="Currency 2 6 2 3 4 3" xfId="6458" xr:uid="{00000000-0005-0000-0000-00003A190000}"/>
    <cellStyle name="Currency 2 6 2 3 4 3 2" xfId="6459" xr:uid="{00000000-0005-0000-0000-00003B190000}"/>
    <cellStyle name="Currency 2 6 2 3 4 3 2 2" xfId="6460" xr:uid="{00000000-0005-0000-0000-00003C190000}"/>
    <cellStyle name="Currency 2 6 2 3 4 3 2 3" xfId="6461" xr:uid="{00000000-0005-0000-0000-00003D190000}"/>
    <cellStyle name="Currency 2 6 2 3 4 3 3" xfId="6462" xr:uid="{00000000-0005-0000-0000-00003E190000}"/>
    <cellStyle name="Currency 2 6 2 3 4 4" xfId="6463" xr:uid="{00000000-0005-0000-0000-00003F190000}"/>
    <cellStyle name="Currency 2 6 2 3 4 4 2" xfId="6464" xr:uid="{00000000-0005-0000-0000-000040190000}"/>
    <cellStyle name="Currency 2 6 2 3 4 4 2 2" xfId="6465" xr:uid="{00000000-0005-0000-0000-000041190000}"/>
    <cellStyle name="Currency 2 6 2 3 4 4 3" xfId="6466" xr:uid="{00000000-0005-0000-0000-000042190000}"/>
    <cellStyle name="Currency 2 6 2 3 4 4 4" xfId="6467" xr:uid="{00000000-0005-0000-0000-000043190000}"/>
    <cellStyle name="Currency 2 6 2 3 4 5" xfId="6468" xr:uid="{00000000-0005-0000-0000-000044190000}"/>
    <cellStyle name="Currency 2 6 2 3 4 5 2" xfId="6469" xr:uid="{00000000-0005-0000-0000-000045190000}"/>
    <cellStyle name="Currency 2 6 2 3 4 5 2 2" xfId="6470" xr:uid="{00000000-0005-0000-0000-000046190000}"/>
    <cellStyle name="Currency 2 6 2 3 4 5 3" xfId="6471" xr:uid="{00000000-0005-0000-0000-000047190000}"/>
    <cellStyle name="Currency 2 6 2 3 4 6" xfId="6472" xr:uid="{00000000-0005-0000-0000-000048190000}"/>
    <cellStyle name="Currency 2 6 2 3 4 7" xfId="6473" xr:uid="{00000000-0005-0000-0000-000049190000}"/>
    <cellStyle name="Currency 2 6 2 3 5" xfId="6474" xr:uid="{00000000-0005-0000-0000-00004A190000}"/>
    <cellStyle name="Currency 2 6 2 3 5 10" xfId="6475" xr:uid="{00000000-0005-0000-0000-00004B190000}"/>
    <cellStyle name="Currency 2 6 2 3 5 2" xfId="6476" xr:uid="{00000000-0005-0000-0000-00004C190000}"/>
    <cellStyle name="Currency 2 6 2 3 5 2 2" xfId="6477" xr:uid="{00000000-0005-0000-0000-00004D190000}"/>
    <cellStyle name="Currency 2 6 2 3 5 2 3" xfId="6478" xr:uid="{00000000-0005-0000-0000-00004E190000}"/>
    <cellStyle name="Currency 2 6 2 3 5 3" xfId="6479" xr:uid="{00000000-0005-0000-0000-00004F190000}"/>
    <cellStyle name="Currency 2 6 2 3 5 3 2" xfId="6480" xr:uid="{00000000-0005-0000-0000-000050190000}"/>
    <cellStyle name="Currency 2 6 2 3 5 3 3" xfId="6481" xr:uid="{00000000-0005-0000-0000-000051190000}"/>
    <cellStyle name="Currency 2 6 2 3 5 4" xfId="6482" xr:uid="{00000000-0005-0000-0000-000052190000}"/>
    <cellStyle name="Currency 2 6 2 3 5 4 2" xfId="6483" xr:uid="{00000000-0005-0000-0000-000053190000}"/>
    <cellStyle name="Currency 2 6 2 3 5 4 2 2" xfId="6484" xr:uid="{00000000-0005-0000-0000-000054190000}"/>
    <cellStyle name="Currency 2 6 2 3 5 4 3" xfId="6485" xr:uid="{00000000-0005-0000-0000-000055190000}"/>
    <cellStyle name="Currency 2 6 2 3 5 5" xfId="6486" xr:uid="{00000000-0005-0000-0000-000056190000}"/>
    <cellStyle name="Currency 2 6 2 3 5 5 2" xfId="6487" xr:uid="{00000000-0005-0000-0000-000057190000}"/>
    <cellStyle name="Currency 2 6 2 3 5 5 2 2" xfId="6488" xr:uid="{00000000-0005-0000-0000-000058190000}"/>
    <cellStyle name="Currency 2 6 2 3 5 5 3" xfId="6489" xr:uid="{00000000-0005-0000-0000-000059190000}"/>
    <cellStyle name="Currency 2 6 2 3 5 6" xfId="6490" xr:uid="{00000000-0005-0000-0000-00005A190000}"/>
    <cellStyle name="Currency 2 6 2 3 5 6 2" xfId="6491" xr:uid="{00000000-0005-0000-0000-00005B190000}"/>
    <cellStyle name="Currency 2 6 2 3 5 6 2 2" xfId="6492" xr:uid="{00000000-0005-0000-0000-00005C190000}"/>
    <cellStyle name="Currency 2 6 2 3 5 6 3" xfId="6493" xr:uid="{00000000-0005-0000-0000-00005D190000}"/>
    <cellStyle name="Currency 2 6 2 3 5 7" xfId="6494" xr:uid="{00000000-0005-0000-0000-00005E190000}"/>
    <cellStyle name="Currency 2 6 2 3 5 7 2" xfId="6495" xr:uid="{00000000-0005-0000-0000-00005F190000}"/>
    <cellStyle name="Currency 2 6 2 3 5 8" xfId="6496" xr:uid="{00000000-0005-0000-0000-000060190000}"/>
    <cellStyle name="Currency 2 6 2 3 5 8 2" xfId="6497" xr:uid="{00000000-0005-0000-0000-000061190000}"/>
    <cellStyle name="Currency 2 6 2 3 5 9" xfId="6498" xr:uid="{00000000-0005-0000-0000-000062190000}"/>
    <cellStyle name="Currency 2 6 2 3 6" xfId="6499" xr:uid="{00000000-0005-0000-0000-000063190000}"/>
    <cellStyle name="Currency 2 6 2 3 6 10" xfId="6500" xr:uid="{00000000-0005-0000-0000-000064190000}"/>
    <cellStyle name="Currency 2 6 2 3 6 11" xfId="6501" xr:uid="{00000000-0005-0000-0000-000065190000}"/>
    <cellStyle name="Currency 2 6 2 3 6 12" xfId="6502" xr:uid="{00000000-0005-0000-0000-000066190000}"/>
    <cellStyle name="Currency 2 6 2 3 6 2" xfId="6503" xr:uid="{00000000-0005-0000-0000-000067190000}"/>
    <cellStyle name="Currency 2 6 2 3 6 2 2" xfId="6504" xr:uid="{00000000-0005-0000-0000-000068190000}"/>
    <cellStyle name="Currency 2 6 2 3 6 2 3" xfId="6505" xr:uid="{00000000-0005-0000-0000-000069190000}"/>
    <cellStyle name="Currency 2 6 2 3 6 3" xfId="6506" xr:uid="{00000000-0005-0000-0000-00006A190000}"/>
    <cellStyle name="Currency 2 6 2 3 6 3 2" xfId="6507" xr:uid="{00000000-0005-0000-0000-00006B190000}"/>
    <cellStyle name="Currency 2 6 2 3 6 3 3" xfId="6508" xr:uid="{00000000-0005-0000-0000-00006C190000}"/>
    <cellStyle name="Currency 2 6 2 3 6 4" xfId="6509" xr:uid="{00000000-0005-0000-0000-00006D190000}"/>
    <cellStyle name="Currency 2 6 2 3 6 5" xfId="6510" xr:uid="{00000000-0005-0000-0000-00006E190000}"/>
    <cellStyle name="Currency 2 6 2 3 6 5 2" xfId="6511" xr:uid="{00000000-0005-0000-0000-00006F190000}"/>
    <cellStyle name="Currency 2 6 2 3 6 5 2 2" xfId="6512" xr:uid="{00000000-0005-0000-0000-000070190000}"/>
    <cellStyle name="Currency 2 6 2 3 6 5 3" xfId="6513" xr:uid="{00000000-0005-0000-0000-000071190000}"/>
    <cellStyle name="Currency 2 6 2 3 6 6" xfId="6514" xr:uid="{00000000-0005-0000-0000-000072190000}"/>
    <cellStyle name="Currency 2 6 2 3 6 6 2" xfId="6515" xr:uid="{00000000-0005-0000-0000-000073190000}"/>
    <cellStyle name="Currency 2 6 2 3 6 6 2 2" xfId="6516" xr:uid="{00000000-0005-0000-0000-000074190000}"/>
    <cellStyle name="Currency 2 6 2 3 6 6 3" xfId="6517" xr:uid="{00000000-0005-0000-0000-000075190000}"/>
    <cellStyle name="Currency 2 6 2 3 6 7" xfId="6518" xr:uid="{00000000-0005-0000-0000-000076190000}"/>
    <cellStyle name="Currency 2 6 2 3 6 7 2" xfId="6519" xr:uid="{00000000-0005-0000-0000-000077190000}"/>
    <cellStyle name="Currency 2 6 2 3 6 7 2 2" xfId="6520" xr:uid="{00000000-0005-0000-0000-000078190000}"/>
    <cellStyle name="Currency 2 6 2 3 6 7 3" xfId="6521" xr:uid="{00000000-0005-0000-0000-000079190000}"/>
    <cellStyle name="Currency 2 6 2 3 6 8" xfId="6522" xr:uid="{00000000-0005-0000-0000-00007A190000}"/>
    <cellStyle name="Currency 2 6 2 3 6 8 2" xfId="6523" xr:uid="{00000000-0005-0000-0000-00007B190000}"/>
    <cellStyle name="Currency 2 6 2 3 6 9" xfId="6524" xr:uid="{00000000-0005-0000-0000-00007C190000}"/>
    <cellStyle name="Currency 2 6 2 3 6 9 2" xfId="6525" xr:uid="{00000000-0005-0000-0000-00007D190000}"/>
    <cellStyle name="Currency 2 6 2 3 7" xfId="6526" xr:uid="{00000000-0005-0000-0000-00007E190000}"/>
    <cellStyle name="Currency 2 6 2 3 7 2" xfId="6527" xr:uid="{00000000-0005-0000-0000-00007F190000}"/>
    <cellStyle name="Currency 2 6 2 3 7 3" xfId="6528" xr:uid="{00000000-0005-0000-0000-000080190000}"/>
    <cellStyle name="Currency 2 6 2 3 8" xfId="6529" xr:uid="{00000000-0005-0000-0000-000081190000}"/>
    <cellStyle name="Currency 2 6 2 3 8 2" xfId="6530" xr:uid="{00000000-0005-0000-0000-000082190000}"/>
    <cellStyle name="Currency 2 6 2 3 8 2 2" xfId="6531" xr:uid="{00000000-0005-0000-0000-000083190000}"/>
    <cellStyle name="Currency 2 6 2 3 8 3" xfId="6532" xr:uid="{00000000-0005-0000-0000-000084190000}"/>
    <cellStyle name="Currency 2 6 2 3 8 4" xfId="6533" xr:uid="{00000000-0005-0000-0000-000085190000}"/>
    <cellStyle name="Currency 2 6 2 3 9" xfId="6534" xr:uid="{00000000-0005-0000-0000-000086190000}"/>
    <cellStyle name="Currency 2 6 2 3 9 2" xfId="6535" xr:uid="{00000000-0005-0000-0000-000087190000}"/>
    <cellStyle name="Currency 2 6 2 3 9 2 2" xfId="6536" xr:uid="{00000000-0005-0000-0000-000088190000}"/>
    <cellStyle name="Currency 2 6 2 3 9 3" xfId="6537" xr:uid="{00000000-0005-0000-0000-000089190000}"/>
    <cellStyle name="Currency 2 6 2 4" xfId="6538" xr:uid="{00000000-0005-0000-0000-00008A190000}"/>
    <cellStyle name="Currency 2 6 2 4 2" xfId="6539" xr:uid="{00000000-0005-0000-0000-00008B190000}"/>
    <cellStyle name="Currency 2 6 2 4 2 10" xfId="6540" xr:uid="{00000000-0005-0000-0000-00008C190000}"/>
    <cellStyle name="Currency 2 6 2 4 2 2" xfId="6541" xr:uid="{00000000-0005-0000-0000-00008D190000}"/>
    <cellStyle name="Currency 2 6 2 4 2 2 2" xfId="6542" xr:uid="{00000000-0005-0000-0000-00008E190000}"/>
    <cellStyle name="Currency 2 6 2 4 2 2 3" xfId="6543" xr:uid="{00000000-0005-0000-0000-00008F190000}"/>
    <cellStyle name="Currency 2 6 2 4 2 3" xfId="6544" xr:uid="{00000000-0005-0000-0000-000090190000}"/>
    <cellStyle name="Currency 2 6 2 4 2 3 2" xfId="6545" xr:uid="{00000000-0005-0000-0000-000091190000}"/>
    <cellStyle name="Currency 2 6 2 4 2 3 3" xfId="6546" xr:uid="{00000000-0005-0000-0000-000092190000}"/>
    <cellStyle name="Currency 2 6 2 4 2 4" xfId="6547" xr:uid="{00000000-0005-0000-0000-000093190000}"/>
    <cellStyle name="Currency 2 6 2 4 2 4 2" xfId="6548" xr:uid="{00000000-0005-0000-0000-000094190000}"/>
    <cellStyle name="Currency 2 6 2 4 2 4 2 2" xfId="6549" xr:uid="{00000000-0005-0000-0000-000095190000}"/>
    <cellStyle name="Currency 2 6 2 4 2 4 3" xfId="6550" xr:uid="{00000000-0005-0000-0000-000096190000}"/>
    <cellStyle name="Currency 2 6 2 4 2 5" xfId="6551" xr:uid="{00000000-0005-0000-0000-000097190000}"/>
    <cellStyle name="Currency 2 6 2 4 2 5 2" xfId="6552" xr:uid="{00000000-0005-0000-0000-000098190000}"/>
    <cellStyle name="Currency 2 6 2 4 2 5 2 2" xfId="6553" xr:uid="{00000000-0005-0000-0000-000099190000}"/>
    <cellStyle name="Currency 2 6 2 4 2 5 3" xfId="6554" xr:uid="{00000000-0005-0000-0000-00009A190000}"/>
    <cellStyle name="Currency 2 6 2 4 2 6" xfId="6555" xr:uid="{00000000-0005-0000-0000-00009B190000}"/>
    <cellStyle name="Currency 2 6 2 4 2 6 2" xfId="6556" xr:uid="{00000000-0005-0000-0000-00009C190000}"/>
    <cellStyle name="Currency 2 6 2 4 2 6 2 2" xfId="6557" xr:uid="{00000000-0005-0000-0000-00009D190000}"/>
    <cellStyle name="Currency 2 6 2 4 2 6 3" xfId="6558" xr:uid="{00000000-0005-0000-0000-00009E190000}"/>
    <cellStyle name="Currency 2 6 2 4 2 7" xfId="6559" xr:uid="{00000000-0005-0000-0000-00009F190000}"/>
    <cellStyle name="Currency 2 6 2 4 2 7 2" xfId="6560" xr:uid="{00000000-0005-0000-0000-0000A0190000}"/>
    <cellStyle name="Currency 2 6 2 4 2 8" xfId="6561" xr:uid="{00000000-0005-0000-0000-0000A1190000}"/>
    <cellStyle name="Currency 2 6 2 4 2 8 2" xfId="6562" xr:uid="{00000000-0005-0000-0000-0000A2190000}"/>
    <cellStyle name="Currency 2 6 2 4 2 9" xfId="6563" xr:uid="{00000000-0005-0000-0000-0000A3190000}"/>
    <cellStyle name="Currency 2 6 2 4 3" xfId="6564" xr:uid="{00000000-0005-0000-0000-0000A4190000}"/>
    <cellStyle name="Currency 2 6 2 4 3 10" xfId="6565" xr:uid="{00000000-0005-0000-0000-0000A5190000}"/>
    <cellStyle name="Currency 2 6 2 4 3 2" xfId="6566" xr:uid="{00000000-0005-0000-0000-0000A6190000}"/>
    <cellStyle name="Currency 2 6 2 4 3 2 2" xfId="6567" xr:uid="{00000000-0005-0000-0000-0000A7190000}"/>
    <cellStyle name="Currency 2 6 2 4 3 2 3" xfId="6568" xr:uid="{00000000-0005-0000-0000-0000A8190000}"/>
    <cellStyle name="Currency 2 6 2 4 3 3" xfId="6569" xr:uid="{00000000-0005-0000-0000-0000A9190000}"/>
    <cellStyle name="Currency 2 6 2 4 3 3 2" xfId="6570" xr:uid="{00000000-0005-0000-0000-0000AA190000}"/>
    <cellStyle name="Currency 2 6 2 4 3 3 3" xfId="6571" xr:uid="{00000000-0005-0000-0000-0000AB190000}"/>
    <cellStyle name="Currency 2 6 2 4 3 4" xfId="6572" xr:uid="{00000000-0005-0000-0000-0000AC190000}"/>
    <cellStyle name="Currency 2 6 2 4 3 4 2" xfId="6573" xr:uid="{00000000-0005-0000-0000-0000AD190000}"/>
    <cellStyle name="Currency 2 6 2 4 3 4 2 2" xfId="6574" xr:uid="{00000000-0005-0000-0000-0000AE190000}"/>
    <cellStyle name="Currency 2 6 2 4 3 4 3" xfId="6575" xr:uid="{00000000-0005-0000-0000-0000AF190000}"/>
    <cellStyle name="Currency 2 6 2 4 3 5" xfId="6576" xr:uid="{00000000-0005-0000-0000-0000B0190000}"/>
    <cellStyle name="Currency 2 6 2 4 3 5 2" xfId="6577" xr:uid="{00000000-0005-0000-0000-0000B1190000}"/>
    <cellStyle name="Currency 2 6 2 4 3 5 2 2" xfId="6578" xr:uid="{00000000-0005-0000-0000-0000B2190000}"/>
    <cellStyle name="Currency 2 6 2 4 3 5 3" xfId="6579" xr:uid="{00000000-0005-0000-0000-0000B3190000}"/>
    <cellStyle name="Currency 2 6 2 4 3 6" xfId="6580" xr:uid="{00000000-0005-0000-0000-0000B4190000}"/>
    <cellStyle name="Currency 2 6 2 4 3 6 2" xfId="6581" xr:uid="{00000000-0005-0000-0000-0000B5190000}"/>
    <cellStyle name="Currency 2 6 2 4 3 6 2 2" xfId="6582" xr:uid="{00000000-0005-0000-0000-0000B6190000}"/>
    <cellStyle name="Currency 2 6 2 4 3 6 3" xfId="6583" xr:uid="{00000000-0005-0000-0000-0000B7190000}"/>
    <cellStyle name="Currency 2 6 2 4 3 7" xfId="6584" xr:uid="{00000000-0005-0000-0000-0000B8190000}"/>
    <cellStyle name="Currency 2 6 2 4 3 7 2" xfId="6585" xr:uid="{00000000-0005-0000-0000-0000B9190000}"/>
    <cellStyle name="Currency 2 6 2 4 3 8" xfId="6586" xr:uid="{00000000-0005-0000-0000-0000BA190000}"/>
    <cellStyle name="Currency 2 6 2 4 3 8 2" xfId="6587" xr:uid="{00000000-0005-0000-0000-0000BB190000}"/>
    <cellStyle name="Currency 2 6 2 4 3 9" xfId="6588" xr:uid="{00000000-0005-0000-0000-0000BC190000}"/>
    <cellStyle name="Currency 2 6 2 4 4" xfId="6589" xr:uid="{00000000-0005-0000-0000-0000BD190000}"/>
    <cellStyle name="Currency 2 6 2 4 4 10" xfId="6590" xr:uid="{00000000-0005-0000-0000-0000BE190000}"/>
    <cellStyle name="Currency 2 6 2 4 4 2" xfId="6591" xr:uid="{00000000-0005-0000-0000-0000BF190000}"/>
    <cellStyle name="Currency 2 6 2 4 4 3" xfId="6592" xr:uid="{00000000-0005-0000-0000-0000C0190000}"/>
    <cellStyle name="Currency 2 6 2 4 4 3 2" xfId="6593" xr:uid="{00000000-0005-0000-0000-0000C1190000}"/>
    <cellStyle name="Currency 2 6 2 4 4 3 2 2" xfId="6594" xr:uid="{00000000-0005-0000-0000-0000C2190000}"/>
    <cellStyle name="Currency 2 6 2 4 4 3 3" xfId="6595" xr:uid="{00000000-0005-0000-0000-0000C3190000}"/>
    <cellStyle name="Currency 2 6 2 4 4 4" xfId="6596" xr:uid="{00000000-0005-0000-0000-0000C4190000}"/>
    <cellStyle name="Currency 2 6 2 4 4 4 2" xfId="6597" xr:uid="{00000000-0005-0000-0000-0000C5190000}"/>
    <cellStyle name="Currency 2 6 2 4 4 4 2 2" xfId="6598" xr:uid="{00000000-0005-0000-0000-0000C6190000}"/>
    <cellStyle name="Currency 2 6 2 4 4 4 3" xfId="6599" xr:uid="{00000000-0005-0000-0000-0000C7190000}"/>
    <cellStyle name="Currency 2 6 2 4 4 5" xfId="6600" xr:uid="{00000000-0005-0000-0000-0000C8190000}"/>
    <cellStyle name="Currency 2 6 2 4 4 5 2" xfId="6601" xr:uid="{00000000-0005-0000-0000-0000C9190000}"/>
    <cellStyle name="Currency 2 6 2 4 4 5 2 2" xfId="6602" xr:uid="{00000000-0005-0000-0000-0000CA190000}"/>
    <cellStyle name="Currency 2 6 2 4 4 5 3" xfId="6603" xr:uid="{00000000-0005-0000-0000-0000CB190000}"/>
    <cellStyle name="Currency 2 6 2 4 4 6" xfId="6604" xr:uid="{00000000-0005-0000-0000-0000CC190000}"/>
    <cellStyle name="Currency 2 6 2 4 4 6 2" xfId="6605" xr:uid="{00000000-0005-0000-0000-0000CD190000}"/>
    <cellStyle name="Currency 2 6 2 4 4 7" xfId="6606" xr:uid="{00000000-0005-0000-0000-0000CE190000}"/>
    <cellStyle name="Currency 2 6 2 4 4 7 2" xfId="6607" xr:uid="{00000000-0005-0000-0000-0000CF190000}"/>
    <cellStyle name="Currency 2 6 2 4 4 8" xfId="6608" xr:uid="{00000000-0005-0000-0000-0000D0190000}"/>
    <cellStyle name="Currency 2 6 2 4 4 9" xfId="6609" xr:uid="{00000000-0005-0000-0000-0000D1190000}"/>
    <cellStyle name="Currency 2 6 2 4 5" xfId="6610" xr:uid="{00000000-0005-0000-0000-0000D2190000}"/>
    <cellStyle name="Currency 2 6 2 4 5 2" xfId="6611" xr:uid="{00000000-0005-0000-0000-0000D3190000}"/>
    <cellStyle name="Currency 2 6 2 4 5 3" xfId="6612" xr:uid="{00000000-0005-0000-0000-0000D4190000}"/>
    <cellStyle name="Currency 2 6 2 4 5 4" xfId="6613" xr:uid="{00000000-0005-0000-0000-0000D5190000}"/>
    <cellStyle name="Currency 2 6 2 4 6" xfId="6614" xr:uid="{00000000-0005-0000-0000-0000D6190000}"/>
    <cellStyle name="Currency 2 6 2 4 6 2" xfId="6615" xr:uid="{00000000-0005-0000-0000-0000D7190000}"/>
    <cellStyle name="Currency 2 6 2 4 6 2 2" xfId="6616" xr:uid="{00000000-0005-0000-0000-0000D8190000}"/>
    <cellStyle name="Currency 2 6 2 4 6 2 2 2" xfId="6617" xr:uid="{00000000-0005-0000-0000-0000D9190000}"/>
    <cellStyle name="Currency 2 6 2 4 6 2 3" xfId="6618" xr:uid="{00000000-0005-0000-0000-0000DA190000}"/>
    <cellStyle name="Currency 2 6 2 4 6 3" xfId="6619" xr:uid="{00000000-0005-0000-0000-0000DB190000}"/>
    <cellStyle name="Currency 2 6 2 4 6 3 2" xfId="6620" xr:uid="{00000000-0005-0000-0000-0000DC190000}"/>
    <cellStyle name="Currency 2 6 2 4 6 3 2 2" xfId="6621" xr:uid="{00000000-0005-0000-0000-0000DD190000}"/>
    <cellStyle name="Currency 2 6 2 4 6 3 3" xfId="6622" xr:uid="{00000000-0005-0000-0000-0000DE190000}"/>
    <cellStyle name="Currency 2 6 2 4 6 4" xfId="6623" xr:uid="{00000000-0005-0000-0000-0000DF190000}"/>
    <cellStyle name="Currency 2 6 2 4 6 4 2" xfId="6624" xr:uid="{00000000-0005-0000-0000-0000E0190000}"/>
    <cellStyle name="Currency 2 6 2 4 6 4 2 2" xfId="6625" xr:uid="{00000000-0005-0000-0000-0000E1190000}"/>
    <cellStyle name="Currency 2 6 2 4 6 4 3" xfId="6626" xr:uid="{00000000-0005-0000-0000-0000E2190000}"/>
    <cellStyle name="Currency 2 6 2 4 6 5" xfId="6627" xr:uid="{00000000-0005-0000-0000-0000E3190000}"/>
    <cellStyle name="Currency 2 6 2 4 6 5 2" xfId="6628" xr:uid="{00000000-0005-0000-0000-0000E4190000}"/>
    <cellStyle name="Currency 2 6 2 4 6 6" xfId="6629" xr:uid="{00000000-0005-0000-0000-0000E5190000}"/>
    <cellStyle name="Currency 2 6 2 4 6 6 2" xfId="6630" xr:uid="{00000000-0005-0000-0000-0000E6190000}"/>
    <cellStyle name="Currency 2 6 2 4 6 7" xfId="6631" xr:uid="{00000000-0005-0000-0000-0000E7190000}"/>
    <cellStyle name="Currency 2 6 2 4 7" xfId="6632" xr:uid="{00000000-0005-0000-0000-0000E8190000}"/>
    <cellStyle name="Currency 2 6 2 4 7 2" xfId="6633" xr:uid="{00000000-0005-0000-0000-0000E9190000}"/>
    <cellStyle name="Currency 2 6 2 4 7 2 2" xfId="6634" xr:uid="{00000000-0005-0000-0000-0000EA190000}"/>
    <cellStyle name="Currency 2 6 2 4 7 3" xfId="6635" xr:uid="{00000000-0005-0000-0000-0000EB190000}"/>
    <cellStyle name="Currency 2 6 2 4 8" xfId="6636" xr:uid="{00000000-0005-0000-0000-0000EC190000}"/>
    <cellStyle name="Currency 2 6 2 4 8 2" xfId="6637" xr:uid="{00000000-0005-0000-0000-0000ED190000}"/>
    <cellStyle name="Currency 2 6 2 4 8 2 2" xfId="6638" xr:uid="{00000000-0005-0000-0000-0000EE190000}"/>
    <cellStyle name="Currency 2 6 2 4 8 3" xfId="6639" xr:uid="{00000000-0005-0000-0000-0000EF190000}"/>
    <cellStyle name="Currency 2 6 2 4 9" xfId="6640" xr:uid="{00000000-0005-0000-0000-0000F0190000}"/>
    <cellStyle name="Currency 2 6 2 5" xfId="6641" xr:uid="{00000000-0005-0000-0000-0000F1190000}"/>
    <cellStyle name="Currency 2 6 2 5 10" xfId="6642" xr:uid="{00000000-0005-0000-0000-0000F2190000}"/>
    <cellStyle name="Currency 2 6 2 5 11" xfId="6643" xr:uid="{00000000-0005-0000-0000-0000F3190000}"/>
    <cellStyle name="Currency 2 6 2 5 12" xfId="6644" xr:uid="{00000000-0005-0000-0000-0000F4190000}"/>
    <cellStyle name="Currency 2 6 2 5 13" xfId="6645" xr:uid="{00000000-0005-0000-0000-0000F5190000}"/>
    <cellStyle name="Currency 2 6 2 5 2" xfId="6646" xr:uid="{00000000-0005-0000-0000-0000F6190000}"/>
    <cellStyle name="Currency 2 6 2 5 2 10" xfId="6647" xr:uid="{00000000-0005-0000-0000-0000F7190000}"/>
    <cellStyle name="Currency 2 6 2 5 2 2" xfId="6648" xr:uid="{00000000-0005-0000-0000-0000F8190000}"/>
    <cellStyle name="Currency 2 6 2 5 2 2 2" xfId="6649" xr:uid="{00000000-0005-0000-0000-0000F9190000}"/>
    <cellStyle name="Currency 2 6 2 5 2 2 3" xfId="6650" xr:uid="{00000000-0005-0000-0000-0000FA190000}"/>
    <cellStyle name="Currency 2 6 2 5 2 3" xfId="6651" xr:uid="{00000000-0005-0000-0000-0000FB190000}"/>
    <cellStyle name="Currency 2 6 2 5 2 3 2" xfId="6652" xr:uid="{00000000-0005-0000-0000-0000FC190000}"/>
    <cellStyle name="Currency 2 6 2 5 2 3 3" xfId="6653" xr:uid="{00000000-0005-0000-0000-0000FD190000}"/>
    <cellStyle name="Currency 2 6 2 5 2 3 4" xfId="6654" xr:uid="{00000000-0005-0000-0000-0000FE190000}"/>
    <cellStyle name="Currency 2 6 2 5 2 4" xfId="6655" xr:uid="{00000000-0005-0000-0000-0000FF190000}"/>
    <cellStyle name="Currency 2 6 2 5 2 4 2" xfId="6656" xr:uid="{00000000-0005-0000-0000-0000001A0000}"/>
    <cellStyle name="Currency 2 6 2 5 2 4 2 2" xfId="6657" xr:uid="{00000000-0005-0000-0000-0000011A0000}"/>
    <cellStyle name="Currency 2 6 2 5 2 4 3" xfId="6658" xr:uid="{00000000-0005-0000-0000-0000021A0000}"/>
    <cellStyle name="Currency 2 6 2 5 2 5" xfId="6659" xr:uid="{00000000-0005-0000-0000-0000031A0000}"/>
    <cellStyle name="Currency 2 6 2 5 2 5 2" xfId="6660" xr:uid="{00000000-0005-0000-0000-0000041A0000}"/>
    <cellStyle name="Currency 2 6 2 5 2 5 2 2" xfId="6661" xr:uid="{00000000-0005-0000-0000-0000051A0000}"/>
    <cellStyle name="Currency 2 6 2 5 2 5 3" xfId="6662" xr:uid="{00000000-0005-0000-0000-0000061A0000}"/>
    <cellStyle name="Currency 2 6 2 5 2 6" xfId="6663" xr:uid="{00000000-0005-0000-0000-0000071A0000}"/>
    <cellStyle name="Currency 2 6 2 5 2 6 2" xfId="6664" xr:uid="{00000000-0005-0000-0000-0000081A0000}"/>
    <cellStyle name="Currency 2 6 2 5 2 6 2 2" xfId="6665" xr:uid="{00000000-0005-0000-0000-0000091A0000}"/>
    <cellStyle name="Currency 2 6 2 5 2 6 3" xfId="6666" xr:uid="{00000000-0005-0000-0000-00000A1A0000}"/>
    <cellStyle name="Currency 2 6 2 5 2 7" xfId="6667" xr:uid="{00000000-0005-0000-0000-00000B1A0000}"/>
    <cellStyle name="Currency 2 6 2 5 2 7 2" xfId="6668" xr:uid="{00000000-0005-0000-0000-00000C1A0000}"/>
    <cellStyle name="Currency 2 6 2 5 2 8" xfId="6669" xr:uid="{00000000-0005-0000-0000-00000D1A0000}"/>
    <cellStyle name="Currency 2 6 2 5 2 8 2" xfId="6670" xr:uid="{00000000-0005-0000-0000-00000E1A0000}"/>
    <cellStyle name="Currency 2 6 2 5 2 9" xfId="6671" xr:uid="{00000000-0005-0000-0000-00000F1A0000}"/>
    <cellStyle name="Currency 2 6 2 5 3" xfId="6672" xr:uid="{00000000-0005-0000-0000-0000101A0000}"/>
    <cellStyle name="Currency 2 6 2 5 3 2" xfId="6673" xr:uid="{00000000-0005-0000-0000-0000111A0000}"/>
    <cellStyle name="Currency 2 6 2 5 3 2 2" xfId="6674" xr:uid="{00000000-0005-0000-0000-0000121A0000}"/>
    <cellStyle name="Currency 2 6 2 5 3 2 3" xfId="6675" xr:uid="{00000000-0005-0000-0000-0000131A0000}"/>
    <cellStyle name="Currency 2 6 2 5 3 3" xfId="6676" xr:uid="{00000000-0005-0000-0000-0000141A0000}"/>
    <cellStyle name="Currency 2 6 2 5 4" xfId="6677" xr:uid="{00000000-0005-0000-0000-0000151A0000}"/>
    <cellStyle name="Currency 2 6 2 5 4 2" xfId="6678" xr:uid="{00000000-0005-0000-0000-0000161A0000}"/>
    <cellStyle name="Currency 2 6 2 5 4 3" xfId="6679" xr:uid="{00000000-0005-0000-0000-0000171A0000}"/>
    <cellStyle name="Currency 2 6 2 5 4 4" xfId="6680" xr:uid="{00000000-0005-0000-0000-0000181A0000}"/>
    <cellStyle name="Currency 2 6 2 5 5" xfId="6681" xr:uid="{00000000-0005-0000-0000-0000191A0000}"/>
    <cellStyle name="Currency 2 6 2 5 5 2" xfId="6682" xr:uid="{00000000-0005-0000-0000-00001A1A0000}"/>
    <cellStyle name="Currency 2 6 2 5 5 2 2" xfId="6683" xr:uid="{00000000-0005-0000-0000-00001B1A0000}"/>
    <cellStyle name="Currency 2 6 2 5 5 3" xfId="6684" xr:uid="{00000000-0005-0000-0000-00001C1A0000}"/>
    <cellStyle name="Currency 2 6 2 5 6" xfId="6685" xr:uid="{00000000-0005-0000-0000-00001D1A0000}"/>
    <cellStyle name="Currency 2 6 2 5 6 2" xfId="6686" xr:uid="{00000000-0005-0000-0000-00001E1A0000}"/>
    <cellStyle name="Currency 2 6 2 5 6 2 2" xfId="6687" xr:uid="{00000000-0005-0000-0000-00001F1A0000}"/>
    <cellStyle name="Currency 2 6 2 5 6 3" xfId="6688" xr:uid="{00000000-0005-0000-0000-0000201A0000}"/>
    <cellStyle name="Currency 2 6 2 5 7" xfId="6689" xr:uid="{00000000-0005-0000-0000-0000211A0000}"/>
    <cellStyle name="Currency 2 6 2 5 7 2" xfId="6690" xr:uid="{00000000-0005-0000-0000-0000221A0000}"/>
    <cellStyle name="Currency 2 6 2 5 7 2 2" xfId="6691" xr:uid="{00000000-0005-0000-0000-0000231A0000}"/>
    <cellStyle name="Currency 2 6 2 5 7 3" xfId="6692" xr:uid="{00000000-0005-0000-0000-0000241A0000}"/>
    <cellStyle name="Currency 2 6 2 5 8" xfId="6693" xr:uid="{00000000-0005-0000-0000-0000251A0000}"/>
    <cellStyle name="Currency 2 6 2 5 8 2" xfId="6694" xr:uid="{00000000-0005-0000-0000-0000261A0000}"/>
    <cellStyle name="Currency 2 6 2 5 9" xfId="6695" xr:uid="{00000000-0005-0000-0000-0000271A0000}"/>
    <cellStyle name="Currency 2 6 2 5 9 2" xfId="6696" xr:uid="{00000000-0005-0000-0000-0000281A0000}"/>
    <cellStyle name="Currency 2 6 2 6" xfId="6697" xr:uid="{00000000-0005-0000-0000-0000291A0000}"/>
    <cellStyle name="Currency 2 6 2 6 2" xfId="6698" xr:uid="{00000000-0005-0000-0000-00002A1A0000}"/>
    <cellStyle name="Currency 2 6 2 6 2 10" xfId="6699" xr:uid="{00000000-0005-0000-0000-00002B1A0000}"/>
    <cellStyle name="Currency 2 6 2 6 2 11" xfId="6700" xr:uid="{00000000-0005-0000-0000-00002C1A0000}"/>
    <cellStyle name="Currency 2 6 2 6 2 2" xfId="6701" xr:uid="{00000000-0005-0000-0000-00002D1A0000}"/>
    <cellStyle name="Currency 2 6 2 6 2 2 2" xfId="6702" xr:uid="{00000000-0005-0000-0000-00002E1A0000}"/>
    <cellStyle name="Currency 2 6 2 6 2 2 3" xfId="6703" xr:uid="{00000000-0005-0000-0000-00002F1A0000}"/>
    <cellStyle name="Currency 2 6 2 6 2 3" xfId="6704" xr:uid="{00000000-0005-0000-0000-0000301A0000}"/>
    <cellStyle name="Currency 2 6 2 6 2 3 2" xfId="6705" xr:uid="{00000000-0005-0000-0000-0000311A0000}"/>
    <cellStyle name="Currency 2 6 2 6 2 3 3" xfId="6706" xr:uid="{00000000-0005-0000-0000-0000321A0000}"/>
    <cellStyle name="Currency 2 6 2 6 2 4" xfId="6707" xr:uid="{00000000-0005-0000-0000-0000331A0000}"/>
    <cellStyle name="Currency 2 6 2 6 2 4 2" xfId="6708" xr:uid="{00000000-0005-0000-0000-0000341A0000}"/>
    <cellStyle name="Currency 2 6 2 6 2 4 2 2" xfId="6709" xr:uid="{00000000-0005-0000-0000-0000351A0000}"/>
    <cellStyle name="Currency 2 6 2 6 2 4 3" xfId="6710" xr:uid="{00000000-0005-0000-0000-0000361A0000}"/>
    <cellStyle name="Currency 2 6 2 6 2 5" xfId="6711" xr:uid="{00000000-0005-0000-0000-0000371A0000}"/>
    <cellStyle name="Currency 2 6 2 6 2 5 2" xfId="6712" xr:uid="{00000000-0005-0000-0000-0000381A0000}"/>
    <cellStyle name="Currency 2 6 2 6 2 5 2 2" xfId="6713" xr:uid="{00000000-0005-0000-0000-0000391A0000}"/>
    <cellStyle name="Currency 2 6 2 6 2 5 3" xfId="6714" xr:uid="{00000000-0005-0000-0000-00003A1A0000}"/>
    <cellStyle name="Currency 2 6 2 6 2 6" xfId="6715" xr:uid="{00000000-0005-0000-0000-00003B1A0000}"/>
    <cellStyle name="Currency 2 6 2 6 2 6 2" xfId="6716" xr:uid="{00000000-0005-0000-0000-00003C1A0000}"/>
    <cellStyle name="Currency 2 6 2 6 2 6 2 2" xfId="6717" xr:uid="{00000000-0005-0000-0000-00003D1A0000}"/>
    <cellStyle name="Currency 2 6 2 6 2 6 3" xfId="6718" xr:uid="{00000000-0005-0000-0000-00003E1A0000}"/>
    <cellStyle name="Currency 2 6 2 6 2 7" xfId="6719" xr:uid="{00000000-0005-0000-0000-00003F1A0000}"/>
    <cellStyle name="Currency 2 6 2 6 2 7 2" xfId="6720" xr:uid="{00000000-0005-0000-0000-0000401A0000}"/>
    <cellStyle name="Currency 2 6 2 6 2 8" xfId="6721" xr:uid="{00000000-0005-0000-0000-0000411A0000}"/>
    <cellStyle name="Currency 2 6 2 6 2 8 2" xfId="6722" xr:uid="{00000000-0005-0000-0000-0000421A0000}"/>
    <cellStyle name="Currency 2 6 2 6 2 9" xfId="6723" xr:uid="{00000000-0005-0000-0000-0000431A0000}"/>
    <cellStyle name="Currency 2 6 2 6 3" xfId="6724" xr:uid="{00000000-0005-0000-0000-0000441A0000}"/>
    <cellStyle name="Currency 2 6 2 6 3 2" xfId="6725" xr:uid="{00000000-0005-0000-0000-0000451A0000}"/>
    <cellStyle name="Currency 2 6 2 6 3 2 2" xfId="6726" xr:uid="{00000000-0005-0000-0000-0000461A0000}"/>
    <cellStyle name="Currency 2 6 2 6 3 2 3" xfId="6727" xr:uid="{00000000-0005-0000-0000-0000471A0000}"/>
    <cellStyle name="Currency 2 6 2 6 3 3" xfId="6728" xr:uid="{00000000-0005-0000-0000-0000481A0000}"/>
    <cellStyle name="Currency 2 6 2 6 4" xfId="6729" xr:uid="{00000000-0005-0000-0000-0000491A0000}"/>
    <cellStyle name="Currency 2 6 2 6 4 2" xfId="6730" xr:uid="{00000000-0005-0000-0000-00004A1A0000}"/>
    <cellStyle name="Currency 2 6 2 6 4 2 2" xfId="6731" xr:uid="{00000000-0005-0000-0000-00004B1A0000}"/>
    <cellStyle name="Currency 2 6 2 6 4 3" xfId="6732" xr:uid="{00000000-0005-0000-0000-00004C1A0000}"/>
    <cellStyle name="Currency 2 6 2 6 4 4" xfId="6733" xr:uid="{00000000-0005-0000-0000-00004D1A0000}"/>
    <cellStyle name="Currency 2 6 2 6 5" xfId="6734" xr:uid="{00000000-0005-0000-0000-00004E1A0000}"/>
    <cellStyle name="Currency 2 6 2 6 5 2" xfId="6735" xr:uid="{00000000-0005-0000-0000-00004F1A0000}"/>
    <cellStyle name="Currency 2 6 2 6 5 2 2" xfId="6736" xr:uid="{00000000-0005-0000-0000-0000501A0000}"/>
    <cellStyle name="Currency 2 6 2 6 5 3" xfId="6737" xr:uid="{00000000-0005-0000-0000-0000511A0000}"/>
    <cellStyle name="Currency 2 6 2 6 6" xfId="6738" xr:uid="{00000000-0005-0000-0000-0000521A0000}"/>
    <cellStyle name="Currency 2 6 2 6 7" xfId="6739" xr:uid="{00000000-0005-0000-0000-0000531A0000}"/>
    <cellStyle name="Currency 2 6 2 7" xfId="6740" xr:uid="{00000000-0005-0000-0000-0000541A0000}"/>
    <cellStyle name="Currency 2 6 2 7 10" xfId="6741" xr:uid="{00000000-0005-0000-0000-0000551A0000}"/>
    <cellStyle name="Currency 2 6 2 7 2" xfId="6742" xr:uid="{00000000-0005-0000-0000-0000561A0000}"/>
    <cellStyle name="Currency 2 6 2 7 2 2" xfId="6743" xr:uid="{00000000-0005-0000-0000-0000571A0000}"/>
    <cellStyle name="Currency 2 6 2 7 2 3" xfId="6744" xr:uid="{00000000-0005-0000-0000-0000581A0000}"/>
    <cellStyle name="Currency 2 6 2 7 3" xfId="6745" xr:uid="{00000000-0005-0000-0000-0000591A0000}"/>
    <cellStyle name="Currency 2 6 2 7 3 2" xfId="6746" xr:uid="{00000000-0005-0000-0000-00005A1A0000}"/>
    <cellStyle name="Currency 2 6 2 7 3 3" xfId="6747" xr:uid="{00000000-0005-0000-0000-00005B1A0000}"/>
    <cellStyle name="Currency 2 6 2 7 4" xfId="6748" xr:uid="{00000000-0005-0000-0000-00005C1A0000}"/>
    <cellStyle name="Currency 2 6 2 7 4 2" xfId="6749" xr:uid="{00000000-0005-0000-0000-00005D1A0000}"/>
    <cellStyle name="Currency 2 6 2 7 4 2 2" xfId="6750" xr:uid="{00000000-0005-0000-0000-00005E1A0000}"/>
    <cellStyle name="Currency 2 6 2 7 4 3" xfId="6751" xr:uid="{00000000-0005-0000-0000-00005F1A0000}"/>
    <cellStyle name="Currency 2 6 2 7 5" xfId="6752" xr:uid="{00000000-0005-0000-0000-0000601A0000}"/>
    <cellStyle name="Currency 2 6 2 7 5 2" xfId="6753" xr:uid="{00000000-0005-0000-0000-0000611A0000}"/>
    <cellStyle name="Currency 2 6 2 7 5 2 2" xfId="6754" xr:uid="{00000000-0005-0000-0000-0000621A0000}"/>
    <cellStyle name="Currency 2 6 2 7 5 3" xfId="6755" xr:uid="{00000000-0005-0000-0000-0000631A0000}"/>
    <cellStyle name="Currency 2 6 2 7 6" xfId="6756" xr:uid="{00000000-0005-0000-0000-0000641A0000}"/>
    <cellStyle name="Currency 2 6 2 7 6 2" xfId="6757" xr:uid="{00000000-0005-0000-0000-0000651A0000}"/>
    <cellStyle name="Currency 2 6 2 7 6 2 2" xfId="6758" xr:uid="{00000000-0005-0000-0000-0000661A0000}"/>
    <cellStyle name="Currency 2 6 2 7 6 3" xfId="6759" xr:uid="{00000000-0005-0000-0000-0000671A0000}"/>
    <cellStyle name="Currency 2 6 2 7 7" xfId="6760" xr:uid="{00000000-0005-0000-0000-0000681A0000}"/>
    <cellStyle name="Currency 2 6 2 7 7 2" xfId="6761" xr:uid="{00000000-0005-0000-0000-0000691A0000}"/>
    <cellStyle name="Currency 2 6 2 7 8" xfId="6762" xr:uid="{00000000-0005-0000-0000-00006A1A0000}"/>
    <cellStyle name="Currency 2 6 2 7 8 2" xfId="6763" xr:uid="{00000000-0005-0000-0000-00006B1A0000}"/>
    <cellStyle name="Currency 2 6 2 7 9" xfId="6764" xr:uid="{00000000-0005-0000-0000-00006C1A0000}"/>
    <cellStyle name="Currency 2 6 2 8" xfId="6765" xr:uid="{00000000-0005-0000-0000-00006D1A0000}"/>
    <cellStyle name="Currency 2 6 2 8 10" xfId="6766" xr:uid="{00000000-0005-0000-0000-00006E1A0000}"/>
    <cellStyle name="Currency 2 6 2 8 11" xfId="6767" xr:uid="{00000000-0005-0000-0000-00006F1A0000}"/>
    <cellStyle name="Currency 2 6 2 8 12" xfId="6768" xr:uid="{00000000-0005-0000-0000-0000701A0000}"/>
    <cellStyle name="Currency 2 6 2 8 2" xfId="6769" xr:uid="{00000000-0005-0000-0000-0000711A0000}"/>
    <cellStyle name="Currency 2 6 2 8 2 2" xfId="6770" xr:uid="{00000000-0005-0000-0000-0000721A0000}"/>
    <cellStyle name="Currency 2 6 2 8 2 3" xfId="6771" xr:uid="{00000000-0005-0000-0000-0000731A0000}"/>
    <cellStyle name="Currency 2 6 2 8 3" xfId="6772" xr:uid="{00000000-0005-0000-0000-0000741A0000}"/>
    <cellStyle name="Currency 2 6 2 8 3 2" xfId="6773" xr:uid="{00000000-0005-0000-0000-0000751A0000}"/>
    <cellStyle name="Currency 2 6 2 8 3 3" xfId="6774" xr:uid="{00000000-0005-0000-0000-0000761A0000}"/>
    <cellStyle name="Currency 2 6 2 8 4" xfId="6775" xr:uid="{00000000-0005-0000-0000-0000771A0000}"/>
    <cellStyle name="Currency 2 6 2 8 5" xfId="6776" xr:uid="{00000000-0005-0000-0000-0000781A0000}"/>
    <cellStyle name="Currency 2 6 2 8 5 2" xfId="6777" xr:uid="{00000000-0005-0000-0000-0000791A0000}"/>
    <cellStyle name="Currency 2 6 2 8 5 2 2" xfId="6778" xr:uid="{00000000-0005-0000-0000-00007A1A0000}"/>
    <cellStyle name="Currency 2 6 2 8 5 3" xfId="6779" xr:uid="{00000000-0005-0000-0000-00007B1A0000}"/>
    <cellStyle name="Currency 2 6 2 8 6" xfId="6780" xr:uid="{00000000-0005-0000-0000-00007C1A0000}"/>
    <cellStyle name="Currency 2 6 2 8 6 2" xfId="6781" xr:uid="{00000000-0005-0000-0000-00007D1A0000}"/>
    <cellStyle name="Currency 2 6 2 8 6 2 2" xfId="6782" xr:uid="{00000000-0005-0000-0000-00007E1A0000}"/>
    <cellStyle name="Currency 2 6 2 8 6 3" xfId="6783" xr:uid="{00000000-0005-0000-0000-00007F1A0000}"/>
    <cellStyle name="Currency 2 6 2 8 7" xfId="6784" xr:uid="{00000000-0005-0000-0000-0000801A0000}"/>
    <cellStyle name="Currency 2 6 2 8 7 2" xfId="6785" xr:uid="{00000000-0005-0000-0000-0000811A0000}"/>
    <cellStyle name="Currency 2 6 2 8 7 2 2" xfId="6786" xr:uid="{00000000-0005-0000-0000-0000821A0000}"/>
    <cellStyle name="Currency 2 6 2 8 7 3" xfId="6787" xr:uid="{00000000-0005-0000-0000-0000831A0000}"/>
    <cellStyle name="Currency 2 6 2 8 8" xfId="6788" xr:uid="{00000000-0005-0000-0000-0000841A0000}"/>
    <cellStyle name="Currency 2 6 2 8 8 2" xfId="6789" xr:uid="{00000000-0005-0000-0000-0000851A0000}"/>
    <cellStyle name="Currency 2 6 2 8 9" xfId="6790" xr:uid="{00000000-0005-0000-0000-0000861A0000}"/>
    <cellStyle name="Currency 2 6 2 8 9 2" xfId="6791" xr:uid="{00000000-0005-0000-0000-0000871A0000}"/>
    <cellStyle name="Currency 2 6 2 9" xfId="6792" xr:uid="{00000000-0005-0000-0000-0000881A0000}"/>
    <cellStyle name="Currency 2 6 2 9 2" xfId="6793" xr:uid="{00000000-0005-0000-0000-0000891A0000}"/>
    <cellStyle name="Currency 2 6 2 9 3" xfId="6794" xr:uid="{00000000-0005-0000-0000-00008A1A0000}"/>
    <cellStyle name="Currency 2 6 20" xfId="6795" xr:uid="{00000000-0005-0000-0000-00008B1A0000}"/>
    <cellStyle name="Currency 2 6 3" xfId="6796" xr:uid="{00000000-0005-0000-0000-00008C1A0000}"/>
    <cellStyle name="Currency 2 6 3 10" xfId="6797" xr:uid="{00000000-0005-0000-0000-00008D1A0000}"/>
    <cellStyle name="Currency 2 6 3 10 2" xfId="6798" xr:uid="{00000000-0005-0000-0000-00008E1A0000}"/>
    <cellStyle name="Currency 2 6 3 10 2 2" xfId="6799" xr:uid="{00000000-0005-0000-0000-00008F1A0000}"/>
    <cellStyle name="Currency 2 6 3 10 3" xfId="6800" xr:uid="{00000000-0005-0000-0000-0000901A0000}"/>
    <cellStyle name="Currency 2 6 3 10 4" xfId="6801" xr:uid="{00000000-0005-0000-0000-0000911A0000}"/>
    <cellStyle name="Currency 2 6 3 11" xfId="6802" xr:uid="{00000000-0005-0000-0000-0000921A0000}"/>
    <cellStyle name="Currency 2 6 3 11 2" xfId="6803" xr:uid="{00000000-0005-0000-0000-0000931A0000}"/>
    <cellStyle name="Currency 2 6 3 11 2 2" xfId="6804" xr:uid="{00000000-0005-0000-0000-0000941A0000}"/>
    <cellStyle name="Currency 2 6 3 11 3" xfId="6805" xr:uid="{00000000-0005-0000-0000-0000951A0000}"/>
    <cellStyle name="Currency 2 6 3 12" xfId="6806" xr:uid="{00000000-0005-0000-0000-0000961A0000}"/>
    <cellStyle name="Currency 2 6 3 12 2" xfId="6807" xr:uid="{00000000-0005-0000-0000-0000971A0000}"/>
    <cellStyle name="Currency 2 6 3 12 2 2" xfId="6808" xr:uid="{00000000-0005-0000-0000-0000981A0000}"/>
    <cellStyle name="Currency 2 6 3 12 3" xfId="6809" xr:uid="{00000000-0005-0000-0000-0000991A0000}"/>
    <cellStyle name="Currency 2 6 3 13" xfId="6810" xr:uid="{00000000-0005-0000-0000-00009A1A0000}"/>
    <cellStyle name="Currency 2 6 3 13 2" xfId="6811" xr:uid="{00000000-0005-0000-0000-00009B1A0000}"/>
    <cellStyle name="Currency 2 6 3 14" xfId="6812" xr:uid="{00000000-0005-0000-0000-00009C1A0000}"/>
    <cellStyle name="Currency 2 6 3 14 2" xfId="6813" xr:uid="{00000000-0005-0000-0000-00009D1A0000}"/>
    <cellStyle name="Currency 2 6 3 15" xfId="6814" xr:uid="{00000000-0005-0000-0000-00009E1A0000}"/>
    <cellStyle name="Currency 2 6 3 16" xfId="6815" xr:uid="{00000000-0005-0000-0000-00009F1A0000}"/>
    <cellStyle name="Currency 2 6 3 17" xfId="6816" xr:uid="{00000000-0005-0000-0000-0000A01A0000}"/>
    <cellStyle name="Currency 2 6 3 18" xfId="6817" xr:uid="{00000000-0005-0000-0000-0000A11A0000}"/>
    <cellStyle name="Currency 2 6 3 2" xfId="6818" xr:uid="{00000000-0005-0000-0000-0000A21A0000}"/>
    <cellStyle name="Currency 2 6 3 2 10" xfId="6819" xr:uid="{00000000-0005-0000-0000-0000A31A0000}"/>
    <cellStyle name="Currency 2 6 3 2 10 2" xfId="6820" xr:uid="{00000000-0005-0000-0000-0000A41A0000}"/>
    <cellStyle name="Currency 2 6 3 2 10 2 2" xfId="6821" xr:uid="{00000000-0005-0000-0000-0000A51A0000}"/>
    <cellStyle name="Currency 2 6 3 2 10 3" xfId="6822" xr:uid="{00000000-0005-0000-0000-0000A61A0000}"/>
    <cellStyle name="Currency 2 6 3 2 11" xfId="6823" xr:uid="{00000000-0005-0000-0000-0000A71A0000}"/>
    <cellStyle name="Currency 2 6 3 2 11 2" xfId="6824" xr:uid="{00000000-0005-0000-0000-0000A81A0000}"/>
    <cellStyle name="Currency 2 6 3 2 12" xfId="6825" xr:uid="{00000000-0005-0000-0000-0000A91A0000}"/>
    <cellStyle name="Currency 2 6 3 2 12 2" xfId="6826" xr:uid="{00000000-0005-0000-0000-0000AA1A0000}"/>
    <cellStyle name="Currency 2 6 3 2 13" xfId="6827" xr:uid="{00000000-0005-0000-0000-0000AB1A0000}"/>
    <cellStyle name="Currency 2 6 3 2 14" xfId="6828" xr:uid="{00000000-0005-0000-0000-0000AC1A0000}"/>
    <cellStyle name="Currency 2 6 3 2 15" xfId="6829" xr:uid="{00000000-0005-0000-0000-0000AD1A0000}"/>
    <cellStyle name="Currency 2 6 3 2 16" xfId="6830" xr:uid="{00000000-0005-0000-0000-0000AE1A0000}"/>
    <cellStyle name="Currency 2 6 3 2 2" xfId="6831" xr:uid="{00000000-0005-0000-0000-0000AF1A0000}"/>
    <cellStyle name="Currency 2 6 3 2 2 2" xfId="6832" xr:uid="{00000000-0005-0000-0000-0000B01A0000}"/>
    <cellStyle name="Currency 2 6 3 2 2 2 10" xfId="6833" xr:uid="{00000000-0005-0000-0000-0000B11A0000}"/>
    <cellStyle name="Currency 2 6 3 2 2 2 2" xfId="6834" xr:uid="{00000000-0005-0000-0000-0000B21A0000}"/>
    <cellStyle name="Currency 2 6 3 2 2 2 2 2" xfId="6835" xr:uid="{00000000-0005-0000-0000-0000B31A0000}"/>
    <cellStyle name="Currency 2 6 3 2 2 2 2 3" xfId="6836" xr:uid="{00000000-0005-0000-0000-0000B41A0000}"/>
    <cellStyle name="Currency 2 6 3 2 2 2 3" xfId="6837" xr:uid="{00000000-0005-0000-0000-0000B51A0000}"/>
    <cellStyle name="Currency 2 6 3 2 2 2 3 2" xfId="6838" xr:uid="{00000000-0005-0000-0000-0000B61A0000}"/>
    <cellStyle name="Currency 2 6 3 2 2 2 3 3" xfId="6839" xr:uid="{00000000-0005-0000-0000-0000B71A0000}"/>
    <cellStyle name="Currency 2 6 3 2 2 2 4" xfId="6840" xr:uid="{00000000-0005-0000-0000-0000B81A0000}"/>
    <cellStyle name="Currency 2 6 3 2 2 2 4 2" xfId="6841" xr:uid="{00000000-0005-0000-0000-0000B91A0000}"/>
    <cellStyle name="Currency 2 6 3 2 2 2 4 2 2" xfId="6842" xr:uid="{00000000-0005-0000-0000-0000BA1A0000}"/>
    <cellStyle name="Currency 2 6 3 2 2 2 4 3" xfId="6843" xr:uid="{00000000-0005-0000-0000-0000BB1A0000}"/>
    <cellStyle name="Currency 2 6 3 2 2 2 5" xfId="6844" xr:uid="{00000000-0005-0000-0000-0000BC1A0000}"/>
    <cellStyle name="Currency 2 6 3 2 2 2 5 2" xfId="6845" xr:uid="{00000000-0005-0000-0000-0000BD1A0000}"/>
    <cellStyle name="Currency 2 6 3 2 2 2 5 2 2" xfId="6846" xr:uid="{00000000-0005-0000-0000-0000BE1A0000}"/>
    <cellStyle name="Currency 2 6 3 2 2 2 5 3" xfId="6847" xr:uid="{00000000-0005-0000-0000-0000BF1A0000}"/>
    <cellStyle name="Currency 2 6 3 2 2 2 6" xfId="6848" xr:uid="{00000000-0005-0000-0000-0000C01A0000}"/>
    <cellStyle name="Currency 2 6 3 2 2 2 6 2" xfId="6849" xr:uid="{00000000-0005-0000-0000-0000C11A0000}"/>
    <cellStyle name="Currency 2 6 3 2 2 2 6 2 2" xfId="6850" xr:uid="{00000000-0005-0000-0000-0000C21A0000}"/>
    <cellStyle name="Currency 2 6 3 2 2 2 6 3" xfId="6851" xr:uid="{00000000-0005-0000-0000-0000C31A0000}"/>
    <cellStyle name="Currency 2 6 3 2 2 2 7" xfId="6852" xr:uid="{00000000-0005-0000-0000-0000C41A0000}"/>
    <cellStyle name="Currency 2 6 3 2 2 2 7 2" xfId="6853" xr:uid="{00000000-0005-0000-0000-0000C51A0000}"/>
    <cellStyle name="Currency 2 6 3 2 2 2 8" xfId="6854" xr:uid="{00000000-0005-0000-0000-0000C61A0000}"/>
    <cellStyle name="Currency 2 6 3 2 2 2 8 2" xfId="6855" xr:uid="{00000000-0005-0000-0000-0000C71A0000}"/>
    <cellStyle name="Currency 2 6 3 2 2 2 9" xfId="6856" xr:uid="{00000000-0005-0000-0000-0000C81A0000}"/>
    <cellStyle name="Currency 2 6 3 2 2 3" xfId="6857" xr:uid="{00000000-0005-0000-0000-0000C91A0000}"/>
    <cellStyle name="Currency 2 6 3 2 2 3 10" xfId="6858" xr:uid="{00000000-0005-0000-0000-0000CA1A0000}"/>
    <cellStyle name="Currency 2 6 3 2 2 3 2" xfId="6859" xr:uid="{00000000-0005-0000-0000-0000CB1A0000}"/>
    <cellStyle name="Currency 2 6 3 2 2 3 2 2" xfId="6860" xr:uid="{00000000-0005-0000-0000-0000CC1A0000}"/>
    <cellStyle name="Currency 2 6 3 2 2 3 2 3" xfId="6861" xr:uid="{00000000-0005-0000-0000-0000CD1A0000}"/>
    <cellStyle name="Currency 2 6 3 2 2 3 3" xfId="6862" xr:uid="{00000000-0005-0000-0000-0000CE1A0000}"/>
    <cellStyle name="Currency 2 6 3 2 2 3 3 2" xfId="6863" xr:uid="{00000000-0005-0000-0000-0000CF1A0000}"/>
    <cellStyle name="Currency 2 6 3 2 2 3 3 3" xfId="6864" xr:uid="{00000000-0005-0000-0000-0000D01A0000}"/>
    <cellStyle name="Currency 2 6 3 2 2 3 4" xfId="6865" xr:uid="{00000000-0005-0000-0000-0000D11A0000}"/>
    <cellStyle name="Currency 2 6 3 2 2 3 4 2" xfId="6866" xr:uid="{00000000-0005-0000-0000-0000D21A0000}"/>
    <cellStyle name="Currency 2 6 3 2 2 3 4 2 2" xfId="6867" xr:uid="{00000000-0005-0000-0000-0000D31A0000}"/>
    <cellStyle name="Currency 2 6 3 2 2 3 4 3" xfId="6868" xr:uid="{00000000-0005-0000-0000-0000D41A0000}"/>
    <cellStyle name="Currency 2 6 3 2 2 3 5" xfId="6869" xr:uid="{00000000-0005-0000-0000-0000D51A0000}"/>
    <cellStyle name="Currency 2 6 3 2 2 3 5 2" xfId="6870" xr:uid="{00000000-0005-0000-0000-0000D61A0000}"/>
    <cellStyle name="Currency 2 6 3 2 2 3 5 2 2" xfId="6871" xr:uid="{00000000-0005-0000-0000-0000D71A0000}"/>
    <cellStyle name="Currency 2 6 3 2 2 3 5 3" xfId="6872" xr:uid="{00000000-0005-0000-0000-0000D81A0000}"/>
    <cellStyle name="Currency 2 6 3 2 2 3 6" xfId="6873" xr:uid="{00000000-0005-0000-0000-0000D91A0000}"/>
    <cellStyle name="Currency 2 6 3 2 2 3 6 2" xfId="6874" xr:uid="{00000000-0005-0000-0000-0000DA1A0000}"/>
    <cellStyle name="Currency 2 6 3 2 2 3 6 2 2" xfId="6875" xr:uid="{00000000-0005-0000-0000-0000DB1A0000}"/>
    <cellStyle name="Currency 2 6 3 2 2 3 6 3" xfId="6876" xr:uid="{00000000-0005-0000-0000-0000DC1A0000}"/>
    <cellStyle name="Currency 2 6 3 2 2 3 7" xfId="6877" xr:uid="{00000000-0005-0000-0000-0000DD1A0000}"/>
    <cellStyle name="Currency 2 6 3 2 2 3 7 2" xfId="6878" xr:uid="{00000000-0005-0000-0000-0000DE1A0000}"/>
    <cellStyle name="Currency 2 6 3 2 2 3 8" xfId="6879" xr:uid="{00000000-0005-0000-0000-0000DF1A0000}"/>
    <cellStyle name="Currency 2 6 3 2 2 3 8 2" xfId="6880" xr:uid="{00000000-0005-0000-0000-0000E01A0000}"/>
    <cellStyle name="Currency 2 6 3 2 2 3 9" xfId="6881" xr:uid="{00000000-0005-0000-0000-0000E11A0000}"/>
    <cellStyle name="Currency 2 6 3 2 2 4" xfId="6882" xr:uid="{00000000-0005-0000-0000-0000E21A0000}"/>
    <cellStyle name="Currency 2 6 3 2 2 4 10" xfId="6883" xr:uid="{00000000-0005-0000-0000-0000E31A0000}"/>
    <cellStyle name="Currency 2 6 3 2 2 4 2" xfId="6884" xr:uid="{00000000-0005-0000-0000-0000E41A0000}"/>
    <cellStyle name="Currency 2 6 3 2 2 4 3" xfId="6885" xr:uid="{00000000-0005-0000-0000-0000E51A0000}"/>
    <cellStyle name="Currency 2 6 3 2 2 4 3 2" xfId="6886" xr:uid="{00000000-0005-0000-0000-0000E61A0000}"/>
    <cellStyle name="Currency 2 6 3 2 2 4 3 2 2" xfId="6887" xr:uid="{00000000-0005-0000-0000-0000E71A0000}"/>
    <cellStyle name="Currency 2 6 3 2 2 4 3 3" xfId="6888" xr:uid="{00000000-0005-0000-0000-0000E81A0000}"/>
    <cellStyle name="Currency 2 6 3 2 2 4 4" xfId="6889" xr:uid="{00000000-0005-0000-0000-0000E91A0000}"/>
    <cellStyle name="Currency 2 6 3 2 2 4 4 2" xfId="6890" xr:uid="{00000000-0005-0000-0000-0000EA1A0000}"/>
    <cellStyle name="Currency 2 6 3 2 2 4 4 2 2" xfId="6891" xr:uid="{00000000-0005-0000-0000-0000EB1A0000}"/>
    <cellStyle name="Currency 2 6 3 2 2 4 4 3" xfId="6892" xr:uid="{00000000-0005-0000-0000-0000EC1A0000}"/>
    <cellStyle name="Currency 2 6 3 2 2 4 5" xfId="6893" xr:uid="{00000000-0005-0000-0000-0000ED1A0000}"/>
    <cellStyle name="Currency 2 6 3 2 2 4 5 2" xfId="6894" xr:uid="{00000000-0005-0000-0000-0000EE1A0000}"/>
    <cellStyle name="Currency 2 6 3 2 2 4 5 2 2" xfId="6895" xr:uid="{00000000-0005-0000-0000-0000EF1A0000}"/>
    <cellStyle name="Currency 2 6 3 2 2 4 5 3" xfId="6896" xr:uid="{00000000-0005-0000-0000-0000F01A0000}"/>
    <cellStyle name="Currency 2 6 3 2 2 4 6" xfId="6897" xr:uid="{00000000-0005-0000-0000-0000F11A0000}"/>
    <cellStyle name="Currency 2 6 3 2 2 4 6 2" xfId="6898" xr:uid="{00000000-0005-0000-0000-0000F21A0000}"/>
    <cellStyle name="Currency 2 6 3 2 2 4 7" xfId="6899" xr:uid="{00000000-0005-0000-0000-0000F31A0000}"/>
    <cellStyle name="Currency 2 6 3 2 2 4 7 2" xfId="6900" xr:uid="{00000000-0005-0000-0000-0000F41A0000}"/>
    <cellStyle name="Currency 2 6 3 2 2 4 8" xfId="6901" xr:uid="{00000000-0005-0000-0000-0000F51A0000}"/>
    <cellStyle name="Currency 2 6 3 2 2 4 9" xfId="6902" xr:uid="{00000000-0005-0000-0000-0000F61A0000}"/>
    <cellStyle name="Currency 2 6 3 2 2 5" xfId="6903" xr:uid="{00000000-0005-0000-0000-0000F71A0000}"/>
    <cellStyle name="Currency 2 6 3 2 2 5 2" xfId="6904" xr:uid="{00000000-0005-0000-0000-0000F81A0000}"/>
    <cellStyle name="Currency 2 6 3 2 2 5 3" xfId="6905" xr:uid="{00000000-0005-0000-0000-0000F91A0000}"/>
    <cellStyle name="Currency 2 6 3 2 2 5 4" xfId="6906" xr:uid="{00000000-0005-0000-0000-0000FA1A0000}"/>
    <cellStyle name="Currency 2 6 3 2 2 6" xfId="6907" xr:uid="{00000000-0005-0000-0000-0000FB1A0000}"/>
    <cellStyle name="Currency 2 6 3 2 2 6 2" xfId="6908" xr:uid="{00000000-0005-0000-0000-0000FC1A0000}"/>
    <cellStyle name="Currency 2 6 3 2 2 6 2 2" xfId="6909" xr:uid="{00000000-0005-0000-0000-0000FD1A0000}"/>
    <cellStyle name="Currency 2 6 3 2 2 6 2 2 2" xfId="6910" xr:uid="{00000000-0005-0000-0000-0000FE1A0000}"/>
    <cellStyle name="Currency 2 6 3 2 2 6 2 3" xfId="6911" xr:uid="{00000000-0005-0000-0000-0000FF1A0000}"/>
    <cellStyle name="Currency 2 6 3 2 2 6 3" xfId="6912" xr:uid="{00000000-0005-0000-0000-0000001B0000}"/>
    <cellStyle name="Currency 2 6 3 2 2 6 3 2" xfId="6913" xr:uid="{00000000-0005-0000-0000-0000011B0000}"/>
    <cellStyle name="Currency 2 6 3 2 2 6 3 2 2" xfId="6914" xr:uid="{00000000-0005-0000-0000-0000021B0000}"/>
    <cellStyle name="Currency 2 6 3 2 2 6 3 3" xfId="6915" xr:uid="{00000000-0005-0000-0000-0000031B0000}"/>
    <cellStyle name="Currency 2 6 3 2 2 6 4" xfId="6916" xr:uid="{00000000-0005-0000-0000-0000041B0000}"/>
    <cellStyle name="Currency 2 6 3 2 2 6 4 2" xfId="6917" xr:uid="{00000000-0005-0000-0000-0000051B0000}"/>
    <cellStyle name="Currency 2 6 3 2 2 6 4 2 2" xfId="6918" xr:uid="{00000000-0005-0000-0000-0000061B0000}"/>
    <cellStyle name="Currency 2 6 3 2 2 6 4 3" xfId="6919" xr:uid="{00000000-0005-0000-0000-0000071B0000}"/>
    <cellStyle name="Currency 2 6 3 2 2 6 5" xfId="6920" xr:uid="{00000000-0005-0000-0000-0000081B0000}"/>
    <cellStyle name="Currency 2 6 3 2 2 6 5 2" xfId="6921" xr:uid="{00000000-0005-0000-0000-0000091B0000}"/>
    <cellStyle name="Currency 2 6 3 2 2 6 6" xfId="6922" xr:uid="{00000000-0005-0000-0000-00000A1B0000}"/>
    <cellStyle name="Currency 2 6 3 2 2 6 6 2" xfId="6923" xr:uid="{00000000-0005-0000-0000-00000B1B0000}"/>
    <cellStyle name="Currency 2 6 3 2 2 6 7" xfId="6924" xr:uid="{00000000-0005-0000-0000-00000C1B0000}"/>
    <cellStyle name="Currency 2 6 3 2 2 7" xfId="6925" xr:uid="{00000000-0005-0000-0000-00000D1B0000}"/>
    <cellStyle name="Currency 2 6 3 2 2 7 2" xfId="6926" xr:uid="{00000000-0005-0000-0000-00000E1B0000}"/>
    <cellStyle name="Currency 2 6 3 2 2 7 2 2" xfId="6927" xr:uid="{00000000-0005-0000-0000-00000F1B0000}"/>
    <cellStyle name="Currency 2 6 3 2 2 7 3" xfId="6928" xr:uid="{00000000-0005-0000-0000-0000101B0000}"/>
    <cellStyle name="Currency 2 6 3 2 2 8" xfId="6929" xr:uid="{00000000-0005-0000-0000-0000111B0000}"/>
    <cellStyle name="Currency 2 6 3 2 2 8 2" xfId="6930" xr:uid="{00000000-0005-0000-0000-0000121B0000}"/>
    <cellStyle name="Currency 2 6 3 2 2 8 2 2" xfId="6931" xr:uid="{00000000-0005-0000-0000-0000131B0000}"/>
    <cellStyle name="Currency 2 6 3 2 2 8 3" xfId="6932" xr:uid="{00000000-0005-0000-0000-0000141B0000}"/>
    <cellStyle name="Currency 2 6 3 2 2 9" xfId="6933" xr:uid="{00000000-0005-0000-0000-0000151B0000}"/>
    <cellStyle name="Currency 2 6 3 2 3" xfId="6934" xr:uid="{00000000-0005-0000-0000-0000161B0000}"/>
    <cellStyle name="Currency 2 6 3 2 3 10" xfId="6935" xr:uid="{00000000-0005-0000-0000-0000171B0000}"/>
    <cellStyle name="Currency 2 6 3 2 3 11" xfId="6936" xr:uid="{00000000-0005-0000-0000-0000181B0000}"/>
    <cellStyle name="Currency 2 6 3 2 3 12" xfId="6937" xr:uid="{00000000-0005-0000-0000-0000191B0000}"/>
    <cellStyle name="Currency 2 6 3 2 3 13" xfId="6938" xr:uid="{00000000-0005-0000-0000-00001A1B0000}"/>
    <cellStyle name="Currency 2 6 3 2 3 2" xfId="6939" xr:uid="{00000000-0005-0000-0000-00001B1B0000}"/>
    <cellStyle name="Currency 2 6 3 2 3 2 10" xfId="6940" xr:uid="{00000000-0005-0000-0000-00001C1B0000}"/>
    <cellStyle name="Currency 2 6 3 2 3 2 2" xfId="6941" xr:uid="{00000000-0005-0000-0000-00001D1B0000}"/>
    <cellStyle name="Currency 2 6 3 2 3 2 2 2" xfId="6942" xr:uid="{00000000-0005-0000-0000-00001E1B0000}"/>
    <cellStyle name="Currency 2 6 3 2 3 2 2 3" xfId="6943" xr:uid="{00000000-0005-0000-0000-00001F1B0000}"/>
    <cellStyle name="Currency 2 6 3 2 3 2 3" xfId="6944" xr:uid="{00000000-0005-0000-0000-0000201B0000}"/>
    <cellStyle name="Currency 2 6 3 2 3 2 3 2" xfId="6945" xr:uid="{00000000-0005-0000-0000-0000211B0000}"/>
    <cellStyle name="Currency 2 6 3 2 3 2 3 3" xfId="6946" xr:uid="{00000000-0005-0000-0000-0000221B0000}"/>
    <cellStyle name="Currency 2 6 3 2 3 2 3 4" xfId="6947" xr:uid="{00000000-0005-0000-0000-0000231B0000}"/>
    <cellStyle name="Currency 2 6 3 2 3 2 4" xfId="6948" xr:uid="{00000000-0005-0000-0000-0000241B0000}"/>
    <cellStyle name="Currency 2 6 3 2 3 2 4 2" xfId="6949" xr:uid="{00000000-0005-0000-0000-0000251B0000}"/>
    <cellStyle name="Currency 2 6 3 2 3 2 4 2 2" xfId="6950" xr:uid="{00000000-0005-0000-0000-0000261B0000}"/>
    <cellStyle name="Currency 2 6 3 2 3 2 4 3" xfId="6951" xr:uid="{00000000-0005-0000-0000-0000271B0000}"/>
    <cellStyle name="Currency 2 6 3 2 3 2 5" xfId="6952" xr:uid="{00000000-0005-0000-0000-0000281B0000}"/>
    <cellStyle name="Currency 2 6 3 2 3 2 5 2" xfId="6953" xr:uid="{00000000-0005-0000-0000-0000291B0000}"/>
    <cellStyle name="Currency 2 6 3 2 3 2 5 2 2" xfId="6954" xr:uid="{00000000-0005-0000-0000-00002A1B0000}"/>
    <cellStyle name="Currency 2 6 3 2 3 2 5 3" xfId="6955" xr:uid="{00000000-0005-0000-0000-00002B1B0000}"/>
    <cellStyle name="Currency 2 6 3 2 3 2 6" xfId="6956" xr:uid="{00000000-0005-0000-0000-00002C1B0000}"/>
    <cellStyle name="Currency 2 6 3 2 3 2 6 2" xfId="6957" xr:uid="{00000000-0005-0000-0000-00002D1B0000}"/>
    <cellStyle name="Currency 2 6 3 2 3 2 6 2 2" xfId="6958" xr:uid="{00000000-0005-0000-0000-00002E1B0000}"/>
    <cellStyle name="Currency 2 6 3 2 3 2 6 3" xfId="6959" xr:uid="{00000000-0005-0000-0000-00002F1B0000}"/>
    <cellStyle name="Currency 2 6 3 2 3 2 7" xfId="6960" xr:uid="{00000000-0005-0000-0000-0000301B0000}"/>
    <cellStyle name="Currency 2 6 3 2 3 2 7 2" xfId="6961" xr:uid="{00000000-0005-0000-0000-0000311B0000}"/>
    <cellStyle name="Currency 2 6 3 2 3 2 8" xfId="6962" xr:uid="{00000000-0005-0000-0000-0000321B0000}"/>
    <cellStyle name="Currency 2 6 3 2 3 2 8 2" xfId="6963" xr:uid="{00000000-0005-0000-0000-0000331B0000}"/>
    <cellStyle name="Currency 2 6 3 2 3 2 9" xfId="6964" xr:uid="{00000000-0005-0000-0000-0000341B0000}"/>
    <cellStyle name="Currency 2 6 3 2 3 3" xfId="6965" xr:uid="{00000000-0005-0000-0000-0000351B0000}"/>
    <cellStyle name="Currency 2 6 3 2 3 3 2" xfId="6966" xr:uid="{00000000-0005-0000-0000-0000361B0000}"/>
    <cellStyle name="Currency 2 6 3 2 3 3 2 2" xfId="6967" xr:uid="{00000000-0005-0000-0000-0000371B0000}"/>
    <cellStyle name="Currency 2 6 3 2 3 3 2 3" xfId="6968" xr:uid="{00000000-0005-0000-0000-0000381B0000}"/>
    <cellStyle name="Currency 2 6 3 2 3 3 3" xfId="6969" xr:uid="{00000000-0005-0000-0000-0000391B0000}"/>
    <cellStyle name="Currency 2 6 3 2 3 4" xfId="6970" xr:uid="{00000000-0005-0000-0000-00003A1B0000}"/>
    <cellStyle name="Currency 2 6 3 2 3 4 2" xfId="6971" xr:uid="{00000000-0005-0000-0000-00003B1B0000}"/>
    <cellStyle name="Currency 2 6 3 2 3 4 3" xfId="6972" xr:uid="{00000000-0005-0000-0000-00003C1B0000}"/>
    <cellStyle name="Currency 2 6 3 2 3 4 4" xfId="6973" xr:uid="{00000000-0005-0000-0000-00003D1B0000}"/>
    <cellStyle name="Currency 2 6 3 2 3 5" xfId="6974" xr:uid="{00000000-0005-0000-0000-00003E1B0000}"/>
    <cellStyle name="Currency 2 6 3 2 3 5 2" xfId="6975" xr:uid="{00000000-0005-0000-0000-00003F1B0000}"/>
    <cellStyle name="Currency 2 6 3 2 3 5 2 2" xfId="6976" xr:uid="{00000000-0005-0000-0000-0000401B0000}"/>
    <cellStyle name="Currency 2 6 3 2 3 5 3" xfId="6977" xr:uid="{00000000-0005-0000-0000-0000411B0000}"/>
    <cellStyle name="Currency 2 6 3 2 3 6" xfId="6978" xr:uid="{00000000-0005-0000-0000-0000421B0000}"/>
    <cellStyle name="Currency 2 6 3 2 3 6 2" xfId="6979" xr:uid="{00000000-0005-0000-0000-0000431B0000}"/>
    <cellStyle name="Currency 2 6 3 2 3 6 2 2" xfId="6980" xr:uid="{00000000-0005-0000-0000-0000441B0000}"/>
    <cellStyle name="Currency 2 6 3 2 3 6 3" xfId="6981" xr:uid="{00000000-0005-0000-0000-0000451B0000}"/>
    <cellStyle name="Currency 2 6 3 2 3 7" xfId="6982" xr:uid="{00000000-0005-0000-0000-0000461B0000}"/>
    <cellStyle name="Currency 2 6 3 2 3 7 2" xfId="6983" xr:uid="{00000000-0005-0000-0000-0000471B0000}"/>
    <cellStyle name="Currency 2 6 3 2 3 7 2 2" xfId="6984" xr:uid="{00000000-0005-0000-0000-0000481B0000}"/>
    <cellStyle name="Currency 2 6 3 2 3 7 3" xfId="6985" xr:uid="{00000000-0005-0000-0000-0000491B0000}"/>
    <cellStyle name="Currency 2 6 3 2 3 8" xfId="6986" xr:uid="{00000000-0005-0000-0000-00004A1B0000}"/>
    <cellStyle name="Currency 2 6 3 2 3 8 2" xfId="6987" xr:uid="{00000000-0005-0000-0000-00004B1B0000}"/>
    <cellStyle name="Currency 2 6 3 2 3 9" xfId="6988" xr:uid="{00000000-0005-0000-0000-00004C1B0000}"/>
    <cellStyle name="Currency 2 6 3 2 3 9 2" xfId="6989" xr:uid="{00000000-0005-0000-0000-00004D1B0000}"/>
    <cellStyle name="Currency 2 6 3 2 4" xfId="6990" xr:uid="{00000000-0005-0000-0000-00004E1B0000}"/>
    <cellStyle name="Currency 2 6 3 2 4 2" xfId="6991" xr:uid="{00000000-0005-0000-0000-00004F1B0000}"/>
    <cellStyle name="Currency 2 6 3 2 4 2 10" xfId="6992" xr:uid="{00000000-0005-0000-0000-0000501B0000}"/>
    <cellStyle name="Currency 2 6 3 2 4 2 11" xfId="6993" xr:uid="{00000000-0005-0000-0000-0000511B0000}"/>
    <cellStyle name="Currency 2 6 3 2 4 2 2" xfId="6994" xr:uid="{00000000-0005-0000-0000-0000521B0000}"/>
    <cellStyle name="Currency 2 6 3 2 4 2 2 2" xfId="6995" xr:uid="{00000000-0005-0000-0000-0000531B0000}"/>
    <cellStyle name="Currency 2 6 3 2 4 2 2 3" xfId="6996" xr:uid="{00000000-0005-0000-0000-0000541B0000}"/>
    <cellStyle name="Currency 2 6 3 2 4 2 3" xfId="6997" xr:uid="{00000000-0005-0000-0000-0000551B0000}"/>
    <cellStyle name="Currency 2 6 3 2 4 2 3 2" xfId="6998" xr:uid="{00000000-0005-0000-0000-0000561B0000}"/>
    <cellStyle name="Currency 2 6 3 2 4 2 3 3" xfId="6999" xr:uid="{00000000-0005-0000-0000-0000571B0000}"/>
    <cellStyle name="Currency 2 6 3 2 4 2 4" xfId="7000" xr:uid="{00000000-0005-0000-0000-0000581B0000}"/>
    <cellStyle name="Currency 2 6 3 2 4 2 4 2" xfId="7001" xr:uid="{00000000-0005-0000-0000-0000591B0000}"/>
    <cellStyle name="Currency 2 6 3 2 4 2 4 2 2" xfId="7002" xr:uid="{00000000-0005-0000-0000-00005A1B0000}"/>
    <cellStyle name="Currency 2 6 3 2 4 2 4 3" xfId="7003" xr:uid="{00000000-0005-0000-0000-00005B1B0000}"/>
    <cellStyle name="Currency 2 6 3 2 4 2 5" xfId="7004" xr:uid="{00000000-0005-0000-0000-00005C1B0000}"/>
    <cellStyle name="Currency 2 6 3 2 4 2 5 2" xfId="7005" xr:uid="{00000000-0005-0000-0000-00005D1B0000}"/>
    <cellStyle name="Currency 2 6 3 2 4 2 5 2 2" xfId="7006" xr:uid="{00000000-0005-0000-0000-00005E1B0000}"/>
    <cellStyle name="Currency 2 6 3 2 4 2 5 3" xfId="7007" xr:uid="{00000000-0005-0000-0000-00005F1B0000}"/>
    <cellStyle name="Currency 2 6 3 2 4 2 6" xfId="7008" xr:uid="{00000000-0005-0000-0000-0000601B0000}"/>
    <cellStyle name="Currency 2 6 3 2 4 2 6 2" xfId="7009" xr:uid="{00000000-0005-0000-0000-0000611B0000}"/>
    <cellStyle name="Currency 2 6 3 2 4 2 6 2 2" xfId="7010" xr:uid="{00000000-0005-0000-0000-0000621B0000}"/>
    <cellStyle name="Currency 2 6 3 2 4 2 6 3" xfId="7011" xr:uid="{00000000-0005-0000-0000-0000631B0000}"/>
    <cellStyle name="Currency 2 6 3 2 4 2 7" xfId="7012" xr:uid="{00000000-0005-0000-0000-0000641B0000}"/>
    <cellStyle name="Currency 2 6 3 2 4 2 7 2" xfId="7013" xr:uid="{00000000-0005-0000-0000-0000651B0000}"/>
    <cellStyle name="Currency 2 6 3 2 4 2 8" xfId="7014" xr:uid="{00000000-0005-0000-0000-0000661B0000}"/>
    <cellStyle name="Currency 2 6 3 2 4 2 8 2" xfId="7015" xr:uid="{00000000-0005-0000-0000-0000671B0000}"/>
    <cellStyle name="Currency 2 6 3 2 4 2 9" xfId="7016" xr:uid="{00000000-0005-0000-0000-0000681B0000}"/>
    <cellStyle name="Currency 2 6 3 2 4 3" xfId="7017" xr:uid="{00000000-0005-0000-0000-0000691B0000}"/>
    <cellStyle name="Currency 2 6 3 2 4 3 2" xfId="7018" xr:uid="{00000000-0005-0000-0000-00006A1B0000}"/>
    <cellStyle name="Currency 2 6 3 2 4 3 2 2" xfId="7019" xr:uid="{00000000-0005-0000-0000-00006B1B0000}"/>
    <cellStyle name="Currency 2 6 3 2 4 3 2 3" xfId="7020" xr:uid="{00000000-0005-0000-0000-00006C1B0000}"/>
    <cellStyle name="Currency 2 6 3 2 4 3 3" xfId="7021" xr:uid="{00000000-0005-0000-0000-00006D1B0000}"/>
    <cellStyle name="Currency 2 6 3 2 4 4" xfId="7022" xr:uid="{00000000-0005-0000-0000-00006E1B0000}"/>
    <cellStyle name="Currency 2 6 3 2 4 4 2" xfId="7023" xr:uid="{00000000-0005-0000-0000-00006F1B0000}"/>
    <cellStyle name="Currency 2 6 3 2 4 4 2 2" xfId="7024" xr:uid="{00000000-0005-0000-0000-0000701B0000}"/>
    <cellStyle name="Currency 2 6 3 2 4 4 3" xfId="7025" xr:uid="{00000000-0005-0000-0000-0000711B0000}"/>
    <cellStyle name="Currency 2 6 3 2 4 4 4" xfId="7026" xr:uid="{00000000-0005-0000-0000-0000721B0000}"/>
    <cellStyle name="Currency 2 6 3 2 4 5" xfId="7027" xr:uid="{00000000-0005-0000-0000-0000731B0000}"/>
    <cellStyle name="Currency 2 6 3 2 4 5 2" xfId="7028" xr:uid="{00000000-0005-0000-0000-0000741B0000}"/>
    <cellStyle name="Currency 2 6 3 2 4 5 2 2" xfId="7029" xr:uid="{00000000-0005-0000-0000-0000751B0000}"/>
    <cellStyle name="Currency 2 6 3 2 4 5 3" xfId="7030" xr:uid="{00000000-0005-0000-0000-0000761B0000}"/>
    <cellStyle name="Currency 2 6 3 2 4 6" xfId="7031" xr:uid="{00000000-0005-0000-0000-0000771B0000}"/>
    <cellStyle name="Currency 2 6 3 2 4 7" xfId="7032" xr:uid="{00000000-0005-0000-0000-0000781B0000}"/>
    <cellStyle name="Currency 2 6 3 2 5" xfId="7033" xr:uid="{00000000-0005-0000-0000-0000791B0000}"/>
    <cellStyle name="Currency 2 6 3 2 5 10" xfId="7034" xr:uid="{00000000-0005-0000-0000-00007A1B0000}"/>
    <cellStyle name="Currency 2 6 3 2 5 2" xfId="7035" xr:uid="{00000000-0005-0000-0000-00007B1B0000}"/>
    <cellStyle name="Currency 2 6 3 2 5 2 2" xfId="7036" xr:uid="{00000000-0005-0000-0000-00007C1B0000}"/>
    <cellStyle name="Currency 2 6 3 2 5 2 3" xfId="7037" xr:uid="{00000000-0005-0000-0000-00007D1B0000}"/>
    <cellStyle name="Currency 2 6 3 2 5 3" xfId="7038" xr:uid="{00000000-0005-0000-0000-00007E1B0000}"/>
    <cellStyle name="Currency 2 6 3 2 5 3 2" xfId="7039" xr:uid="{00000000-0005-0000-0000-00007F1B0000}"/>
    <cellStyle name="Currency 2 6 3 2 5 3 3" xfId="7040" xr:uid="{00000000-0005-0000-0000-0000801B0000}"/>
    <cellStyle name="Currency 2 6 3 2 5 4" xfId="7041" xr:uid="{00000000-0005-0000-0000-0000811B0000}"/>
    <cellStyle name="Currency 2 6 3 2 5 4 2" xfId="7042" xr:uid="{00000000-0005-0000-0000-0000821B0000}"/>
    <cellStyle name="Currency 2 6 3 2 5 4 2 2" xfId="7043" xr:uid="{00000000-0005-0000-0000-0000831B0000}"/>
    <cellStyle name="Currency 2 6 3 2 5 4 3" xfId="7044" xr:uid="{00000000-0005-0000-0000-0000841B0000}"/>
    <cellStyle name="Currency 2 6 3 2 5 5" xfId="7045" xr:uid="{00000000-0005-0000-0000-0000851B0000}"/>
    <cellStyle name="Currency 2 6 3 2 5 5 2" xfId="7046" xr:uid="{00000000-0005-0000-0000-0000861B0000}"/>
    <cellStyle name="Currency 2 6 3 2 5 5 2 2" xfId="7047" xr:uid="{00000000-0005-0000-0000-0000871B0000}"/>
    <cellStyle name="Currency 2 6 3 2 5 5 3" xfId="7048" xr:uid="{00000000-0005-0000-0000-0000881B0000}"/>
    <cellStyle name="Currency 2 6 3 2 5 6" xfId="7049" xr:uid="{00000000-0005-0000-0000-0000891B0000}"/>
    <cellStyle name="Currency 2 6 3 2 5 6 2" xfId="7050" xr:uid="{00000000-0005-0000-0000-00008A1B0000}"/>
    <cellStyle name="Currency 2 6 3 2 5 6 2 2" xfId="7051" xr:uid="{00000000-0005-0000-0000-00008B1B0000}"/>
    <cellStyle name="Currency 2 6 3 2 5 6 3" xfId="7052" xr:uid="{00000000-0005-0000-0000-00008C1B0000}"/>
    <cellStyle name="Currency 2 6 3 2 5 7" xfId="7053" xr:uid="{00000000-0005-0000-0000-00008D1B0000}"/>
    <cellStyle name="Currency 2 6 3 2 5 7 2" xfId="7054" xr:uid="{00000000-0005-0000-0000-00008E1B0000}"/>
    <cellStyle name="Currency 2 6 3 2 5 8" xfId="7055" xr:uid="{00000000-0005-0000-0000-00008F1B0000}"/>
    <cellStyle name="Currency 2 6 3 2 5 8 2" xfId="7056" xr:uid="{00000000-0005-0000-0000-0000901B0000}"/>
    <cellStyle name="Currency 2 6 3 2 5 9" xfId="7057" xr:uid="{00000000-0005-0000-0000-0000911B0000}"/>
    <cellStyle name="Currency 2 6 3 2 6" xfId="7058" xr:uid="{00000000-0005-0000-0000-0000921B0000}"/>
    <cellStyle name="Currency 2 6 3 2 6 10" xfId="7059" xr:uid="{00000000-0005-0000-0000-0000931B0000}"/>
    <cellStyle name="Currency 2 6 3 2 6 11" xfId="7060" xr:uid="{00000000-0005-0000-0000-0000941B0000}"/>
    <cellStyle name="Currency 2 6 3 2 6 12" xfId="7061" xr:uid="{00000000-0005-0000-0000-0000951B0000}"/>
    <cellStyle name="Currency 2 6 3 2 6 2" xfId="7062" xr:uid="{00000000-0005-0000-0000-0000961B0000}"/>
    <cellStyle name="Currency 2 6 3 2 6 2 2" xfId="7063" xr:uid="{00000000-0005-0000-0000-0000971B0000}"/>
    <cellStyle name="Currency 2 6 3 2 6 2 3" xfId="7064" xr:uid="{00000000-0005-0000-0000-0000981B0000}"/>
    <cellStyle name="Currency 2 6 3 2 6 3" xfId="7065" xr:uid="{00000000-0005-0000-0000-0000991B0000}"/>
    <cellStyle name="Currency 2 6 3 2 6 3 2" xfId="7066" xr:uid="{00000000-0005-0000-0000-00009A1B0000}"/>
    <cellStyle name="Currency 2 6 3 2 6 3 3" xfId="7067" xr:uid="{00000000-0005-0000-0000-00009B1B0000}"/>
    <cellStyle name="Currency 2 6 3 2 6 4" xfId="7068" xr:uid="{00000000-0005-0000-0000-00009C1B0000}"/>
    <cellStyle name="Currency 2 6 3 2 6 5" xfId="7069" xr:uid="{00000000-0005-0000-0000-00009D1B0000}"/>
    <cellStyle name="Currency 2 6 3 2 6 5 2" xfId="7070" xr:uid="{00000000-0005-0000-0000-00009E1B0000}"/>
    <cellStyle name="Currency 2 6 3 2 6 5 2 2" xfId="7071" xr:uid="{00000000-0005-0000-0000-00009F1B0000}"/>
    <cellStyle name="Currency 2 6 3 2 6 5 3" xfId="7072" xr:uid="{00000000-0005-0000-0000-0000A01B0000}"/>
    <cellStyle name="Currency 2 6 3 2 6 6" xfId="7073" xr:uid="{00000000-0005-0000-0000-0000A11B0000}"/>
    <cellStyle name="Currency 2 6 3 2 6 6 2" xfId="7074" xr:uid="{00000000-0005-0000-0000-0000A21B0000}"/>
    <cellStyle name="Currency 2 6 3 2 6 6 2 2" xfId="7075" xr:uid="{00000000-0005-0000-0000-0000A31B0000}"/>
    <cellStyle name="Currency 2 6 3 2 6 6 3" xfId="7076" xr:uid="{00000000-0005-0000-0000-0000A41B0000}"/>
    <cellStyle name="Currency 2 6 3 2 6 7" xfId="7077" xr:uid="{00000000-0005-0000-0000-0000A51B0000}"/>
    <cellStyle name="Currency 2 6 3 2 6 7 2" xfId="7078" xr:uid="{00000000-0005-0000-0000-0000A61B0000}"/>
    <cellStyle name="Currency 2 6 3 2 6 7 2 2" xfId="7079" xr:uid="{00000000-0005-0000-0000-0000A71B0000}"/>
    <cellStyle name="Currency 2 6 3 2 6 7 3" xfId="7080" xr:uid="{00000000-0005-0000-0000-0000A81B0000}"/>
    <cellStyle name="Currency 2 6 3 2 6 8" xfId="7081" xr:uid="{00000000-0005-0000-0000-0000A91B0000}"/>
    <cellStyle name="Currency 2 6 3 2 6 8 2" xfId="7082" xr:uid="{00000000-0005-0000-0000-0000AA1B0000}"/>
    <cellStyle name="Currency 2 6 3 2 6 9" xfId="7083" xr:uid="{00000000-0005-0000-0000-0000AB1B0000}"/>
    <cellStyle name="Currency 2 6 3 2 6 9 2" xfId="7084" xr:uid="{00000000-0005-0000-0000-0000AC1B0000}"/>
    <cellStyle name="Currency 2 6 3 2 7" xfId="7085" xr:uid="{00000000-0005-0000-0000-0000AD1B0000}"/>
    <cellStyle name="Currency 2 6 3 2 7 2" xfId="7086" xr:uid="{00000000-0005-0000-0000-0000AE1B0000}"/>
    <cellStyle name="Currency 2 6 3 2 7 3" xfId="7087" xr:uid="{00000000-0005-0000-0000-0000AF1B0000}"/>
    <cellStyle name="Currency 2 6 3 2 8" xfId="7088" xr:uid="{00000000-0005-0000-0000-0000B01B0000}"/>
    <cellStyle name="Currency 2 6 3 2 8 2" xfId="7089" xr:uid="{00000000-0005-0000-0000-0000B11B0000}"/>
    <cellStyle name="Currency 2 6 3 2 8 2 2" xfId="7090" xr:uid="{00000000-0005-0000-0000-0000B21B0000}"/>
    <cellStyle name="Currency 2 6 3 2 8 3" xfId="7091" xr:uid="{00000000-0005-0000-0000-0000B31B0000}"/>
    <cellStyle name="Currency 2 6 3 2 8 4" xfId="7092" xr:uid="{00000000-0005-0000-0000-0000B41B0000}"/>
    <cellStyle name="Currency 2 6 3 2 9" xfId="7093" xr:uid="{00000000-0005-0000-0000-0000B51B0000}"/>
    <cellStyle name="Currency 2 6 3 2 9 2" xfId="7094" xr:uid="{00000000-0005-0000-0000-0000B61B0000}"/>
    <cellStyle name="Currency 2 6 3 2 9 2 2" xfId="7095" xr:uid="{00000000-0005-0000-0000-0000B71B0000}"/>
    <cellStyle name="Currency 2 6 3 2 9 3" xfId="7096" xr:uid="{00000000-0005-0000-0000-0000B81B0000}"/>
    <cellStyle name="Currency 2 6 3 3" xfId="7097" xr:uid="{00000000-0005-0000-0000-0000B91B0000}"/>
    <cellStyle name="Currency 2 6 3 3 10" xfId="7098" xr:uid="{00000000-0005-0000-0000-0000BA1B0000}"/>
    <cellStyle name="Currency 2 6 3 3 10 2" xfId="7099" xr:uid="{00000000-0005-0000-0000-0000BB1B0000}"/>
    <cellStyle name="Currency 2 6 3 3 10 2 2" xfId="7100" xr:uid="{00000000-0005-0000-0000-0000BC1B0000}"/>
    <cellStyle name="Currency 2 6 3 3 10 3" xfId="7101" xr:uid="{00000000-0005-0000-0000-0000BD1B0000}"/>
    <cellStyle name="Currency 2 6 3 3 11" xfId="7102" xr:uid="{00000000-0005-0000-0000-0000BE1B0000}"/>
    <cellStyle name="Currency 2 6 3 3 11 2" xfId="7103" xr:uid="{00000000-0005-0000-0000-0000BF1B0000}"/>
    <cellStyle name="Currency 2 6 3 3 12" xfId="7104" xr:uid="{00000000-0005-0000-0000-0000C01B0000}"/>
    <cellStyle name="Currency 2 6 3 3 12 2" xfId="7105" xr:uid="{00000000-0005-0000-0000-0000C11B0000}"/>
    <cellStyle name="Currency 2 6 3 3 13" xfId="7106" xr:uid="{00000000-0005-0000-0000-0000C21B0000}"/>
    <cellStyle name="Currency 2 6 3 3 14" xfId="7107" xr:uid="{00000000-0005-0000-0000-0000C31B0000}"/>
    <cellStyle name="Currency 2 6 3 3 15" xfId="7108" xr:uid="{00000000-0005-0000-0000-0000C41B0000}"/>
    <cellStyle name="Currency 2 6 3 3 16" xfId="7109" xr:uid="{00000000-0005-0000-0000-0000C51B0000}"/>
    <cellStyle name="Currency 2 6 3 3 2" xfId="7110" xr:uid="{00000000-0005-0000-0000-0000C61B0000}"/>
    <cellStyle name="Currency 2 6 3 3 2 2" xfId="7111" xr:uid="{00000000-0005-0000-0000-0000C71B0000}"/>
    <cellStyle name="Currency 2 6 3 3 2 2 10" xfId="7112" xr:uid="{00000000-0005-0000-0000-0000C81B0000}"/>
    <cellStyle name="Currency 2 6 3 3 2 2 2" xfId="7113" xr:uid="{00000000-0005-0000-0000-0000C91B0000}"/>
    <cellStyle name="Currency 2 6 3 3 2 2 2 2" xfId="7114" xr:uid="{00000000-0005-0000-0000-0000CA1B0000}"/>
    <cellStyle name="Currency 2 6 3 3 2 2 2 3" xfId="7115" xr:uid="{00000000-0005-0000-0000-0000CB1B0000}"/>
    <cellStyle name="Currency 2 6 3 3 2 2 3" xfId="7116" xr:uid="{00000000-0005-0000-0000-0000CC1B0000}"/>
    <cellStyle name="Currency 2 6 3 3 2 2 3 2" xfId="7117" xr:uid="{00000000-0005-0000-0000-0000CD1B0000}"/>
    <cellStyle name="Currency 2 6 3 3 2 2 3 3" xfId="7118" xr:uid="{00000000-0005-0000-0000-0000CE1B0000}"/>
    <cellStyle name="Currency 2 6 3 3 2 2 4" xfId="7119" xr:uid="{00000000-0005-0000-0000-0000CF1B0000}"/>
    <cellStyle name="Currency 2 6 3 3 2 2 4 2" xfId="7120" xr:uid="{00000000-0005-0000-0000-0000D01B0000}"/>
    <cellStyle name="Currency 2 6 3 3 2 2 4 2 2" xfId="7121" xr:uid="{00000000-0005-0000-0000-0000D11B0000}"/>
    <cellStyle name="Currency 2 6 3 3 2 2 4 3" xfId="7122" xr:uid="{00000000-0005-0000-0000-0000D21B0000}"/>
    <cellStyle name="Currency 2 6 3 3 2 2 5" xfId="7123" xr:uid="{00000000-0005-0000-0000-0000D31B0000}"/>
    <cellStyle name="Currency 2 6 3 3 2 2 5 2" xfId="7124" xr:uid="{00000000-0005-0000-0000-0000D41B0000}"/>
    <cellStyle name="Currency 2 6 3 3 2 2 5 2 2" xfId="7125" xr:uid="{00000000-0005-0000-0000-0000D51B0000}"/>
    <cellStyle name="Currency 2 6 3 3 2 2 5 3" xfId="7126" xr:uid="{00000000-0005-0000-0000-0000D61B0000}"/>
    <cellStyle name="Currency 2 6 3 3 2 2 6" xfId="7127" xr:uid="{00000000-0005-0000-0000-0000D71B0000}"/>
    <cellStyle name="Currency 2 6 3 3 2 2 6 2" xfId="7128" xr:uid="{00000000-0005-0000-0000-0000D81B0000}"/>
    <cellStyle name="Currency 2 6 3 3 2 2 6 2 2" xfId="7129" xr:uid="{00000000-0005-0000-0000-0000D91B0000}"/>
    <cellStyle name="Currency 2 6 3 3 2 2 6 3" xfId="7130" xr:uid="{00000000-0005-0000-0000-0000DA1B0000}"/>
    <cellStyle name="Currency 2 6 3 3 2 2 7" xfId="7131" xr:uid="{00000000-0005-0000-0000-0000DB1B0000}"/>
    <cellStyle name="Currency 2 6 3 3 2 2 7 2" xfId="7132" xr:uid="{00000000-0005-0000-0000-0000DC1B0000}"/>
    <cellStyle name="Currency 2 6 3 3 2 2 8" xfId="7133" xr:uid="{00000000-0005-0000-0000-0000DD1B0000}"/>
    <cellStyle name="Currency 2 6 3 3 2 2 8 2" xfId="7134" xr:uid="{00000000-0005-0000-0000-0000DE1B0000}"/>
    <cellStyle name="Currency 2 6 3 3 2 2 9" xfId="7135" xr:uid="{00000000-0005-0000-0000-0000DF1B0000}"/>
    <cellStyle name="Currency 2 6 3 3 2 3" xfId="7136" xr:uid="{00000000-0005-0000-0000-0000E01B0000}"/>
    <cellStyle name="Currency 2 6 3 3 2 3 10" xfId="7137" xr:uid="{00000000-0005-0000-0000-0000E11B0000}"/>
    <cellStyle name="Currency 2 6 3 3 2 3 2" xfId="7138" xr:uid="{00000000-0005-0000-0000-0000E21B0000}"/>
    <cellStyle name="Currency 2 6 3 3 2 3 2 2" xfId="7139" xr:uid="{00000000-0005-0000-0000-0000E31B0000}"/>
    <cellStyle name="Currency 2 6 3 3 2 3 2 3" xfId="7140" xr:uid="{00000000-0005-0000-0000-0000E41B0000}"/>
    <cellStyle name="Currency 2 6 3 3 2 3 3" xfId="7141" xr:uid="{00000000-0005-0000-0000-0000E51B0000}"/>
    <cellStyle name="Currency 2 6 3 3 2 3 3 2" xfId="7142" xr:uid="{00000000-0005-0000-0000-0000E61B0000}"/>
    <cellStyle name="Currency 2 6 3 3 2 3 3 3" xfId="7143" xr:uid="{00000000-0005-0000-0000-0000E71B0000}"/>
    <cellStyle name="Currency 2 6 3 3 2 3 4" xfId="7144" xr:uid="{00000000-0005-0000-0000-0000E81B0000}"/>
    <cellStyle name="Currency 2 6 3 3 2 3 4 2" xfId="7145" xr:uid="{00000000-0005-0000-0000-0000E91B0000}"/>
    <cellStyle name="Currency 2 6 3 3 2 3 4 2 2" xfId="7146" xr:uid="{00000000-0005-0000-0000-0000EA1B0000}"/>
    <cellStyle name="Currency 2 6 3 3 2 3 4 3" xfId="7147" xr:uid="{00000000-0005-0000-0000-0000EB1B0000}"/>
    <cellStyle name="Currency 2 6 3 3 2 3 5" xfId="7148" xr:uid="{00000000-0005-0000-0000-0000EC1B0000}"/>
    <cellStyle name="Currency 2 6 3 3 2 3 5 2" xfId="7149" xr:uid="{00000000-0005-0000-0000-0000ED1B0000}"/>
    <cellStyle name="Currency 2 6 3 3 2 3 5 2 2" xfId="7150" xr:uid="{00000000-0005-0000-0000-0000EE1B0000}"/>
    <cellStyle name="Currency 2 6 3 3 2 3 5 3" xfId="7151" xr:uid="{00000000-0005-0000-0000-0000EF1B0000}"/>
    <cellStyle name="Currency 2 6 3 3 2 3 6" xfId="7152" xr:uid="{00000000-0005-0000-0000-0000F01B0000}"/>
    <cellStyle name="Currency 2 6 3 3 2 3 6 2" xfId="7153" xr:uid="{00000000-0005-0000-0000-0000F11B0000}"/>
    <cellStyle name="Currency 2 6 3 3 2 3 6 2 2" xfId="7154" xr:uid="{00000000-0005-0000-0000-0000F21B0000}"/>
    <cellStyle name="Currency 2 6 3 3 2 3 6 3" xfId="7155" xr:uid="{00000000-0005-0000-0000-0000F31B0000}"/>
    <cellStyle name="Currency 2 6 3 3 2 3 7" xfId="7156" xr:uid="{00000000-0005-0000-0000-0000F41B0000}"/>
    <cellStyle name="Currency 2 6 3 3 2 3 7 2" xfId="7157" xr:uid="{00000000-0005-0000-0000-0000F51B0000}"/>
    <cellStyle name="Currency 2 6 3 3 2 3 8" xfId="7158" xr:uid="{00000000-0005-0000-0000-0000F61B0000}"/>
    <cellStyle name="Currency 2 6 3 3 2 3 8 2" xfId="7159" xr:uid="{00000000-0005-0000-0000-0000F71B0000}"/>
    <cellStyle name="Currency 2 6 3 3 2 3 9" xfId="7160" xr:uid="{00000000-0005-0000-0000-0000F81B0000}"/>
    <cellStyle name="Currency 2 6 3 3 2 4" xfId="7161" xr:uid="{00000000-0005-0000-0000-0000F91B0000}"/>
    <cellStyle name="Currency 2 6 3 3 2 4 10" xfId="7162" xr:uid="{00000000-0005-0000-0000-0000FA1B0000}"/>
    <cellStyle name="Currency 2 6 3 3 2 4 2" xfId="7163" xr:uid="{00000000-0005-0000-0000-0000FB1B0000}"/>
    <cellStyle name="Currency 2 6 3 3 2 4 3" xfId="7164" xr:uid="{00000000-0005-0000-0000-0000FC1B0000}"/>
    <cellStyle name="Currency 2 6 3 3 2 4 3 2" xfId="7165" xr:uid="{00000000-0005-0000-0000-0000FD1B0000}"/>
    <cellStyle name="Currency 2 6 3 3 2 4 3 2 2" xfId="7166" xr:uid="{00000000-0005-0000-0000-0000FE1B0000}"/>
    <cellStyle name="Currency 2 6 3 3 2 4 3 3" xfId="7167" xr:uid="{00000000-0005-0000-0000-0000FF1B0000}"/>
    <cellStyle name="Currency 2 6 3 3 2 4 4" xfId="7168" xr:uid="{00000000-0005-0000-0000-0000001C0000}"/>
    <cellStyle name="Currency 2 6 3 3 2 4 4 2" xfId="7169" xr:uid="{00000000-0005-0000-0000-0000011C0000}"/>
    <cellStyle name="Currency 2 6 3 3 2 4 4 2 2" xfId="7170" xr:uid="{00000000-0005-0000-0000-0000021C0000}"/>
    <cellStyle name="Currency 2 6 3 3 2 4 4 3" xfId="7171" xr:uid="{00000000-0005-0000-0000-0000031C0000}"/>
    <cellStyle name="Currency 2 6 3 3 2 4 5" xfId="7172" xr:uid="{00000000-0005-0000-0000-0000041C0000}"/>
    <cellStyle name="Currency 2 6 3 3 2 4 5 2" xfId="7173" xr:uid="{00000000-0005-0000-0000-0000051C0000}"/>
    <cellStyle name="Currency 2 6 3 3 2 4 5 2 2" xfId="7174" xr:uid="{00000000-0005-0000-0000-0000061C0000}"/>
    <cellStyle name="Currency 2 6 3 3 2 4 5 3" xfId="7175" xr:uid="{00000000-0005-0000-0000-0000071C0000}"/>
    <cellStyle name="Currency 2 6 3 3 2 4 6" xfId="7176" xr:uid="{00000000-0005-0000-0000-0000081C0000}"/>
    <cellStyle name="Currency 2 6 3 3 2 4 6 2" xfId="7177" xr:uid="{00000000-0005-0000-0000-0000091C0000}"/>
    <cellStyle name="Currency 2 6 3 3 2 4 7" xfId="7178" xr:uid="{00000000-0005-0000-0000-00000A1C0000}"/>
    <cellStyle name="Currency 2 6 3 3 2 4 7 2" xfId="7179" xr:uid="{00000000-0005-0000-0000-00000B1C0000}"/>
    <cellStyle name="Currency 2 6 3 3 2 4 8" xfId="7180" xr:uid="{00000000-0005-0000-0000-00000C1C0000}"/>
    <cellStyle name="Currency 2 6 3 3 2 4 9" xfId="7181" xr:uid="{00000000-0005-0000-0000-00000D1C0000}"/>
    <cellStyle name="Currency 2 6 3 3 2 5" xfId="7182" xr:uid="{00000000-0005-0000-0000-00000E1C0000}"/>
    <cellStyle name="Currency 2 6 3 3 2 5 2" xfId="7183" xr:uid="{00000000-0005-0000-0000-00000F1C0000}"/>
    <cellStyle name="Currency 2 6 3 3 2 5 3" xfId="7184" xr:uid="{00000000-0005-0000-0000-0000101C0000}"/>
    <cellStyle name="Currency 2 6 3 3 2 5 4" xfId="7185" xr:uid="{00000000-0005-0000-0000-0000111C0000}"/>
    <cellStyle name="Currency 2 6 3 3 2 6" xfId="7186" xr:uid="{00000000-0005-0000-0000-0000121C0000}"/>
    <cellStyle name="Currency 2 6 3 3 2 6 2" xfId="7187" xr:uid="{00000000-0005-0000-0000-0000131C0000}"/>
    <cellStyle name="Currency 2 6 3 3 2 6 2 2" xfId="7188" xr:uid="{00000000-0005-0000-0000-0000141C0000}"/>
    <cellStyle name="Currency 2 6 3 3 2 6 2 2 2" xfId="7189" xr:uid="{00000000-0005-0000-0000-0000151C0000}"/>
    <cellStyle name="Currency 2 6 3 3 2 6 2 3" xfId="7190" xr:uid="{00000000-0005-0000-0000-0000161C0000}"/>
    <cellStyle name="Currency 2 6 3 3 2 6 3" xfId="7191" xr:uid="{00000000-0005-0000-0000-0000171C0000}"/>
    <cellStyle name="Currency 2 6 3 3 2 6 3 2" xfId="7192" xr:uid="{00000000-0005-0000-0000-0000181C0000}"/>
    <cellStyle name="Currency 2 6 3 3 2 6 3 2 2" xfId="7193" xr:uid="{00000000-0005-0000-0000-0000191C0000}"/>
    <cellStyle name="Currency 2 6 3 3 2 6 3 3" xfId="7194" xr:uid="{00000000-0005-0000-0000-00001A1C0000}"/>
    <cellStyle name="Currency 2 6 3 3 2 6 4" xfId="7195" xr:uid="{00000000-0005-0000-0000-00001B1C0000}"/>
    <cellStyle name="Currency 2 6 3 3 2 6 4 2" xfId="7196" xr:uid="{00000000-0005-0000-0000-00001C1C0000}"/>
    <cellStyle name="Currency 2 6 3 3 2 6 4 2 2" xfId="7197" xr:uid="{00000000-0005-0000-0000-00001D1C0000}"/>
    <cellStyle name="Currency 2 6 3 3 2 6 4 3" xfId="7198" xr:uid="{00000000-0005-0000-0000-00001E1C0000}"/>
    <cellStyle name="Currency 2 6 3 3 2 6 5" xfId="7199" xr:uid="{00000000-0005-0000-0000-00001F1C0000}"/>
    <cellStyle name="Currency 2 6 3 3 2 6 5 2" xfId="7200" xr:uid="{00000000-0005-0000-0000-0000201C0000}"/>
    <cellStyle name="Currency 2 6 3 3 2 6 6" xfId="7201" xr:uid="{00000000-0005-0000-0000-0000211C0000}"/>
    <cellStyle name="Currency 2 6 3 3 2 6 6 2" xfId="7202" xr:uid="{00000000-0005-0000-0000-0000221C0000}"/>
    <cellStyle name="Currency 2 6 3 3 2 6 7" xfId="7203" xr:uid="{00000000-0005-0000-0000-0000231C0000}"/>
    <cellStyle name="Currency 2 6 3 3 2 7" xfId="7204" xr:uid="{00000000-0005-0000-0000-0000241C0000}"/>
    <cellStyle name="Currency 2 6 3 3 2 7 2" xfId="7205" xr:uid="{00000000-0005-0000-0000-0000251C0000}"/>
    <cellStyle name="Currency 2 6 3 3 2 7 2 2" xfId="7206" xr:uid="{00000000-0005-0000-0000-0000261C0000}"/>
    <cellStyle name="Currency 2 6 3 3 2 7 3" xfId="7207" xr:uid="{00000000-0005-0000-0000-0000271C0000}"/>
    <cellStyle name="Currency 2 6 3 3 2 8" xfId="7208" xr:uid="{00000000-0005-0000-0000-0000281C0000}"/>
    <cellStyle name="Currency 2 6 3 3 2 8 2" xfId="7209" xr:uid="{00000000-0005-0000-0000-0000291C0000}"/>
    <cellStyle name="Currency 2 6 3 3 2 8 2 2" xfId="7210" xr:uid="{00000000-0005-0000-0000-00002A1C0000}"/>
    <cellStyle name="Currency 2 6 3 3 2 8 3" xfId="7211" xr:uid="{00000000-0005-0000-0000-00002B1C0000}"/>
    <cellStyle name="Currency 2 6 3 3 2 9" xfId="7212" xr:uid="{00000000-0005-0000-0000-00002C1C0000}"/>
    <cellStyle name="Currency 2 6 3 3 3" xfId="7213" xr:uid="{00000000-0005-0000-0000-00002D1C0000}"/>
    <cellStyle name="Currency 2 6 3 3 3 10" xfId="7214" xr:uid="{00000000-0005-0000-0000-00002E1C0000}"/>
    <cellStyle name="Currency 2 6 3 3 3 11" xfId="7215" xr:uid="{00000000-0005-0000-0000-00002F1C0000}"/>
    <cellStyle name="Currency 2 6 3 3 3 12" xfId="7216" xr:uid="{00000000-0005-0000-0000-0000301C0000}"/>
    <cellStyle name="Currency 2 6 3 3 3 13" xfId="7217" xr:uid="{00000000-0005-0000-0000-0000311C0000}"/>
    <cellStyle name="Currency 2 6 3 3 3 2" xfId="7218" xr:uid="{00000000-0005-0000-0000-0000321C0000}"/>
    <cellStyle name="Currency 2 6 3 3 3 2 10" xfId="7219" xr:uid="{00000000-0005-0000-0000-0000331C0000}"/>
    <cellStyle name="Currency 2 6 3 3 3 2 2" xfId="7220" xr:uid="{00000000-0005-0000-0000-0000341C0000}"/>
    <cellStyle name="Currency 2 6 3 3 3 2 2 2" xfId="7221" xr:uid="{00000000-0005-0000-0000-0000351C0000}"/>
    <cellStyle name="Currency 2 6 3 3 3 2 2 3" xfId="7222" xr:uid="{00000000-0005-0000-0000-0000361C0000}"/>
    <cellStyle name="Currency 2 6 3 3 3 2 3" xfId="7223" xr:uid="{00000000-0005-0000-0000-0000371C0000}"/>
    <cellStyle name="Currency 2 6 3 3 3 2 3 2" xfId="7224" xr:uid="{00000000-0005-0000-0000-0000381C0000}"/>
    <cellStyle name="Currency 2 6 3 3 3 2 3 3" xfId="7225" xr:uid="{00000000-0005-0000-0000-0000391C0000}"/>
    <cellStyle name="Currency 2 6 3 3 3 2 3 4" xfId="7226" xr:uid="{00000000-0005-0000-0000-00003A1C0000}"/>
    <cellStyle name="Currency 2 6 3 3 3 2 4" xfId="7227" xr:uid="{00000000-0005-0000-0000-00003B1C0000}"/>
    <cellStyle name="Currency 2 6 3 3 3 2 4 2" xfId="7228" xr:uid="{00000000-0005-0000-0000-00003C1C0000}"/>
    <cellStyle name="Currency 2 6 3 3 3 2 4 2 2" xfId="7229" xr:uid="{00000000-0005-0000-0000-00003D1C0000}"/>
    <cellStyle name="Currency 2 6 3 3 3 2 4 3" xfId="7230" xr:uid="{00000000-0005-0000-0000-00003E1C0000}"/>
    <cellStyle name="Currency 2 6 3 3 3 2 5" xfId="7231" xr:uid="{00000000-0005-0000-0000-00003F1C0000}"/>
    <cellStyle name="Currency 2 6 3 3 3 2 5 2" xfId="7232" xr:uid="{00000000-0005-0000-0000-0000401C0000}"/>
    <cellStyle name="Currency 2 6 3 3 3 2 5 2 2" xfId="7233" xr:uid="{00000000-0005-0000-0000-0000411C0000}"/>
    <cellStyle name="Currency 2 6 3 3 3 2 5 3" xfId="7234" xr:uid="{00000000-0005-0000-0000-0000421C0000}"/>
    <cellStyle name="Currency 2 6 3 3 3 2 6" xfId="7235" xr:uid="{00000000-0005-0000-0000-0000431C0000}"/>
    <cellStyle name="Currency 2 6 3 3 3 2 6 2" xfId="7236" xr:uid="{00000000-0005-0000-0000-0000441C0000}"/>
    <cellStyle name="Currency 2 6 3 3 3 2 6 2 2" xfId="7237" xr:uid="{00000000-0005-0000-0000-0000451C0000}"/>
    <cellStyle name="Currency 2 6 3 3 3 2 6 3" xfId="7238" xr:uid="{00000000-0005-0000-0000-0000461C0000}"/>
    <cellStyle name="Currency 2 6 3 3 3 2 7" xfId="7239" xr:uid="{00000000-0005-0000-0000-0000471C0000}"/>
    <cellStyle name="Currency 2 6 3 3 3 2 7 2" xfId="7240" xr:uid="{00000000-0005-0000-0000-0000481C0000}"/>
    <cellStyle name="Currency 2 6 3 3 3 2 8" xfId="7241" xr:uid="{00000000-0005-0000-0000-0000491C0000}"/>
    <cellStyle name="Currency 2 6 3 3 3 2 8 2" xfId="7242" xr:uid="{00000000-0005-0000-0000-00004A1C0000}"/>
    <cellStyle name="Currency 2 6 3 3 3 2 9" xfId="7243" xr:uid="{00000000-0005-0000-0000-00004B1C0000}"/>
    <cellStyle name="Currency 2 6 3 3 3 3" xfId="7244" xr:uid="{00000000-0005-0000-0000-00004C1C0000}"/>
    <cellStyle name="Currency 2 6 3 3 3 3 2" xfId="7245" xr:uid="{00000000-0005-0000-0000-00004D1C0000}"/>
    <cellStyle name="Currency 2 6 3 3 3 3 2 2" xfId="7246" xr:uid="{00000000-0005-0000-0000-00004E1C0000}"/>
    <cellStyle name="Currency 2 6 3 3 3 3 2 3" xfId="7247" xr:uid="{00000000-0005-0000-0000-00004F1C0000}"/>
    <cellStyle name="Currency 2 6 3 3 3 3 3" xfId="7248" xr:uid="{00000000-0005-0000-0000-0000501C0000}"/>
    <cellStyle name="Currency 2 6 3 3 3 4" xfId="7249" xr:uid="{00000000-0005-0000-0000-0000511C0000}"/>
    <cellStyle name="Currency 2 6 3 3 3 4 2" xfId="7250" xr:uid="{00000000-0005-0000-0000-0000521C0000}"/>
    <cellStyle name="Currency 2 6 3 3 3 4 3" xfId="7251" xr:uid="{00000000-0005-0000-0000-0000531C0000}"/>
    <cellStyle name="Currency 2 6 3 3 3 4 4" xfId="7252" xr:uid="{00000000-0005-0000-0000-0000541C0000}"/>
    <cellStyle name="Currency 2 6 3 3 3 5" xfId="7253" xr:uid="{00000000-0005-0000-0000-0000551C0000}"/>
    <cellStyle name="Currency 2 6 3 3 3 5 2" xfId="7254" xr:uid="{00000000-0005-0000-0000-0000561C0000}"/>
    <cellStyle name="Currency 2 6 3 3 3 5 2 2" xfId="7255" xr:uid="{00000000-0005-0000-0000-0000571C0000}"/>
    <cellStyle name="Currency 2 6 3 3 3 5 3" xfId="7256" xr:uid="{00000000-0005-0000-0000-0000581C0000}"/>
    <cellStyle name="Currency 2 6 3 3 3 6" xfId="7257" xr:uid="{00000000-0005-0000-0000-0000591C0000}"/>
    <cellStyle name="Currency 2 6 3 3 3 6 2" xfId="7258" xr:uid="{00000000-0005-0000-0000-00005A1C0000}"/>
    <cellStyle name="Currency 2 6 3 3 3 6 2 2" xfId="7259" xr:uid="{00000000-0005-0000-0000-00005B1C0000}"/>
    <cellStyle name="Currency 2 6 3 3 3 6 3" xfId="7260" xr:uid="{00000000-0005-0000-0000-00005C1C0000}"/>
    <cellStyle name="Currency 2 6 3 3 3 7" xfId="7261" xr:uid="{00000000-0005-0000-0000-00005D1C0000}"/>
    <cellStyle name="Currency 2 6 3 3 3 7 2" xfId="7262" xr:uid="{00000000-0005-0000-0000-00005E1C0000}"/>
    <cellStyle name="Currency 2 6 3 3 3 7 2 2" xfId="7263" xr:uid="{00000000-0005-0000-0000-00005F1C0000}"/>
    <cellStyle name="Currency 2 6 3 3 3 7 3" xfId="7264" xr:uid="{00000000-0005-0000-0000-0000601C0000}"/>
    <cellStyle name="Currency 2 6 3 3 3 8" xfId="7265" xr:uid="{00000000-0005-0000-0000-0000611C0000}"/>
    <cellStyle name="Currency 2 6 3 3 3 8 2" xfId="7266" xr:uid="{00000000-0005-0000-0000-0000621C0000}"/>
    <cellStyle name="Currency 2 6 3 3 3 9" xfId="7267" xr:uid="{00000000-0005-0000-0000-0000631C0000}"/>
    <cellStyle name="Currency 2 6 3 3 3 9 2" xfId="7268" xr:uid="{00000000-0005-0000-0000-0000641C0000}"/>
    <cellStyle name="Currency 2 6 3 3 4" xfId="7269" xr:uid="{00000000-0005-0000-0000-0000651C0000}"/>
    <cellStyle name="Currency 2 6 3 3 4 2" xfId="7270" xr:uid="{00000000-0005-0000-0000-0000661C0000}"/>
    <cellStyle name="Currency 2 6 3 3 4 2 10" xfId="7271" xr:uid="{00000000-0005-0000-0000-0000671C0000}"/>
    <cellStyle name="Currency 2 6 3 3 4 2 11" xfId="7272" xr:uid="{00000000-0005-0000-0000-0000681C0000}"/>
    <cellStyle name="Currency 2 6 3 3 4 2 2" xfId="7273" xr:uid="{00000000-0005-0000-0000-0000691C0000}"/>
    <cellStyle name="Currency 2 6 3 3 4 2 2 2" xfId="7274" xr:uid="{00000000-0005-0000-0000-00006A1C0000}"/>
    <cellStyle name="Currency 2 6 3 3 4 2 2 3" xfId="7275" xr:uid="{00000000-0005-0000-0000-00006B1C0000}"/>
    <cellStyle name="Currency 2 6 3 3 4 2 3" xfId="7276" xr:uid="{00000000-0005-0000-0000-00006C1C0000}"/>
    <cellStyle name="Currency 2 6 3 3 4 2 3 2" xfId="7277" xr:uid="{00000000-0005-0000-0000-00006D1C0000}"/>
    <cellStyle name="Currency 2 6 3 3 4 2 3 3" xfId="7278" xr:uid="{00000000-0005-0000-0000-00006E1C0000}"/>
    <cellStyle name="Currency 2 6 3 3 4 2 4" xfId="7279" xr:uid="{00000000-0005-0000-0000-00006F1C0000}"/>
    <cellStyle name="Currency 2 6 3 3 4 2 4 2" xfId="7280" xr:uid="{00000000-0005-0000-0000-0000701C0000}"/>
    <cellStyle name="Currency 2 6 3 3 4 2 4 2 2" xfId="7281" xr:uid="{00000000-0005-0000-0000-0000711C0000}"/>
    <cellStyle name="Currency 2 6 3 3 4 2 4 3" xfId="7282" xr:uid="{00000000-0005-0000-0000-0000721C0000}"/>
    <cellStyle name="Currency 2 6 3 3 4 2 5" xfId="7283" xr:uid="{00000000-0005-0000-0000-0000731C0000}"/>
    <cellStyle name="Currency 2 6 3 3 4 2 5 2" xfId="7284" xr:uid="{00000000-0005-0000-0000-0000741C0000}"/>
    <cellStyle name="Currency 2 6 3 3 4 2 5 2 2" xfId="7285" xr:uid="{00000000-0005-0000-0000-0000751C0000}"/>
    <cellStyle name="Currency 2 6 3 3 4 2 5 3" xfId="7286" xr:uid="{00000000-0005-0000-0000-0000761C0000}"/>
    <cellStyle name="Currency 2 6 3 3 4 2 6" xfId="7287" xr:uid="{00000000-0005-0000-0000-0000771C0000}"/>
    <cellStyle name="Currency 2 6 3 3 4 2 6 2" xfId="7288" xr:uid="{00000000-0005-0000-0000-0000781C0000}"/>
    <cellStyle name="Currency 2 6 3 3 4 2 6 2 2" xfId="7289" xr:uid="{00000000-0005-0000-0000-0000791C0000}"/>
    <cellStyle name="Currency 2 6 3 3 4 2 6 3" xfId="7290" xr:uid="{00000000-0005-0000-0000-00007A1C0000}"/>
    <cellStyle name="Currency 2 6 3 3 4 2 7" xfId="7291" xr:uid="{00000000-0005-0000-0000-00007B1C0000}"/>
    <cellStyle name="Currency 2 6 3 3 4 2 7 2" xfId="7292" xr:uid="{00000000-0005-0000-0000-00007C1C0000}"/>
    <cellStyle name="Currency 2 6 3 3 4 2 8" xfId="7293" xr:uid="{00000000-0005-0000-0000-00007D1C0000}"/>
    <cellStyle name="Currency 2 6 3 3 4 2 8 2" xfId="7294" xr:uid="{00000000-0005-0000-0000-00007E1C0000}"/>
    <cellStyle name="Currency 2 6 3 3 4 2 9" xfId="7295" xr:uid="{00000000-0005-0000-0000-00007F1C0000}"/>
    <cellStyle name="Currency 2 6 3 3 4 3" xfId="7296" xr:uid="{00000000-0005-0000-0000-0000801C0000}"/>
    <cellStyle name="Currency 2 6 3 3 4 3 2" xfId="7297" xr:uid="{00000000-0005-0000-0000-0000811C0000}"/>
    <cellStyle name="Currency 2 6 3 3 4 3 2 2" xfId="7298" xr:uid="{00000000-0005-0000-0000-0000821C0000}"/>
    <cellStyle name="Currency 2 6 3 3 4 3 2 3" xfId="7299" xr:uid="{00000000-0005-0000-0000-0000831C0000}"/>
    <cellStyle name="Currency 2 6 3 3 4 3 3" xfId="7300" xr:uid="{00000000-0005-0000-0000-0000841C0000}"/>
    <cellStyle name="Currency 2 6 3 3 4 4" xfId="7301" xr:uid="{00000000-0005-0000-0000-0000851C0000}"/>
    <cellStyle name="Currency 2 6 3 3 4 4 2" xfId="7302" xr:uid="{00000000-0005-0000-0000-0000861C0000}"/>
    <cellStyle name="Currency 2 6 3 3 4 4 2 2" xfId="7303" xr:uid="{00000000-0005-0000-0000-0000871C0000}"/>
    <cellStyle name="Currency 2 6 3 3 4 4 3" xfId="7304" xr:uid="{00000000-0005-0000-0000-0000881C0000}"/>
    <cellStyle name="Currency 2 6 3 3 4 4 4" xfId="7305" xr:uid="{00000000-0005-0000-0000-0000891C0000}"/>
    <cellStyle name="Currency 2 6 3 3 4 5" xfId="7306" xr:uid="{00000000-0005-0000-0000-00008A1C0000}"/>
    <cellStyle name="Currency 2 6 3 3 4 5 2" xfId="7307" xr:uid="{00000000-0005-0000-0000-00008B1C0000}"/>
    <cellStyle name="Currency 2 6 3 3 4 5 2 2" xfId="7308" xr:uid="{00000000-0005-0000-0000-00008C1C0000}"/>
    <cellStyle name="Currency 2 6 3 3 4 5 3" xfId="7309" xr:uid="{00000000-0005-0000-0000-00008D1C0000}"/>
    <cellStyle name="Currency 2 6 3 3 4 6" xfId="7310" xr:uid="{00000000-0005-0000-0000-00008E1C0000}"/>
    <cellStyle name="Currency 2 6 3 3 4 7" xfId="7311" xr:uid="{00000000-0005-0000-0000-00008F1C0000}"/>
    <cellStyle name="Currency 2 6 3 3 5" xfId="7312" xr:uid="{00000000-0005-0000-0000-0000901C0000}"/>
    <cellStyle name="Currency 2 6 3 3 5 10" xfId="7313" xr:uid="{00000000-0005-0000-0000-0000911C0000}"/>
    <cellStyle name="Currency 2 6 3 3 5 2" xfId="7314" xr:uid="{00000000-0005-0000-0000-0000921C0000}"/>
    <cellStyle name="Currency 2 6 3 3 5 2 2" xfId="7315" xr:uid="{00000000-0005-0000-0000-0000931C0000}"/>
    <cellStyle name="Currency 2 6 3 3 5 2 3" xfId="7316" xr:uid="{00000000-0005-0000-0000-0000941C0000}"/>
    <cellStyle name="Currency 2 6 3 3 5 3" xfId="7317" xr:uid="{00000000-0005-0000-0000-0000951C0000}"/>
    <cellStyle name="Currency 2 6 3 3 5 3 2" xfId="7318" xr:uid="{00000000-0005-0000-0000-0000961C0000}"/>
    <cellStyle name="Currency 2 6 3 3 5 3 3" xfId="7319" xr:uid="{00000000-0005-0000-0000-0000971C0000}"/>
    <cellStyle name="Currency 2 6 3 3 5 4" xfId="7320" xr:uid="{00000000-0005-0000-0000-0000981C0000}"/>
    <cellStyle name="Currency 2 6 3 3 5 4 2" xfId="7321" xr:uid="{00000000-0005-0000-0000-0000991C0000}"/>
    <cellStyle name="Currency 2 6 3 3 5 4 2 2" xfId="7322" xr:uid="{00000000-0005-0000-0000-00009A1C0000}"/>
    <cellStyle name="Currency 2 6 3 3 5 4 3" xfId="7323" xr:uid="{00000000-0005-0000-0000-00009B1C0000}"/>
    <cellStyle name="Currency 2 6 3 3 5 5" xfId="7324" xr:uid="{00000000-0005-0000-0000-00009C1C0000}"/>
    <cellStyle name="Currency 2 6 3 3 5 5 2" xfId="7325" xr:uid="{00000000-0005-0000-0000-00009D1C0000}"/>
    <cellStyle name="Currency 2 6 3 3 5 5 2 2" xfId="7326" xr:uid="{00000000-0005-0000-0000-00009E1C0000}"/>
    <cellStyle name="Currency 2 6 3 3 5 5 3" xfId="7327" xr:uid="{00000000-0005-0000-0000-00009F1C0000}"/>
    <cellStyle name="Currency 2 6 3 3 5 6" xfId="7328" xr:uid="{00000000-0005-0000-0000-0000A01C0000}"/>
    <cellStyle name="Currency 2 6 3 3 5 6 2" xfId="7329" xr:uid="{00000000-0005-0000-0000-0000A11C0000}"/>
    <cellStyle name="Currency 2 6 3 3 5 6 2 2" xfId="7330" xr:uid="{00000000-0005-0000-0000-0000A21C0000}"/>
    <cellStyle name="Currency 2 6 3 3 5 6 3" xfId="7331" xr:uid="{00000000-0005-0000-0000-0000A31C0000}"/>
    <cellStyle name="Currency 2 6 3 3 5 7" xfId="7332" xr:uid="{00000000-0005-0000-0000-0000A41C0000}"/>
    <cellStyle name="Currency 2 6 3 3 5 7 2" xfId="7333" xr:uid="{00000000-0005-0000-0000-0000A51C0000}"/>
    <cellStyle name="Currency 2 6 3 3 5 8" xfId="7334" xr:uid="{00000000-0005-0000-0000-0000A61C0000}"/>
    <cellStyle name="Currency 2 6 3 3 5 8 2" xfId="7335" xr:uid="{00000000-0005-0000-0000-0000A71C0000}"/>
    <cellStyle name="Currency 2 6 3 3 5 9" xfId="7336" xr:uid="{00000000-0005-0000-0000-0000A81C0000}"/>
    <cellStyle name="Currency 2 6 3 3 6" xfId="7337" xr:uid="{00000000-0005-0000-0000-0000A91C0000}"/>
    <cellStyle name="Currency 2 6 3 3 6 10" xfId="7338" xr:uid="{00000000-0005-0000-0000-0000AA1C0000}"/>
    <cellStyle name="Currency 2 6 3 3 6 11" xfId="7339" xr:uid="{00000000-0005-0000-0000-0000AB1C0000}"/>
    <cellStyle name="Currency 2 6 3 3 6 12" xfId="7340" xr:uid="{00000000-0005-0000-0000-0000AC1C0000}"/>
    <cellStyle name="Currency 2 6 3 3 6 2" xfId="7341" xr:uid="{00000000-0005-0000-0000-0000AD1C0000}"/>
    <cellStyle name="Currency 2 6 3 3 6 2 2" xfId="7342" xr:uid="{00000000-0005-0000-0000-0000AE1C0000}"/>
    <cellStyle name="Currency 2 6 3 3 6 2 3" xfId="7343" xr:uid="{00000000-0005-0000-0000-0000AF1C0000}"/>
    <cellStyle name="Currency 2 6 3 3 6 3" xfId="7344" xr:uid="{00000000-0005-0000-0000-0000B01C0000}"/>
    <cellStyle name="Currency 2 6 3 3 6 3 2" xfId="7345" xr:uid="{00000000-0005-0000-0000-0000B11C0000}"/>
    <cellStyle name="Currency 2 6 3 3 6 3 3" xfId="7346" xr:uid="{00000000-0005-0000-0000-0000B21C0000}"/>
    <cellStyle name="Currency 2 6 3 3 6 4" xfId="7347" xr:uid="{00000000-0005-0000-0000-0000B31C0000}"/>
    <cellStyle name="Currency 2 6 3 3 6 5" xfId="7348" xr:uid="{00000000-0005-0000-0000-0000B41C0000}"/>
    <cellStyle name="Currency 2 6 3 3 6 5 2" xfId="7349" xr:uid="{00000000-0005-0000-0000-0000B51C0000}"/>
    <cellStyle name="Currency 2 6 3 3 6 5 2 2" xfId="7350" xr:uid="{00000000-0005-0000-0000-0000B61C0000}"/>
    <cellStyle name="Currency 2 6 3 3 6 5 3" xfId="7351" xr:uid="{00000000-0005-0000-0000-0000B71C0000}"/>
    <cellStyle name="Currency 2 6 3 3 6 6" xfId="7352" xr:uid="{00000000-0005-0000-0000-0000B81C0000}"/>
    <cellStyle name="Currency 2 6 3 3 6 6 2" xfId="7353" xr:uid="{00000000-0005-0000-0000-0000B91C0000}"/>
    <cellStyle name="Currency 2 6 3 3 6 6 2 2" xfId="7354" xr:uid="{00000000-0005-0000-0000-0000BA1C0000}"/>
    <cellStyle name="Currency 2 6 3 3 6 6 3" xfId="7355" xr:uid="{00000000-0005-0000-0000-0000BB1C0000}"/>
    <cellStyle name="Currency 2 6 3 3 6 7" xfId="7356" xr:uid="{00000000-0005-0000-0000-0000BC1C0000}"/>
    <cellStyle name="Currency 2 6 3 3 6 7 2" xfId="7357" xr:uid="{00000000-0005-0000-0000-0000BD1C0000}"/>
    <cellStyle name="Currency 2 6 3 3 6 7 2 2" xfId="7358" xr:uid="{00000000-0005-0000-0000-0000BE1C0000}"/>
    <cellStyle name="Currency 2 6 3 3 6 7 3" xfId="7359" xr:uid="{00000000-0005-0000-0000-0000BF1C0000}"/>
    <cellStyle name="Currency 2 6 3 3 6 8" xfId="7360" xr:uid="{00000000-0005-0000-0000-0000C01C0000}"/>
    <cellStyle name="Currency 2 6 3 3 6 8 2" xfId="7361" xr:uid="{00000000-0005-0000-0000-0000C11C0000}"/>
    <cellStyle name="Currency 2 6 3 3 6 9" xfId="7362" xr:uid="{00000000-0005-0000-0000-0000C21C0000}"/>
    <cellStyle name="Currency 2 6 3 3 6 9 2" xfId="7363" xr:uid="{00000000-0005-0000-0000-0000C31C0000}"/>
    <cellStyle name="Currency 2 6 3 3 7" xfId="7364" xr:uid="{00000000-0005-0000-0000-0000C41C0000}"/>
    <cellStyle name="Currency 2 6 3 3 7 2" xfId="7365" xr:uid="{00000000-0005-0000-0000-0000C51C0000}"/>
    <cellStyle name="Currency 2 6 3 3 7 3" xfId="7366" xr:uid="{00000000-0005-0000-0000-0000C61C0000}"/>
    <cellStyle name="Currency 2 6 3 3 8" xfId="7367" xr:uid="{00000000-0005-0000-0000-0000C71C0000}"/>
    <cellStyle name="Currency 2 6 3 3 8 2" xfId="7368" xr:uid="{00000000-0005-0000-0000-0000C81C0000}"/>
    <cellStyle name="Currency 2 6 3 3 8 2 2" xfId="7369" xr:uid="{00000000-0005-0000-0000-0000C91C0000}"/>
    <cellStyle name="Currency 2 6 3 3 8 3" xfId="7370" xr:uid="{00000000-0005-0000-0000-0000CA1C0000}"/>
    <cellStyle name="Currency 2 6 3 3 8 4" xfId="7371" xr:uid="{00000000-0005-0000-0000-0000CB1C0000}"/>
    <cellStyle name="Currency 2 6 3 3 9" xfId="7372" xr:uid="{00000000-0005-0000-0000-0000CC1C0000}"/>
    <cellStyle name="Currency 2 6 3 3 9 2" xfId="7373" xr:uid="{00000000-0005-0000-0000-0000CD1C0000}"/>
    <cellStyle name="Currency 2 6 3 3 9 2 2" xfId="7374" xr:uid="{00000000-0005-0000-0000-0000CE1C0000}"/>
    <cellStyle name="Currency 2 6 3 3 9 3" xfId="7375" xr:uid="{00000000-0005-0000-0000-0000CF1C0000}"/>
    <cellStyle name="Currency 2 6 3 4" xfId="7376" xr:uid="{00000000-0005-0000-0000-0000D01C0000}"/>
    <cellStyle name="Currency 2 6 3 4 2" xfId="7377" xr:uid="{00000000-0005-0000-0000-0000D11C0000}"/>
    <cellStyle name="Currency 2 6 3 4 2 10" xfId="7378" xr:uid="{00000000-0005-0000-0000-0000D21C0000}"/>
    <cellStyle name="Currency 2 6 3 4 2 2" xfId="7379" xr:uid="{00000000-0005-0000-0000-0000D31C0000}"/>
    <cellStyle name="Currency 2 6 3 4 2 2 2" xfId="7380" xr:uid="{00000000-0005-0000-0000-0000D41C0000}"/>
    <cellStyle name="Currency 2 6 3 4 2 2 3" xfId="7381" xr:uid="{00000000-0005-0000-0000-0000D51C0000}"/>
    <cellStyle name="Currency 2 6 3 4 2 3" xfId="7382" xr:uid="{00000000-0005-0000-0000-0000D61C0000}"/>
    <cellStyle name="Currency 2 6 3 4 2 3 2" xfId="7383" xr:uid="{00000000-0005-0000-0000-0000D71C0000}"/>
    <cellStyle name="Currency 2 6 3 4 2 3 3" xfId="7384" xr:uid="{00000000-0005-0000-0000-0000D81C0000}"/>
    <cellStyle name="Currency 2 6 3 4 2 4" xfId="7385" xr:uid="{00000000-0005-0000-0000-0000D91C0000}"/>
    <cellStyle name="Currency 2 6 3 4 2 4 2" xfId="7386" xr:uid="{00000000-0005-0000-0000-0000DA1C0000}"/>
    <cellStyle name="Currency 2 6 3 4 2 4 2 2" xfId="7387" xr:uid="{00000000-0005-0000-0000-0000DB1C0000}"/>
    <cellStyle name="Currency 2 6 3 4 2 4 3" xfId="7388" xr:uid="{00000000-0005-0000-0000-0000DC1C0000}"/>
    <cellStyle name="Currency 2 6 3 4 2 5" xfId="7389" xr:uid="{00000000-0005-0000-0000-0000DD1C0000}"/>
    <cellStyle name="Currency 2 6 3 4 2 5 2" xfId="7390" xr:uid="{00000000-0005-0000-0000-0000DE1C0000}"/>
    <cellStyle name="Currency 2 6 3 4 2 5 2 2" xfId="7391" xr:uid="{00000000-0005-0000-0000-0000DF1C0000}"/>
    <cellStyle name="Currency 2 6 3 4 2 5 3" xfId="7392" xr:uid="{00000000-0005-0000-0000-0000E01C0000}"/>
    <cellStyle name="Currency 2 6 3 4 2 6" xfId="7393" xr:uid="{00000000-0005-0000-0000-0000E11C0000}"/>
    <cellStyle name="Currency 2 6 3 4 2 6 2" xfId="7394" xr:uid="{00000000-0005-0000-0000-0000E21C0000}"/>
    <cellStyle name="Currency 2 6 3 4 2 6 2 2" xfId="7395" xr:uid="{00000000-0005-0000-0000-0000E31C0000}"/>
    <cellStyle name="Currency 2 6 3 4 2 6 3" xfId="7396" xr:uid="{00000000-0005-0000-0000-0000E41C0000}"/>
    <cellStyle name="Currency 2 6 3 4 2 7" xfId="7397" xr:uid="{00000000-0005-0000-0000-0000E51C0000}"/>
    <cellStyle name="Currency 2 6 3 4 2 7 2" xfId="7398" xr:uid="{00000000-0005-0000-0000-0000E61C0000}"/>
    <cellStyle name="Currency 2 6 3 4 2 8" xfId="7399" xr:uid="{00000000-0005-0000-0000-0000E71C0000}"/>
    <cellStyle name="Currency 2 6 3 4 2 8 2" xfId="7400" xr:uid="{00000000-0005-0000-0000-0000E81C0000}"/>
    <cellStyle name="Currency 2 6 3 4 2 9" xfId="7401" xr:uid="{00000000-0005-0000-0000-0000E91C0000}"/>
    <cellStyle name="Currency 2 6 3 4 3" xfId="7402" xr:uid="{00000000-0005-0000-0000-0000EA1C0000}"/>
    <cellStyle name="Currency 2 6 3 4 3 10" xfId="7403" xr:uid="{00000000-0005-0000-0000-0000EB1C0000}"/>
    <cellStyle name="Currency 2 6 3 4 3 2" xfId="7404" xr:uid="{00000000-0005-0000-0000-0000EC1C0000}"/>
    <cellStyle name="Currency 2 6 3 4 3 2 2" xfId="7405" xr:uid="{00000000-0005-0000-0000-0000ED1C0000}"/>
    <cellStyle name="Currency 2 6 3 4 3 2 3" xfId="7406" xr:uid="{00000000-0005-0000-0000-0000EE1C0000}"/>
    <cellStyle name="Currency 2 6 3 4 3 3" xfId="7407" xr:uid="{00000000-0005-0000-0000-0000EF1C0000}"/>
    <cellStyle name="Currency 2 6 3 4 3 3 2" xfId="7408" xr:uid="{00000000-0005-0000-0000-0000F01C0000}"/>
    <cellStyle name="Currency 2 6 3 4 3 3 3" xfId="7409" xr:uid="{00000000-0005-0000-0000-0000F11C0000}"/>
    <cellStyle name="Currency 2 6 3 4 3 4" xfId="7410" xr:uid="{00000000-0005-0000-0000-0000F21C0000}"/>
    <cellStyle name="Currency 2 6 3 4 3 4 2" xfId="7411" xr:uid="{00000000-0005-0000-0000-0000F31C0000}"/>
    <cellStyle name="Currency 2 6 3 4 3 4 2 2" xfId="7412" xr:uid="{00000000-0005-0000-0000-0000F41C0000}"/>
    <cellStyle name="Currency 2 6 3 4 3 4 3" xfId="7413" xr:uid="{00000000-0005-0000-0000-0000F51C0000}"/>
    <cellStyle name="Currency 2 6 3 4 3 5" xfId="7414" xr:uid="{00000000-0005-0000-0000-0000F61C0000}"/>
    <cellStyle name="Currency 2 6 3 4 3 5 2" xfId="7415" xr:uid="{00000000-0005-0000-0000-0000F71C0000}"/>
    <cellStyle name="Currency 2 6 3 4 3 5 2 2" xfId="7416" xr:uid="{00000000-0005-0000-0000-0000F81C0000}"/>
    <cellStyle name="Currency 2 6 3 4 3 5 3" xfId="7417" xr:uid="{00000000-0005-0000-0000-0000F91C0000}"/>
    <cellStyle name="Currency 2 6 3 4 3 6" xfId="7418" xr:uid="{00000000-0005-0000-0000-0000FA1C0000}"/>
    <cellStyle name="Currency 2 6 3 4 3 6 2" xfId="7419" xr:uid="{00000000-0005-0000-0000-0000FB1C0000}"/>
    <cellStyle name="Currency 2 6 3 4 3 6 2 2" xfId="7420" xr:uid="{00000000-0005-0000-0000-0000FC1C0000}"/>
    <cellStyle name="Currency 2 6 3 4 3 6 3" xfId="7421" xr:uid="{00000000-0005-0000-0000-0000FD1C0000}"/>
    <cellStyle name="Currency 2 6 3 4 3 7" xfId="7422" xr:uid="{00000000-0005-0000-0000-0000FE1C0000}"/>
    <cellStyle name="Currency 2 6 3 4 3 7 2" xfId="7423" xr:uid="{00000000-0005-0000-0000-0000FF1C0000}"/>
    <cellStyle name="Currency 2 6 3 4 3 8" xfId="7424" xr:uid="{00000000-0005-0000-0000-0000001D0000}"/>
    <cellStyle name="Currency 2 6 3 4 3 8 2" xfId="7425" xr:uid="{00000000-0005-0000-0000-0000011D0000}"/>
    <cellStyle name="Currency 2 6 3 4 3 9" xfId="7426" xr:uid="{00000000-0005-0000-0000-0000021D0000}"/>
    <cellStyle name="Currency 2 6 3 4 4" xfId="7427" xr:uid="{00000000-0005-0000-0000-0000031D0000}"/>
    <cellStyle name="Currency 2 6 3 4 4 10" xfId="7428" xr:uid="{00000000-0005-0000-0000-0000041D0000}"/>
    <cellStyle name="Currency 2 6 3 4 4 2" xfId="7429" xr:uid="{00000000-0005-0000-0000-0000051D0000}"/>
    <cellStyle name="Currency 2 6 3 4 4 3" xfId="7430" xr:uid="{00000000-0005-0000-0000-0000061D0000}"/>
    <cellStyle name="Currency 2 6 3 4 4 3 2" xfId="7431" xr:uid="{00000000-0005-0000-0000-0000071D0000}"/>
    <cellStyle name="Currency 2 6 3 4 4 3 2 2" xfId="7432" xr:uid="{00000000-0005-0000-0000-0000081D0000}"/>
    <cellStyle name="Currency 2 6 3 4 4 3 3" xfId="7433" xr:uid="{00000000-0005-0000-0000-0000091D0000}"/>
    <cellStyle name="Currency 2 6 3 4 4 4" xfId="7434" xr:uid="{00000000-0005-0000-0000-00000A1D0000}"/>
    <cellStyle name="Currency 2 6 3 4 4 4 2" xfId="7435" xr:uid="{00000000-0005-0000-0000-00000B1D0000}"/>
    <cellStyle name="Currency 2 6 3 4 4 4 2 2" xfId="7436" xr:uid="{00000000-0005-0000-0000-00000C1D0000}"/>
    <cellStyle name="Currency 2 6 3 4 4 4 3" xfId="7437" xr:uid="{00000000-0005-0000-0000-00000D1D0000}"/>
    <cellStyle name="Currency 2 6 3 4 4 5" xfId="7438" xr:uid="{00000000-0005-0000-0000-00000E1D0000}"/>
    <cellStyle name="Currency 2 6 3 4 4 5 2" xfId="7439" xr:uid="{00000000-0005-0000-0000-00000F1D0000}"/>
    <cellStyle name="Currency 2 6 3 4 4 5 2 2" xfId="7440" xr:uid="{00000000-0005-0000-0000-0000101D0000}"/>
    <cellStyle name="Currency 2 6 3 4 4 5 3" xfId="7441" xr:uid="{00000000-0005-0000-0000-0000111D0000}"/>
    <cellStyle name="Currency 2 6 3 4 4 6" xfId="7442" xr:uid="{00000000-0005-0000-0000-0000121D0000}"/>
    <cellStyle name="Currency 2 6 3 4 4 6 2" xfId="7443" xr:uid="{00000000-0005-0000-0000-0000131D0000}"/>
    <cellStyle name="Currency 2 6 3 4 4 7" xfId="7444" xr:uid="{00000000-0005-0000-0000-0000141D0000}"/>
    <cellStyle name="Currency 2 6 3 4 4 7 2" xfId="7445" xr:uid="{00000000-0005-0000-0000-0000151D0000}"/>
    <cellStyle name="Currency 2 6 3 4 4 8" xfId="7446" xr:uid="{00000000-0005-0000-0000-0000161D0000}"/>
    <cellStyle name="Currency 2 6 3 4 4 9" xfId="7447" xr:uid="{00000000-0005-0000-0000-0000171D0000}"/>
    <cellStyle name="Currency 2 6 3 4 5" xfId="7448" xr:uid="{00000000-0005-0000-0000-0000181D0000}"/>
    <cellStyle name="Currency 2 6 3 4 5 2" xfId="7449" xr:uid="{00000000-0005-0000-0000-0000191D0000}"/>
    <cellStyle name="Currency 2 6 3 4 5 3" xfId="7450" xr:uid="{00000000-0005-0000-0000-00001A1D0000}"/>
    <cellStyle name="Currency 2 6 3 4 5 4" xfId="7451" xr:uid="{00000000-0005-0000-0000-00001B1D0000}"/>
    <cellStyle name="Currency 2 6 3 4 6" xfId="7452" xr:uid="{00000000-0005-0000-0000-00001C1D0000}"/>
    <cellStyle name="Currency 2 6 3 4 6 2" xfId="7453" xr:uid="{00000000-0005-0000-0000-00001D1D0000}"/>
    <cellStyle name="Currency 2 6 3 4 6 2 2" xfId="7454" xr:uid="{00000000-0005-0000-0000-00001E1D0000}"/>
    <cellStyle name="Currency 2 6 3 4 6 2 2 2" xfId="7455" xr:uid="{00000000-0005-0000-0000-00001F1D0000}"/>
    <cellStyle name="Currency 2 6 3 4 6 2 3" xfId="7456" xr:uid="{00000000-0005-0000-0000-0000201D0000}"/>
    <cellStyle name="Currency 2 6 3 4 6 3" xfId="7457" xr:uid="{00000000-0005-0000-0000-0000211D0000}"/>
    <cellStyle name="Currency 2 6 3 4 6 3 2" xfId="7458" xr:uid="{00000000-0005-0000-0000-0000221D0000}"/>
    <cellStyle name="Currency 2 6 3 4 6 3 2 2" xfId="7459" xr:uid="{00000000-0005-0000-0000-0000231D0000}"/>
    <cellStyle name="Currency 2 6 3 4 6 3 3" xfId="7460" xr:uid="{00000000-0005-0000-0000-0000241D0000}"/>
    <cellStyle name="Currency 2 6 3 4 6 4" xfId="7461" xr:uid="{00000000-0005-0000-0000-0000251D0000}"/>
    <cellStyle name="Currency 2 6 3 4 6 4 2" xfId="7462" xr:uid="{00000000-0005-0000-0000-0000261D0000}"/>
    <cellStyle name="Currency 2 6 3 4 6 4 2 2" xfId="7463" xr:uid="{00000000-0005-0000-0000-0000271D0000}"/>
    <cellStyle name="Currency 2 6 3 4 6 4 3" xfId="7464" xr:uid="{00000000-0005-0000-0000-0000281D0000}"/>
    <cellStyle name="Currency 2 6 3 4 6 5" xfId="7465" xr:uid="{00000000-0005-0000-0000-0000291D0000}"/>
    <cellStyle name="Currency 2 6 3 4 6 5 2" xfId="7466" xr:uid="{00000000-0005-0000-0000-00002A1D0000}"/>
    <cellStyle name="Currency 2 6 3 4 6 6" xfId="7467" xr:uid="{00000000-0005-0000-0000-00002B1D0000}"/>
    <cellStyle name="Currency 2 6 3 4 6 6 2" xfId="7468" xr:uid="{00000000-0005-0000-0000-00002C1D0000}"/>
    <cellStyle name="Currency 2 6 3 4 6 7" xfId="7469" xr:uid="{00000000-0005-0000-0000-00002D1D0000}"/>
    <cellStyle name="Currency 2 6 3 4 7" xfId="7470" xr:uid="{00000000-0005-0000-0000-00002E1D0000}"/>
    <cellStyle name="Currency 2 6 3 4 7 2" xfId="7471" xr:uid="{00000000-0005-0000-0000-00002F1D0000}"/>
    <cellStyle name="Currency 2 6 3 4 7 2 2" xfId="7472" xr:uid="{00000000-0005-0000-0000-0000301D0000}"/>
    <cellStyle name="Currency 2 6 3 4 7 3" xfId="7473" xr:uid="{00000000-0005-0000-0000-0000311D0000}"/>
    <cellStyle name="Currency 2 6 3 4 8" xfId="7474" xr:uid="{00000000-0005-0000-0000-0000321D0000}"/>
    <cellStyle name="Currency 2 6 3 4 8 2" xfId="7475" xr:uid="{00000000-0005-0000-0000-0000331D0000}"/>
    <cellStyle name="Currency 2 6 3 4 8 2 2" xfId="7476" xr:uid="{00000000-0005-0000-0000-0000341D0000}"/>
    <cellStyle name="Currency 2 6 3 4 8 3" xfId="7477" xr:uid="{00000000-0005-0000-0000-0000351D0000}"/>
    <cellStyle name="Currency 2 6 3 4 9" xfId="7478" xr:uid="{00000000-0005-0000-0000-0000361D0000}"/>
    <cellStyle name="Currency 2 6 3 5" xfId="7479" xr:uid="{00000000-0005-0000-0000-0000371D0000}"/>
    <cellStyle name="Currency 2 6 3 5 10" xfId="7480" xr:uid="{00000000-0005-0000-0000-0000381D0000}"/>
    <cellStyle name="Currency 2 6 3 5 11" xfId="7481" xr:uid="{00000000-0005-0000-0000-0000391D0000}"/>
    <cellStyle name="Currency 2 6 3 5 12" xfId="7482" xr:uid="{00000000-0005-0000-0000-00003A1D0000}"/>
    <cellStyle name="Currency 2 6 3 5 13" xfId="7483" xr:uid="{00000000-0005-0000-0000-00003B1D0000}"/>
    <cellStyle name="Currency 2 6 3 5 2" xfId="7484" xr:uid="{00000000-0005-0000-0000-00003C1D0000}"/>
    <cellStyle name="Currency 2 6 3 5 2 10" xfId="7485" xr:uid="{00000000-0005-0000-0000-00003D1D0000}"/>
    <cellStyle name="Currency 2 6 3 5 2 2" xfId="7486" xr:uid="{00000000-0005-0000-0000-00003E1D0000}"/>
    <cellStyle name="Currency 2 6 3 5 2 2 2" xfId="7487" xr:uid="{00000000-0005-0000-0000-00003F1D0000}"/>
    <cellStyle name="Currency 2 6 3 5 2 2 3" xfId="7488" xr:uid="{00000000-0005-0000-0000-0000401D0000}"/>
    <cellStyle name="Currency 2 6 3 5 2 3" xfId="7489" xr:uid="{00000000-0005-0000-0000-0000411D0000}"/>
    <cellStyle name="Currency 2 6 3 5 2 3 2" xfId="7490" xr:uid="{00000000-0005-0000-0000-0000421D0000}"/>
    <cellStyle name="Currency 2 6 3 5 2 3 3" xfId="7491" xr:uid="{00000000-0005-0000-0000-0000431D0000}"/>
    <cellStyle name="Currency 2 6 3 5 2 3 4" xfId="7492" xr:uid="{00000000-0005-0000-0000-0000441D0000}"/>
    <cellStyle name="Currency 2 6 3 5 2 4" xfId="7493" xr:uid="{00000000-0005-0000-0000-0000451D0000}"/>
    <cellStyle name="Currency 2 6 3 5 2 4 2" xfId="7494" xr:uid="{00000000-0005-0000-0000-0000461D0000}"/>
    <cellStyle name="Currency 2 6 3 5 2 4 2 2" xfId="7495" xr:uid="{00000000-0005-0000-0000-0000471D0000}"/>
    <cellStyle name="Currency 2 6 3 5 2 4 3" xfId="7496" xr:uid="{00000000-0005-0000-0000-0000481D0000}"/>
    <cellStyle name="Currency 2 6 3 5 2 5" xfId="7497" xr:uid="{00000000-0005-0000-0000-0000491D0000}"/>
    <cellStyle name="Currency 2 6 3 5 2 5 2" xfId="7498" xr:uid="{00000000-0005-0000-0000-00004A1D0000}"/>
    <cellStyle name="Currency 2 6 3 5 2 5 2 2" xfId="7499" xr:uid="{00000000-0005-0000-0000-00004B1D0000}"/>
    <cellStyle name="Currency 2 6 3 5 2 5 3" xfId="7500" xr:uid="{00000000-0005-0000-0000-00004C1D0000}"/>
    <cellStyle name="Currency 2 6 3 5 2 6" xfId="7501" xr:uid="{00000000-0005-0000-0000-00004D1D0000}"/>
    <cellStyle name="Currency 2 6 3 5 2 6 2" xfId="7502" xr:uid="{00000000-0005-0000-0000-00004E1D0000}"/>
    <cellStyle name="Currency 2 6 3 5 2 6 2 2" xfId="7503" xr:uid="{00000000-0005-0000-0000-00004F1D0000}"/>
    <cellStyle name="Currency 2 6 3 5 2 6 3" xfId="7504" xr:uid="{00000000-0005-0000-0000-0000501D0000}"/>
    <cellStyle name="Currency 2 6 3 5 2 7" xfId="7505" xr:uid="{00000000-0005-0000-0000-0000511D0000}"/>
    <cellStyle name="Currency 2 6 3 5 2 7 2" xfId="7506" xr:uid="{00000000-0005-0000-0000-0000521D0000}"/>
    <cellStyle name="Currency 2 6 3 5 2 8" xfId="7507" xr:uid="{00000000-0005-0000-0000-0000531D0000}"/>
    <cellStyle name="Currency 2 6 3 5 2 8 2" xfId="7508" xr:uid="{00000000-0005-0000-0000-0000541D0000}"/>
    <cellStyle name="Currency 2 6 3 5 2 9" xfId="7509" xr:uid="{00000000-0005-0000-0000-0000551D0000}"/>
    <cellStyle name="Currency 2 6 3 5 3" xfId="7510" xr:uid="{00000000-0005-0000-0000-0000561D0000}"/>
    <cellStyle name="Currency 2 6 3 5 3 2" xfId="7511" xr:uid="{00000000-0005-0000-0000-0000571D0000}"/>
    <cellStyle name="Currency 2 6 3 5 3 2 2" xfId="7512" xr:uid="{00000000-0005-0000-0000-0000581D0000}"/>
    <cellStyle name="Currency 2 6 3 5 3 2 3" xfId="7513" xr:uid="{00000000-0005-0000-0000-0000591D0000}"/>
    <cellStyle name="Currency 2 6 3 5 3 3" xfId="7514" xr:uid="{00000000-0005-0000-0000-00005A1D0000}"/>
    <cellStyle name="Currency 2 6 3 5 4" xfId="7515" xr:uid="{00000000-0005-0000-0000-00005B1D0000}"/>
    <cellStyle name="Currency 2 6 3 5 4 2" xfId="7516" xr:uid="{00000000-0005-0000-0000-00005C1D0000}"/>
    <cellStyle name="Currency 2 6 3 5 4 3" xfId="7517" xr:uid="{00000000-0005-0000-0000-00005D1D0000}"/>
    <cellStyle name="Currency 2 6 3 5 4 4" xfId="7518" xr:uid="{00000000-0005-0000-0000-00005E1D0000}"/>
    <cellStyle name="Currency 2 6 3 5 5" xfId="7519" xr:uid="{00000000-0005-0000-0000-00005F1D0000}"/>
    <cellStyle name="Currency 2 6 3 5 5 2" xfId="7520" xr:uid="{00000000-0005-0000-0000-0000601D0000}"/>
    <cellStyle name="Currency 2 6 3 5 5 2 2" xfId="7521" xr:uid="{00000000-0005-0000-0000-0000611D0000}"/>
    <cellStyle name="Currency 2 6 3 5 5 3" xfId="7522" xr:uid="{00000000-0005-0000-0000-0000621D0000}"/>
    <cellStyle name="Currency 2 6 3 5 6" xfId="7523" xr:uid="{00000000-0005-0000-0000-0000631D0000}"/>
    <cellStyle name="Currency 2 6 3 5 6 2" xfId="7524" xr:uid="{00000000-0005-0000-0000-0000641D0000}"/>
    <cellStyle name="Currency 2 6 3 5 6 2 2" xfId="7525" xr:uid="{00000000-0005-0000-0000-0000651D0000}"/>
    <cellStyle name="Currency 2 6 3 5 6 3" xfId="7526" xr:uid="{00000000-0005-0000-0000-0000661D0000}"/>
    <cellStyle name="Currency 2 6 3 5 7" xfId="7527" xr:uid="{00000000-0005-0000-0000-0000671D0000}"/>
    <cellStyle name="Currency 2 6 3 5 7 2" xfId="7528" xr:uid="{00000000-0005-0000-0000-0000681D0000}"/>
    <cellStyle name="Currency 2 6 3 5 7 2 2" xfId="7529" xr:uid="{00000000-0005-0000-0000-0000691D0000}"/>
    <cellStyle name="Currency 2 6 3 5 7 3" xfId="7530" xr:uid="{00000000-0005-0000-0000-00006A1D0000}"/>
    <cellStyle name="Currency 2 6 3 5 8" xfId="7531" xr:uid="{00000000-0005-0000-0000-00006B1D0000}"/>
    <cellStyle name="Currency 2 6 3 5 8 2" xfId="7532" xr:uid="{00000000-0005-0000-0000-00006C1D0000}"/>
    <cellStyle name="Currency 2 6 3 5 9" xfId="7533" xr:uid="{00000000-0005-0000-0000-00006D1D0000}"/>
    <cellStyle name="Currency 2 6 3 5 9 2" xfId="7534" xr:uid="{00000000-0005-0000-0000-00006E1D0000}"/>
    <cellStyle name="Currency 2 6 3 6" xfId="7535" xr:uid="{00000000-0005-0000-0000-00006F1D0000}"/>
    <cellStyle name="Currency 2 6 3 6 2" xfId="7536" xr:uid="{00000000-0005-0000-0000-0000701D0000}"/>
    <cellStyle name="Currency 2 6 3 6 2 10" xfId="7537" xr:uid="{00000000-0005-0000-0000-0000711D0000}"/>
    <cellStyle name="Currency 2 6 3 6 2 11" xfId="7538" xr:uid="{00000000-0005-0000-0000-0000721D0000}"/>
    <cellStyle name="Currency 2 6 3 6 2 2" xfId="7539" xr:uid="{00000000-0005-0000-0000-0000731D0000}"/>
    <cellStyle name="Currency 2 6 3 6 2 2 2" xfId="7540" xr:uid="{00000000-0005-0000-0000-0000741D0000}"/>
    <cellStyle name="Currency 2 6 3 6 2 2 3" xfId="7541" xr:uid="{00000000-0005-0000-0000-0000751D0000}"/>
    <cellStyle name="Currency 2 6 3 6 2 3" xfId="7542" xr:uid="{00000000-0005-0000-0000-0000761D0000}"/>
    <cellStyle name="Currency 2 6 3 6 2 3 2" xfId="7543" xr:uid="{00000000-0005-0000-0000-0000771D0000}"/>
    <cellStyle name="Currency 2 6 3 6 2 3 3" xfId="7544" xr:uid="{00000000-0005-0000-0000-0000781D0000}"/>
    <cellStyle name="Currency 2 6 3 6 2 4" xfId="7545" xr:uid="{00000000-0005-0000-0000-0000791D0000}"/>
    <cellStyle name="Currency 2 6 3 6 2 4 2" xfId="7546" xr:uid="{00000000-0005-0000-0000-00007A1D0000}"/>
    <cellStyle name="Currency 2 6 3 6 2 4 2 2" xfId="7547" xr:uid="{00000000-0005-0000-0000-00007B1D0000}"/>
    <cellStyle name="Currency 2 6 3 6 2 4 3" xfId="7548" xr:uid="{00000000-0005-0000-0000-00007C1D0000}"/>
    <cellStyle name="Currency 2 6 3 6 2 5" xfId="7549" xr:uid="{00000000-0005-0000-0000-00007D1D0000}"/>
    <cellStyle name="Currency 2 6 3 6 2 5 2" xfId="7550" xr:uid="{00000000-0005-0000-0000-00007E1D0000}"/>
    <cellStyle name="Currency 2 6 3 6 2 5 2 2" xfId="7551" xr:uid="{00000000-0005-0000-0000-00007F1D0000}"/>
    <cellStyle name="Currency 2 6 3 6 2 5 3" xfId="7552" xr:uid="{00000000-0005-0000-0000-0000801D0000}"/>
    <cellStyle name="Currency 2 6 3 6 2 6" xfId="7553" xr:uid="{00000000-0005-0000-0000-0000811D0000}"/>
    <cellStyle name="Currency 2 6 3 6 2 6 2" xfId="7554" xr:uid="{00000000-0005-0000-0000-0000821D0000}"/>
    <cellStyle name="Currency 2 6 3 6 2 6 2 2" xfId="7555" xr:uid="{00000000-0005-0000-0000-0000831D0000}"/>
    <cellStyle name="Currency 2 6 3 6 2 6 3" xfId="7556" xr:uid="{00000000-0005-0000-0000-0000841D0000}"/>
    <cellStyle name="Currency 2 6 3 6 2 7" xfId="7557" xr:uid="{00000000-0005-0000-0000-0000851D0000}"/>
    <cellStyle name="Currency 2 6 3 6 2 7 2" xfId="7558" xr:uid="{00000000-0005-0000-0000-0000861D0000}"/>
    <cellStyle name="Currency 2 6 3 6 2 8" xfId="7559" xr:uid="{00000000-0005-0000-0000-0000871D0000}"/>
    <cellStyle name="Currency 2 6 3 6 2 8 2" xfId="7560" xr:uid="{00000000-0005-0000-0000-0000881D0000}"/>
    <cellStyle name="Currency 2 6 3 6 2 9" xfId="7561" xr:uid="{00000000-0005-0000-0000-0000891D0000}"/>
    <cellStyle name="Currency 2 6 3 6 3" xfId="7562" xr:uid="{00000000-0005-0000-0000-00008A1D0000}"/>
    <cellStyle name="Currency 2 6 3 6 3 2" xfId="7563" xr:uid="{00000000-0005-0000-0000-00008B1D0000}"/>
    <cellStyle name="Currency 2 6 3 6 3 2 2" xfId="7564" xr:uid="{00000000-0005-0000-0000-00008C1D0000}"/>
    <cellStyle name="Currency 2 6 3 6 3 2 3" xfId="7565" xr:uid="{00000000-0005-0000-0000-00008D1D0000}"/>
    <cellStyle name="Currency 2 6 3 6 3 3" xfId="7566" xr:uid="{00000000-0005-0000-0000-00008E1D0000}"/>
    <cellStyle name="Currency 2 6 3 6 4" xfId="7567" xr:uid="{00000000-0005-0000-0000-00008F1D0000}"/>
    <cellStyle name="Currency 2 6 3 6 4 2" xfId="7568" xr:uid="{00000000-0005-0000-0000-0000901D0000}"/>
    <cellStyle name="Currency 2 6 3 6 4 2 2" xfId="7569" xr:uid="{00000000-0005-0000-0000-0000911D0000}"/>
    <cellStyle name="Currency 2 6 3 6 4 3" xfId="7570" xr:uid="{00000000-0005-0000-0000-0000921D0000}"/>
    <cellStyle name="Currency 2 6 3 6 4 4" xfId="7571" xr:uid="{00000000-0005-0000-0000-0000931D0000}"/>
    <cellStyle name="Currency 2 6 3 6 5" xfId="7572" xr:uid="{00000000-0005-0000-0000-0000941D0000}"/>
    <cellStyle name="Currency 2 6 3 6 5 2" xfId="7573" xr:uid="{00000000-0005-0000-0000-0000951D0000}"/>
    <cellStyle name="Currency 2 6 3 6 5 2 2" xfId="7574" xr:uid="{00000000-0005-0000-0000-0000961D0000}"/>
    <cellStyle name="Currency 2 6 3 6 5 3" xfId="7575" xr:uid="{00000000-0005-0000-0000-0000971D0000}"/>
    <cellStyle name="Currency 2 6 3 6 6" xfId="7576" xr:uid="{00000000-0005-0000-0000-0000981D0000}"/>
    <cellStyle name="Currency 2 6 3 6 7" xfId="7577" xr:uid="{00000000-0005-0000-0000-0000991D0000}"/>
    <cellStyle name="Currency 2 6 3 7" xfId="7578" xr:uid="{00000000-0005-0000-0000-00009A1D0000}"/>
    <cellStyle name="Currency 2 6 3 7 10" xfId="7579" xr:uid="{00000000-0005-0000-0000-00009B1D0000}"/>
    <cellStyle name="Currency 2 6 3 7 2" xfId="7580" xr:uid="{00000000-0005-0000-0000-00009C1D0000}"/>
    <cellStyle name="Currency 2 6 3 7 2 2" xfId="7581" xr:uid="{00000000-0005-0000-0000-00009D1D0000}"/>
    <cellStyle name="Currency 2 6 3 7 2 3" xfId="7582" xr:uid="{00000000-0005-0000-0000-00009E1D0000}"/>
    <cellStyle name="Currency 2 6 3 7 3" xfId="7583" xr:uid="{00000000-0005-0000-0000-00009F1D0000}"/>
    <cellStyle name="Currency 2 6 3 7 3 2" xfId="7584" xr:uid="{00000000-0005-0000-0000-0000A01D0000}"/>
    <cellStyle name="Currency 2 6 3 7 3 3" xfId="7585" xr:uid="{00000000-0005-0000-0000-0000A11D0000}"/>
    <cellStyle name="Currency 2 6 3 7 4" xfId="7586" xr:uid="{00000000-0005-0000-0000-0000A21D0000}"/>
    <cellStyle name="Currency 2 6 3 7 4 2" xfId="7587" xr:uid="{00000000-0005-0000-0000-0000A31D0000}"/>
    <cellStyle name="Currency 2 6 3 7 4 2 2" xfId="7588" xr:uid="{00000000-0005-0000-0000-0000A41D0000}"/>
    <cellStyle name="Currency 2 6 3 7 4 3" xfId="7589" xr:uid="{00000000-0005-0000-0000-0000A51D0000}"/>
    <cellStyle name="Currency 2 6 3 7 5" xfId="7590" xr:uid="{00000000-0005-0000-0000-0000A61D0000}"/>
    <cellStyle name="Currency 2 6 3 7 5 2" xfId="7591" xr:uid="{00000000-0005-0000-0000-0000A71D0000}"/>
    <cellStyle name="Currency 2 6 3 7 5 2 2" xfId="7592" xr:uid="{00000000-0005-0000-0000-0000A81D0000}"/>
    <cellStyle name="Currency 2 6 3 7 5 3" xfId="7593" xr:uid="{00000000-0005-0000-0000-0000A91D0000}"/>
    <cellStyle name="Currency 2 6 3 7 6" xfId="7594" xr:uid="{00000000-0005-0000-0000-0000AA1D0000}"/>
    <cellStyle name="Currency 2 6 3 7 6 2" xfId="7595" xr:uid="{00000000-0005-0000-0000-0000AB1D0000}"/>
    <cellStyle name="Currency 2 6 3 7 6 2 2" xfId="7596" xr:uid="{00000000-0005-0000-0000-0000AC1D0000}"/>
    <cellStyle name="Currency 2 6 3 7 6 3" xfId="7597" xr:uid="{00000000-0005-0000-0000-0000AD1D0000}"/>
    <cellStyle name="Currency 2 6 3 7 7" xfId="7598" xr:uid="{00000000-0005-0000-0000-0000AE1D0000}"/>
    <cellStyle name="Currency 2 6 3 7 7 2" xfId="7599" xr:uid="{00000000-0005-0000-0000-0000AF1D0000}"/>
    <cellStyle name="Currency 2 6 3 7 8" xfId="7600" xr:uid="{00000000-0005-0000-0000-0000B01D0000}"/>
    <cellStyle name="Currency 2 6 3 7 8 2" xfId="7601" xr:uid="{00000000-0005-0000-0000-0000B11D0000}"/>
    <cellStyle name="Currency 2 6 3 7 9" xfId="7602" xr:uid="{00000000-0005-0000-0000-0000B21D0000}"/>
    <cellStyle name="Currency 2 6 3 8" xfId="7603" xr:uid="{00000000-0005-0000-0000-0000B31D0000}"/>
    <cellStyle name="Currency 2 6 3 8 10" xfId="7604" xr:uid="{00000000-0005-0000-0000-0000B41D0000}"/>
    <cellStyle name="Currency 2 6 3 8 11" xfId="7605" xr:uid="{00000000-0005-0000-0000-0000B51D0000}"/>
    <cellStyle name="Currency 2 6 3 8 12" xfId="7606" xr:uid="{00000000-0005-0000-0000-0000B61D0000}"/>
    <cellStyle name="Currency 2 6 3 8 2" xfId="7607" xr:uid="{00000000-0005-0000-0000-0000B71D0000}"/>
    <cellStyle name="Currency 2 6 3 8 2 2" xfId="7608" xr:uid="{00000000-0005-0000-0000-0000B81D0000}"/>
    <cellStyle name="Currency 2 6 3 8 2 3" xfId="7609" xr:uid="{00000000-0005-0000-0000-0000B91D0000}"/>
    <cellStyle name="Currency 2 6 3 8 3" xfId="7610" xr:uid="{00000000-0005-0000-0000-0000BA1D0000}"/>
    <cellStyle name="Currency 2 6 3 8 3 2" xfId="7611" xr:uid="{00000000-0005-0000-0000-0000BB1D0000}"/>
    <cellStyle name="Currency 2 6 3 8 3 3" xfId="7612" xr:uid="{00000000-0005-0000-0000-0000BC1D0000}"/>
    <cellStyle name="Currency 2 6 3 8 4" xfId="7613" xr:uid="{00000000-0005-0000-0000-0000BD1D0000}"/>
    <cellStyle name="Currency 2 6 3 8 5" xfId="7614" xr:uid="{00000000-0005-0000-0000-0000BE1D0000}"/>
    <cellStyle name="Currency 2 6 3 8 5 2" xfId="7615" xr:uid="{00000000-0005-0000-0000-0000BF1D0000}"/>
    <cellStyle name="Currency 2 6 3 8 5 2 2" xfId="7616" xr:uid="{00000000-0005-0000-0000-0000C01D0000}"/>
    <cellStyle name="Currency 2 6 3 8 5 3" xfId="7617" xr:uid="{00000000-0005-0000-0000-0000C11D0000}"/>
    <cellStyle name="Currency 2 6 3 8 6" xfId="7618" xr:uid="{00000000-0005-0000-0000-0000C21D0000}"/>
    <cellStyle name="Currency 2 6 3 8 6 2" xfId="7619" xr:uid="{00000000-0005-0000-0000-0000C31D0000}"/>
    <cellStyle name="Currency 2 6 3 8 6 2 2" xfId="7620" xr:uid="{00000000-0005-0000-0000-0000C41D0000}"/>
    <cellStyle name="Currency 2 6 3 8 6 3" xfId="7621" xr:uid="{00000000-0005-0000-0000-0000C51D0000}"/>
    <cellStyle name="Currency 2 6 3 8 7" xfId="7622" xr:uid="{00000000-0005-0000-0000-0000C61D0000}"/>
    <cellStyle name="Currency 2 6 3 8 7 2" xfId="7623" xr:uid="{00000000-0005-0000-0000-0000C71D0000}"/>
    <cellStyle name="Currency 2 6 3 8 7 2 2" xfId="7624" xr:uid="{00000000-0005-0000-0000-0000C81D0000}"/>
    <cellStyle name="Currency 2 6 3 8 7 3" xfId="7625" xr:uid="{00000000-0005-0000-0000-0000C91D0000}"/>
    <cellStyle name="Currency 2 6 3 8 8" xfId="7626" xr:uid="{00000000-0005-0000-0000-0000CA1D0000}"/>
    <cellStyle name="Currency 2 6 3 8 8 2" xfId="7627" xr:uid="{00000000-0005-0000-0000-0000CB1D0000}"/>
    <cellStyle name="Currency 2 6 3 8 9" xfId="7628" xr:uid="{00000000-0005-0000-0000-0000CC1D0000}"/>
    <cellStyle name="Currency 2 6 3 8 9 2" xfId="7629" xr:uid="{00000000-0005-0000-0000-0000CD1D0000}"/>
    <cellStyle name="Currency 2 6 3 9" xfId="7630" xr:uid="{00000000-0005-0000-0000-0000CE1D0000}"/>
    <cellStyle name="Currency 2 6 3 9 2" xfId="7631" xr:uid="{00000000-0005-0000-0000-0000CF1D0000}"/>
    <cellStyle name="Currency 2 6 3 9 3" xfId="7632" xr:uid="{00000000-0005-0000-0000-0000D01D0000}"/>
    <cellStyle name="Currency 2 6 4" xfId="7633" xr:uid="{00000000-0005-0000-0000-0000D11D0000}"/>
    <cellStyle name="Currency 2 6 4 10" xfId="7634" xr:uid="{00000000-0005-0000-0000-0000D21D0000}"/>
    <cellStyle name="Currency 2 6 4 10 2" xfId="7635" xr:uid="{00000000-0005-0000-0000-0000D31D0000}"/>
    <cellStyle name="Currency 2 6 4 10 2 2" xfId="7636" xr:uid="{00000000-0005-0000-0000-0000D41D0000}"/>
    <cellStyle name="Currency 2 6 4 10 3" xfId="7637" xr:uid="{00000000-0005-0000-0000-0000D51D0000}"/>
    <cellStyle name="Currency 2 6 4 11" xfId="7638" xr:uid="{00000000-0005-0000-0000-0000D61D0000}"/>
    <cellStyle name="Currency 2 6 4 11 2" xfId="7639" xr:uid="{00000000-0005-0000-0000-0000D71D0000}"/>
    <cellStyle name="Currency 2 6 4 12" xfId="7640" xr:uid="{00000000-0005-0000-0000-0000D81D0000}"/>
    <cellStyle name="Currency 2 6 4 12 2" xfId="7641" xr:uid="{00000000-0005-0000-0000-0000D91D0000}"/>
    <cellStyle name="Currency 2 6 4 13" xfId="7642" xr:uid="{00000000-0005-0000-0000-0000DA1D0000}"/>
    <cellStyle name="Currency 2 6 4 14" xfId="7643" xr:uid="{00000000-0005-0000-0000-0000DB1D0000}"/>
    <cellStyle name="Currency 2 6 4 15" xfId="7644" xr:uid="{00000000-0005-0000-0000-0000DC1D0000}"/>
    <cellStyle name="Currency 2 6 4 16" xfId="7645" xr:uid="{00000000-0005-0000-0000-0000DD1D0000}"/>
    <cellStyle name="Currency 2 6 4 2" xfId="7646" xr:uid="{00000000-0005-0000-0000-0000DE1D0000}"/>
    <cellStyle name="Currency 2 6 4 2 2" xfId="7647" xr:uid="{00000000-0005-0000-0000-0000DF1D0000}"/>
    <cellStyle name="Currency 2 6 4 2 2 10" xfId="7648" xr:uid="{00000000-0005-0000-0000-0000E01D0000}"/>
    <cellStyle name="Currency 2 6 4 2 2 2" xfId="7649" xr:uid="{00000000-0005-0000-0000-0000E11D0000}"/>
    <cellStyle name="Currency 2 6 4 2 2 2 2" xfId="7650" xr:uid="{00000000-0005-0000-0000-0000E21D0000}"/>
    <cellStyle name="Currency 2 6 4 2 2 2 3" xfId="7651" xr:uid="{00000000-0005-0000-0000-0000E31D0000}"/>
    <cellStyle name="Currency 2 6 4 2 2 3" xfId="7652" xr:uid="{00000000-0005-0000-0000-0000E41D0000}"/>
    <cellStyle name="Currency 2 6 4 2 2 3 2" xfId="7653" xr:uid="{00000000-0005-0000-0000-0000E51D0000}"/>
    <cellStyle name="Currency 2 6 4 2 2 3 3" xfId="7654" xr:uid="{00000000-0005-0000-0000-0000E61D0000}"/>
    <cellStyle name="Currency 2 6 4 2 2 4" xfId="7655" xr:uid="{00000000-0005-0000-0000-0000E71D0000}"/>
    <cellStyle name="Currency 2 6 4 2 2 4 2" xfId="7656" xr:uid="{00000000-0005-0000-0000-0000E81D0000}"/>
    <cellStyle name="Currency 2 6 4 2 2 4 2 2" xfId="7657" xr:uid="{00000000-0005-0000-0000-0000E91D0000}"/>
    <cellStyle name="Currency 2 6 4 2 2 4 3" xfId="7658" xr:uid="{00000000-0005-0000-0000-0000EA1D0000}"/>
    <cellStyle name="Currency 2 6 4 2 2 5" xfId="7659" xr:uid="{00000000-0005-0000-0000-0000EB1D0000}"/>
    <cellStyle name="Currency 2 6 4 2 2 5 2" xfId="7660" xr:uid="{00000000-0005-0000-0000-0000EC1D0000}"/>
    <cellStyle name="Currency 2 6 4 2 2 5 2 2" xfId="7661" xr:uid="{00000000-0005-0000-0000-0000ED1D0000}"/>
    <cellStyle name="Currency 2 6 4 2 2 5 3" xfId="7662" xr:uid="{00000000-0005-0000-0000-0000EE1D0000}"/>
    <cellStyle name="Currency 2 6 4 2 2 6" xfId="7663" xr:uid="{00000000-0005-0000-0000-0000EF1D0000}"/>
    <cellStyle name="Currency 2 6 4 2 2 6 2" xfId="7664" xr:uid="{00000000-0005-0000-0000-0000F01D0000}"/>
    <cellStyle name="Currency 2 6 4 2 2 6 2 2" xfId="7665" xr:uid="{00000000-0005-0000-0000-0000F11D0000}"/>
    <cellStyle name="Currency 2 6 4 2 2 6 3" xfId="7666" xr:uid="{00000000-0005-0000-0000-0000F21D0000}"/>
    <cellStyle name="Currency 2 6 4 2 2 7" xfId="7667" xr:uid="{00000000-0005-0000-0000-0000F31D0000}"/>
    <cellStyle name="Currency 2 6 4 2 2 7 2" xfId="7668" xr:uid="{00000000-0005-0000-0000-0000F41D0000}"/>
    <cellStyle name="Currency 2 6 4 2 2 8" xfId="7669" xr:uid="{00000000-0005-0000-0000-0000F51D0000}"/>
    <cellStyle name="Currency 2 6 4 2 2 8 2" xfId="7670" xr:uid="{00000000-0005-0000-0000-0000F61D0000}"/>
    <cellStyle name="Currency 2 6 4 2 2 9" xfId="7671" xr:uid="{00000000-0005-0000-0000-0000F71D0000}"/>
    <cellStyle name="Currency 2 6 4 2 3" xfId="7672" xr:uid="{00000000-0005-0000-0000-0000F81D0000}"/>
    <cellStyle name="Currency 2 6 4 2 3 10" xfId="7673" xr:uid="{00000000-0005-0000-0000-0000F91D0000}"/>
    <cellStyle name="Currency 2 6 4 2 3 2" xfId="7674" xr:uid="{00000000-0005-0000-0000-0000FA1D0000}"/>
    <cellStyle name="Currency 2 6 4 2 3 2 2" xfId="7675" xr:uid="{00000000-0005-0000-0000-0000FB1D0000}"/>
    <cellStyle name="Currency 2 6 4 2 3 2 3" xfId="7676" xr:uid="{00000000-0005-0000-0000-0000FC1D0000}"/>
    <cellStyle name="Currency 2 6 4 2 3 3" xfId="7677" xr:uid="{00000000-0005-0000-0000-0000FD1D0000}"/>
    <cellStyle name="Currency 2 6 4 2 3 3 2" xfId="7678" xr:uid="{00000000-0005-0000-0000-0000FE1D0000}"/>
    <cellStyle name="Currency 2 6 4 2 3 3 3" xfId="7679" xr:uid="{00000000-0005-0000-0000-0000FF1D0000}"/>
    <cellStyle name="Currency 2 6 4 2 3 4" xfId="7680" xr:uid="{00000000-0005-0000-0000-0000001E0000}"/>
    <cellStyle name="Currency 2 6 4 2 3 4 2" xfId="7681" xr:uid="{00000000-0005-0000-0000-0000011E0000}"/>
    <cellStyle name="Currency 2 6 4 2 3 4 2 2" xfId="7682" xr:uid="{00000000-0005-0000-0000-0000021E0000}"/>
    <cellStyle name="Currency 2 6 4 2 3 4 3" xfId="7683" xr:uid="{00000000-0005-0000-0000-0000031E0000}"/>
    <cellStyle name="Currency 2 6 4 2 3 5" xfId="7684" xr:uid="{00000000-0005-0000-0000-0000041E0000}"/>
    <cellStyle name="Currency 2 6 4 2 3 5 2" xfId="7685" xr:uid="{00000000-0005-0000-0000-0000051E0000}"/>
    <cellStyle name="Currency 2 6 4 2 3 5 2 2" xfId="7686" xr:uid="{00000000-0005-0000-0000-0000061E0000}"/>
    <cellStyle name="Currency 2 6 4 2 3 5 3" xfId="7687" xr:uid="{00000000-0005-0000-0000-0000071E0000}"/>
    <cellStyle name="Currency 2 6 4 2 3 6" xfId="7688" xr:uid="{00000000-0005-0000-0000-0000081E0000}"/>
    <cellStyle name="Currency 2 6 4 2 3 6 2" xfId="7689" xr:uid="{00000000-0005-0000-0000-0000091E0000}"/>
    <cellStyle name="Currency 2 6 4 2 3 6 2 2" xfId="7690" xr:uid="{00000000-0005-0000-0000-00000A1E0000}"/>
    <cellStyle name="Currency 2 6 4 2 3 6 3" xfId="7691" xr:uid="{00000000-0005-0000-0000-00000B1E0000}"/>
    <cellStyle name="Currency 2 6 4 2 3 7" xfId="7692" xr:uid="{00000000-0005-0000-0000-00000C1E0000}"/>
    <cellStyle name="Currency 2 6 4 2 3 7 2" xfId="7693" xr:uid="{00000000-0005-0000-0000-00000D1E0000}"/>
    <cellStyle name="Currency 2 6 4 2 3 8" xfId="7694" xr:uid="{00000000-0005-0000-0000-00000E1E0000}"/>
    <cellStyle name="Currency 2 6 4 2 3 8 2" xfId="7695" xr:uid="{00000000-0005-0000-0000-00000F1E0000}"/>
    <cellStyle name="Currency 2 6 4 2 3 9" xfId="7696" xr:uid="{00000000-0005-0000-0000-0000101E0000}"/>
    <cellStyle name="Currency 2 6 4 2 4" xfId="7697" xr:uid="{00000000-0005-0000-0000-0000111E0000}"/>
    <cellStyle name="Currency 2 6 4 2 4 10" xfId="7698" xr:uid="{00000000-0005-0000-0000-0000121E0000}"/>
    <cellStyle name="Currency 2 6 4 2 4 2" xfId="7699" xr:uid="{00000000-0005-0000-0000-0000131E0000}"/>
    <cellStyle name="Currency 2 6 4 2 4 3" xfId="7700" xr:uid="{00000000-0005-0000-0000-0000141E0000}"/>
    <cellStyle name="Currency 2 6 4 2 4 3 2" xfId="7701" xr:uid="{00000000-0005-0000-0000-0000151E0000}"/>
    <cellStyle name="Currency 2 6 4 2 4 3 2 2" xfId="7702" xr:uid="{00000000-0005-0000-0000-0000161E0000}"/>
    <cellStyle name="Currency 2 6 4 2 4 3 3" xfId="7703" xr:uid="{00000000-0005-0000-0000-0000171E0000}"/>
    <cellStyle name="Currency 2 6 4 2 4 4" xfId="7704" xr:uid="{00000000-0005-0000-0000-0000181E0000}"/>
    <cellStyle name="Currency 2 6 4 2 4 4 2" xfId="7705" xr:uid="{00000000-0005-0000-0000-0000191E0000}"/>
    <cellStyle name="Currency 2 6 4 2 4 4 2 2" xfId="7706" xr:uid="{00000000-0005-0000-0000-00001A1E0000}"/>
    <cellStyle name="Currency 2 6 4 2 4 4 3" xfId="7707" xr:uid="{00000000-0005-0000-0000-00001B1E0000}"/>
    <cellStyle name="Currency 2 6 4 2 4 5" xfId="7708" xr:uid="{00000000-0005-0000-0000-00001C1E0000}"/>
    <cellStyle name="Currency 2 6 4 2 4 5 2" xfId="7709" xr:uid="{00000000-0005-0000-0000-00001D1E0000}"/>
    <cellStyle name="Currency 2 6 4 2 4 5 2 2" xfId="7710" xr:uid="{00000000-0005-0000-0000-00001E1E0000}"/>
    <cellStyle name="Currency 2 6 4 2 4 5 3" xfId="7711" xr:uid="{00000000-0005-0000-0000-00001F1E0000}"/>
    <cellStyle name="Currency 2 6 4 2 4 6" xfId="7712" xr:uid="{00000000-0005-0000-0000-0000201E0000}"/>
    <cellStyle name="Currency 2 6 4 2 4 6 2" xfId="7713" xr:uid="{00000000-0005-0000-0000-0000211E0000}"/>
    <cellStyle name="Currency 2 6 4 2 4 7" xfId="7714" xr:uid="{00000000-0005-0000-0000-0000221E0000}"/>
    <cellStyle name="Currency 2 6 4 2 4 7 2" xfId="7715" xr:uid="{00000000-0005-0000-0000-0000231E0000}"/>
    <cellStyle name="Currency 2 6 4 2 4 8" xfId="7716" xr:uid="{00000000-0005-0000-0000-0000241E0000}"/>
    <cellStyle name="Currency 2 6 4 2 4 9" xfId="7717" xr:uid="{00000000-0005-0000-0000-0000251E0000}"/>
    <cellStyle name="Currency 2 6 4 2 5" xfId="7718" xr:uid="{00000000-0005-0000-0000-0000261E0000}"/>
    <cellStyle name="Currency 2 6 4 2 5 2" xfId="7719" xr:uid="{00000000-0005-0000-0000-0000271E0000}"/>
    <cellStyle name="Currency 2 6 4 2 5 3" xfId="7720" xr:uid="{00000000-0005-0000-0000-0000281E0000}"/>
    <cellStyle name="Currency 2 6 4 2 5 4" xfId="7721" xr:uid="{00000000-0005-0000-0000-0000291E0000}"/>
    <cellStyle name="Currency 2 6 4 2 6" xfId="7722" xr:uid="{00000000-0005-0000-0000-00002A1E0000}"/>
    <cellStyle name="Currency 2 6 4 2 6 2" xfId="7723" xr:uid="{00000000-0005-0000-0000-00002B1E0000}"/>
    <cellStyle name="Currency 2 6 4 2 6 2 2" xfId="7724" xr:uid="{00000000-0005-0000-0000-00002C1E0000}"/>
    <cellStyle name="Currency 2 6 4 2 6 2 2 2" xfId="7725" xr:uid="{00000000-0005-0000-0000-00002D1E0000}"/>
    <cellStyle name="Currency 2 6 4 2 6 2 3" xfId="7726" xr:uid="{00000000-0005-0000-0000-00002E1E0000}"/>
    <cellStyle name="Currency 2 6 4 2 6 3" xfId="7727" xr:uid="{00000000-0005-0000-0000-00002F1E0000}"/>
    <cellStyle name="Currency 2 6 4 2 6 3 2" xfId="7728" xr:uid="{00000000-0005-0000-0000-0000301E0000}"/>
    <cellStyle name="Currency 2 6 4 2 6 3 2 2" xfId="7729" xr:uid="{00000000-0005-0000-0000-0000311E0000}"/>
    <cellStyle name="Currency 2 6 4 2 6 3 3" xfId="7730" xr:uid="{00000000-0005-0000-0000-0000321E0000}"/>
    <cellStyle name="Currency 2 6 4 2 6 4" xfId="7731" xr:uid="{00000000-0005-0000-0000-0000331E0000}"/>
    <cellStyle name="Currency 2 6 4 2 6 4 2" xfId="7732" xr:uid="{00000000-0005-0000-0000-0000341E0000}"/>
    <cellStyle name="Currency 2 6 4 2 6 4 2 2" xfId="7733" xr:uid="{00000000-0005-0000-0000-0000351E0000}"/>
    <cellStyle name="Currency 2 6 4 2 6 4 3" xfId="7734" xr:uid="{00000000-0005-0000-0000-0000361E0000}"/>
    <cellStyle name="Currency 2 6 4 2 6 5" xfId="7735" xr:uid="{00000000-0005-0000-0000-0000371E0000}"/>
    <cellStyle name="Currency 2 6 4 2 6 5 2" xfId="7736" xr:uid="{00000000-0005-0000-0000-0000381E0000}"/>
    <cellStyle name="Currency 2 6 4 2 6 6" xfId="7737" xr:uid="{00000000-0005-0000-0000-0000391E0000}"/>
    <cellStyle name="Currency 2 6 4 2 6 6 2" xfId="7738" xr:uid="{00000000-0005-0000-0000-00003A1E0000}"/>
    <cellStyle name="Currency 2 6 4 2 6 7" xfId="7739" xr:uid="{00000000-0005-0000-0000-00003B1E0000}"/>
    <cellStyle name="Currency 2 6 4 2 7" xfId="7740" xr:uid="{00000000-0005-0000-0000-00003C1E0000}"/>
    <cellStyle name="Currency 2 6 4 2 7 2" xfId="7741" xr:uid="{00000000-0005-0000-0000-00003D1E0000}"/>
    <cellStyle name="Currency 2 6 4 2 7 2 2" xfId="7742" xr:uid="{00000000-0005-0000-0000-00003E1E0000}"/>
    <cellStyle name="Currency 2 6 4 2 7 3" xfId="7743" xr:uid="{00000000-0005-0000-0000-00003F1E0000}"/>
    <cellStyle name="Currency 2 6 4 2 8" xfId="7744" xr:uid="{00000000-0005-0000-0000-0000401E0000}"/>
    <cellStyle name="Currency 2 6 4 2 8 2" xfId="7745" xr:uid="{00000000-0005-0000-0000-0000411E0000}"/>
    <cellStyle name="Currency 2 6 4 2 8 2 2" xfId="7746" xr:uid="{00000000-0005-0000-0000-0000421E0000}"/>
    <cellStyle name="Currency 2 6 4 2 8 3" xfId="7747" xr:uid="{00000000-0005-0000-0000-0000431E0000}"/>
    <cellStyle name="Currency 2 6 4 2 9" xfId="7748" xr:uid="{00000000-0005-0000-0000-0000441E0000}"/>
    <cellStyle name="Currency 2 6 4 3" xfId="7749" xr:uid="{00000000-0005-0000-0000-0000451E0000}"/>
    <cellStyle name="Currency 2 6 4 3 10" xfId="7750" xr:uid="{00000000-0005-0000-0000-0000461E0000}"/>
    <cellStyle name="Currency 2 6 4 3 11" xfId="7751" xr:uid="{00000000-0005-0000-0000-0000471E0000}"/>
    <cellStyle name="Currency 2 6 4 3 12" xfId="7752" xr:uid="{00000000-0005-0000-0000-0000481E0000}"/>
    <cellStyle name="Currency 2 6 4 3 13" xfId="7753" xr:uid="{00000000-0005-0000-0000-0000491E0000}"/>
    <cellStyle name="Currency 2 6 4 3 2" xfId="7754" xr:uid="{00000000-0005-0000-0000-00004A1E0000}"/>
    <cellStyle name="Currency 2 6 4 3 2 10" xfId="7755" xr:uid="{00000000-0005-0000-0000-00004B1E0000}"/>
    <cellStyle name="Currency 2 6 4 3 2 2" xfId="7756" xr:uid="{00000000-0005-0000-0000-00004C1E0000}"/>
    <cellStyle name="Currency 2 6 4 3 2 2 2" xfId="7757" xr:uid="{00000000-0005-0000-0000-00004D1E0000}"/>
    <cellStyle name="Currency 2 6 4 3 2 2 3" xfId="7758" xr:uid="{00000000-0005-0000-0000-00004E1E0000}"/>
    <cellStyle name="Currency 2 6 4 3 2 3" xfId="7759" xr:uid="{00000000-0005-0000-0000-00004F1E0000}"/>
    <cellStyle name="Currency 2 6 4 3 2 3 2" xfId="7760" xr:uid="{00000000-0005-0000-0000-0000501E0000}"/>
    <cellStyle name="Currency 2 6 4 3 2 3 3" xfId="7761" xr:uid="{00000000-0005-0000-0000-0000511E0000}"/>
    <cellStyle name="Currency 2 6 4 3 2 3 4" xfId="7762" xr:uid="{00000000-0005-0000-0000-0000521E0000}"/>
    <cellStyle name="Currency 2 6 4 3 2 4" xfId="7763" xr:uid="{00000000-0005-0000-0000-0000531E0000}"/>
    <cellStyle name="Currency 2 6 4 3 2 4 2" xfId="7764" xr:uid="{00000000-0005-0000-0000-0000541E0000}"/>
    <cellStyle name="Currency 2 6 4 3 2 4 2 2" xfId="7765" xr:uid="{00000000-0005-0000-0000-0000551E0000}"/>
    <cellStyle name="Currency 2 6 4 3 2 4 3" xfId="7766" xr:uid="{00000000-0005-0000-0000-0000561E0000}"/>
    <cellStyle name="Currency 2 6 4 3 2 5" xfId="7767" xr:uid="{00000000-0005-0000-0000-0000571E0000}"/>
    <cellStyle name="Currency 2 6 4 3 2 5 2" xfId="7768" xr:uid="{00000000-0005-0000-0000-0000581E0000}"/>
    <cellStyle name="Currency 2 6 4 3 2 5 2 2" xfId="7769" xr:uid="{00000000-0005-0000-0000-0000591E0000}"/>
    <cellStyle name="Currency 2 6 4 3 2 5 3" xfId="7770" xr:uid="{00000000-0005-0000-0000-00005A1E0000}"/>
    <cellStyle name="Currency 2 6 4 3 2 6" xfId="7771" xr:uid="{00000000-0005-0000-0000-00005B1E0000}"/>
    <cellStyle name="Currency 2 6 4 3 2 6 2" xfId="7772" xr:uid="{00000000-0005-0000-0000-00005C1E0000}"/>
    <cellStyle name="Currency 2 6 4 3 2 6 2 2" xfId="7773" xr:uid="{00000000-0005-0000-0000-00005D1E0000}"/>
    <cellStyle name="Currency 2 6 4 3 2 6 3" xfId="7774" xr:uid="{00000000-0005-0000-0000-00005E1E0000}"/>
    <cellStyle name="Currency 2 6 4 3 2 7" xfId="7775" xr:uid="{00000000-0005-0000-0000-00005F1E0000}"/>
    <cellStyle name="Currency 2 6 4 3 2 7 2" xfId="7776" xr:uid="{00000000-0005-0000-0000-0000601E0000}"/>
    <cellStyle name="Currency 2 6 4 3 2 8" xfId="7777" xr:uid="{00000000-0005-0000-0000-0000611E0000}"/>
    <cellStyle name="Currency 2 6 4 3 2 8 2" xfId="7778" xr:uid="{00000000-0005-0000-0000-0000621E0000}"/>
    <cellStyle name="Currency 2 6 4 3 2 9" xfId="7779" xr:uid="{00000000-0005-0000-0000-0000631E0000}"/>
    <cellStyle name="Currency 2 6 4 3 3" xfId="7780" xr:uid="{00000000-0005-0000-0000-0000641E0000}"/>
    <cellStyle name="Currency 2 6 4 3 3 2" xfId="7781" xr:uid="{00000000-0005-0000-0000-0000651E0000}"/>
    <cellStyle name="Currency 2 6 4 3 3 2 2" xfId="7782" xr:uid="{00000000-0005-0000-0000-0000661E0000}"/>
    <cellStyle name="Currency 2 6 4 3 3 2 3" xfId="7783" xr:uid="{00000000-0005-0000-0000-0000671E0000}"/>
    <cellStyle name="Currency 2 6 4 3 3 3" xfId="7784" xr:uid="{00000000-0005-0000-0000-0000681E0000}"/>
    <cellStyle name="Currency 2 6 4 3 4" xfId="7785" xr:uid="{00000000-0005-0000-0000-0000691E0000}"/>
    <cellStyle name="Currency 2 6 4 3 4 2" xfId="7786" xr:uid="{00000000-0005-0000-0000-00006A1E0000}"/>
    <cellStyle name="Currency 2 6 4 3 4 3" xfId="7787" xr:uid="{00000000-0005-0000-0000-00006B1E0000}"/>
    <cellStyle name="Currency 2 6 4 3 4 4" xfId="7788" xr:uid="{00000000-0005-0000-0000-00006C1E0000}"/>
    <cellStyle name="Currency 2 6 4 3 5" xfId="7789" xr:uid="{00000000-0005-0000-0000-00006D1E0000}"/>
    <cellStyle name="Currency 2 6 4 3 5 2" xfId="7790" xr:uid="{00000000-0005-0000-0000-00006E1E0000}"/>
    <cellStyle name="Currency 2 6 4 3 5 2 2" xfId="7791" xr:uid="{00000000-0005-0000-0000-00006F1E0000}"/>
    <cellStyle name="Currency 2 6 4 3 5 3" xfId="7792" xr:uid="{00000000-0005-0000-0000-0000701E0000}"/>
    <cellStyle name="Currency 2 6 4 3 6" xfId="7793" xr:uid="{00000000-0005-0000-0000-0000711E0000}"/>
    <cellStyle name="Currency 2 6 4 3 6 2" xfId="7794" xr:uid="{00000000-0005-0000-0000-0000721E0000}"/>
    <cellStyle name="Currency 2 6 4 3 6 2 2" xfId="7795" xr:uid="{00000000-0005-0000-0000-0000731E0000}"/>
    <cellStyle name="Currency 2 6 4 3 6 3" xfId="7796" xr:uid="{00000000-0005-0000-0000-0000741E0000}"/>
    <cellStyle name="Currency 2 6 4 3 7" xfId="7797" xr:uid="{00000000-0005-0000-0000-0000751E0000}"/>
    <cellStyle name="Currency 2 6 4 3 7 2" xfId="7798" xr:uid="{00000000-0005-0000-0000-0000761E0000}"/>
    <cellStyle name="Currency 2 6 4 3 7 2 2" xfId="7799" xr:uid="{00000000-0005-0000-0000-0000771E0000}"/>
    <cellStyle name="Currency 2 6 4 3 7 3" xfId="7800" xr:uid="{00000000-0005-0000-0000-0000781E0000}"/>
    <cellStyle name="Currency 2 6 4 3 8" xfId="7801" xr:uid="{00000000-0005-0000-0000-0000791E0000}"/>
    <cellStyle name="Currency 2 6 4 3 8 2" xfId="7802" xr:uid="{00000000-0005-0000-0000-00007A1E0000}"/>
    <cellStyle name="Currency 2 6 4 3 9" xfId="7803" xr:uid="{00000000-0005-0000-0000-00007B1E0000}"/>
    <cellStyle name="Currency 2 6 4 3 9 2" xfId="7804" xr:uid="{00000000-0005-0000-0000-00007C1E0000}"/>
    <cellStyle name="Currency 2 6 4 4" xfId="7805" xr:uid="{00000000-0005-0000-0000-00007D1E0000}"/>
    <cellStyle name="Currency 2 6 4 4 2" xfId="7806" xr:uid="{00000000-0005-0000-0000-00007E1E0000}"/>
    <cellStyle name="Currency 2 6 4 4 2 10" xfId="7807" xr:uid="{00000000-0005-0000-0000-00007F1E0000}"/>
    <cellStyle name="Currency 2 6 4 4 2 11" xfId="7808" xr:uid="{00000000-0005-0000-0000-0000801E0000}"/>
    <cellStyle name="Currency 2 6 4 4 2 2" xfId="7809" xr:uid="{00000000-0005-0000-0000-0000811E0000}"/>
    <cellStyle name="Currency 2 6 4 4 2 2 2" xfId="7810" xr:uid="{00000000-0005-0000-0000-0000821E0000}"/>
    <cellStyle name="Currency 2 6 4 4 2 2 3" xfId="7811" xr:uid="{00000000-0005-0000-0000-0000831E0000}"/>
    <cellStyle name="Currency 2 6 4 4 2 3" xfId="7812" xr:uid="{00000000-0005-0000-0000-0000841E0000}"/>
    <cellStyle name="Currency 2 6 4 4 2 3 2" xfId="7813" xr:uid="{00000000-0005-0000-0000-0000851E0000}"/>
    <cellStyle name="Currency 2 6 4 4 2 3 3" xfId="7814" xr:uid="{00000000-0005-0000-0000-0000861E0000}"/>
    <cellStyle name="Currency 2 6 4 4 2 4" xfId="7815" xr:uid="{00000000-0005-0000-0000-0000871E0000}"/>
    <cellStyle name="Currency 2 6 4 4 2 4 2" xfId="7816" xr:uid="{00000000-0005-0000-0000-0000881E0000}"/>
    <cellStyle name="Currency 2 6 4 4 2 4 2 2" xfId="7817" xr:uid="{00000000-0005-0000-0000-0000891E0000}"/>
    <cellStyle name="Currency 2 6 4 4 2 4 3" xfId="7818" xr:uid="{00000000-0005-0000-0000-00008A1E0000}"/>
    <cellStyle name="Currency 2 6 4 4 2 5" xfId="7819" xr:uid="{00000000-0005-0000-0000-00008B1E0000}"/>
    <cellStyle name="Currency 2 6 4 4 2 5 2" xfId="7820" xr:uid="{00000000-0005-0000-0000-00008C1E0000}"/>
    <cellStyle name="Currency 2 6 4 4 2 5 2 2" xfId="7821" xr:uid="{00000000-0005-0000-0000-00008D1E0000}"/>
    <cellStyle name="Currency 2 6 4 4 2 5 3" xfId="7822" xr:uid="{00000000-0005-0000-0000-00008E1E0000}"/>
    <cellStyle name="Currency 2 6 4 4 2 6" xfId="7823" xr:uid="{00000000-0005-0000-0000-00008F1E0000}"/>
    <cellStyle name="Currency 2 6 4 4 2 6 2" xfId="7824" xr:uid="{00000000-0005-0000-0000-0000901E0000}"/>
    <cellStyle name="Currency 2 6 4 4 2 6 2 2" xfId="7825" xr:uid="{00000000-0005-0000-0000-0000911E0000}"/>
    <cellStyle name="Currency 2 6 4 4 2 6 3" xfId="7826" xr:uid="{00000000-0005-0000-0000-0000921E0000}"/>
    <cellStyle name="Currency 2 6 4 4 2 7" xfId="7827" xr:uid="{00000000-0005-0000-0000-0000931E0000}"/>
    <cellStyle name="Currency 2 6 4 4 2 7 2" xfId="7828" xr:uid="{00000000-0005-0000-0000-0000941E0000}"/>
    <cellStyle name="Currency 2 6 4 4 2 8" xfId="7829" xr:uid="{00000000-0005-0000-0000-0000951E0000}"/>
    <cellStyle name="Currency 2 6 4 4 2 8 2" xfId="7830" xr:uid="{00000000-0005-0000-0000-0000961E0000}"/>
    <cellStyle name="Currency 2 6 4 4 2 9" xfId="7831" xr:uid="{00000000-0005-0000-0000-0000971E0000}"/>
    <cellStyle name="Currency 2 6 4 4 3" xfId="7832" xr:uid="{00000000-0005-0000-0000-0000981E0000}"/>
    <cellStyle name="Currency 2 6 4 4 3 2" xfId="7833" xr:uid="{00000000-0005-0000-0000-0000991E0000}"/>
    <cellStyle name="Currency 2 6 4 4 3 2 2" xfId="7834" xr:uid="{00000000-0005-0000-0000-00009A1E0000}"/>
    <cellStyle name="Currency 2 6 4 4 3 2 3" xfId="7835" xr:uid="{00000000-0005-0000-0000-00009B1E0000}"/>
    <cellStyle name="Currency 2 6 4 4 3 3" xfId="7836" xr:uid="{00000000-0005-0000-0000-00009C1E0000}"/>
    <cellStyle name="Currency 2 6 4 4 4" xfId="7837" xr:uid="{00000000-0005-0000-0000-00009D1E0000}"/>
    <cellStyle name="Currency 2 6 4 4 4 2" xfId="7838" xr:uid="{00000000-0005-0000-0000-00009E1E0000}"/>
    <cellStyle name="Currency 2 6 4 4 4 2 2" xfId="7839" xr:uid="{00000000-0005-0000-0000-00009F1E0000}"/>
    <cellStyle name="Currency 2 6 4 4 4 3" xfId="7840" xr:uid="{00000000-0005-0000-0000-0000A01E0000}"/>
    <cellStyle name="Currency 2 6 4 4 4 4" xfId="7841" xr:uid="{00000000-0005-0000-0000-0000A11E0000}"/>
    <cellStyle name="Currency 2 6 4 4 5" xfId="7842" xr:uid="{00000000-0005-0000-0000-0000A21E0000}"/>
    <cellStyle name="Currency 2 6 4 4 5 2" xfId="7843" xr:uid="{00000000-0005-0000-0000-0000A31E0000}"/>
    <cellStyle name="Currency 2 6 4 4 5 2 2" xfId="7844" xr:uid="{00000000-0005-0000-0000-0000A41E0000}"/>
    <cellStyle name="Currency 2 6 4 4 5 3" xfId="7845" xr:uid="{00000000-0005-0000-0000-0000A51E0000}"/>
    <cellStyle name="Currency 2 6 4 4 6" xfId="7846" xr:uid="{00000000-0005-0000-0000-0000A61E0000}"/>
    <cellStyle name="Currency 2 6 4 4 7" xfId="7847" xr:uid="{00000000-0005-0000-0000-0000A71E0000}"/>
    <cellStyle name="Currency 2 6 4 5" xfId="7848" xr:uid="{00000000-0005-0000-0000-0000A81E0000}"/>
    <cellStyle name="Currency 2 6 4 5 10" xfId="7849" xr:uid="{00000000-0005-0000-0000-0000A91E0000}"/>
    <cellStyle name="Currency 2 6 4 5 2" xfId="7850" xr:uid="{00000000-0005-0000-0000-0000AA1E0000}"/>
    <cellStyle name="Currency 2 6 4 5 2 2" xfId="7851" xr:uid="{00000000-0005-0000-0000-0000AB1E0000}"/>
    <cellStyle name="Currency 2 6 4 5 2 3" xfId="7852" xr:uid="{00000000-0005-0000-0000-0000AC1E0000}"/>
    <cellStyle name="Currency 2 6 4 5 3" xfId="7853" xr:uid="{00000000-0005-0000-0000-0000AD1E0000}"/>
    <cellStyle name="Currency 2 6 4 5 3 2" xfId="7854" xr:uid="{00000000-0005-0000-0000-0000AE1E0000}"/>
    <cellStyle name="Currency 2 6 4 5 3 3" xfId="7855" xr:uid="{00000000-0005-0000-0000-0000AF1E0000}"/>
    <cellStyle name="Currency 2 6 4 5 4" xfId="7856" xr:uid="{00000000-0005-0000-0000-0000B01E0000}"/>
    <cellStyle name="Currency 2 6 4 5 4 2" xfId="7857" xr:uid="{00000000-0005-0000-0000-0000B11E0000}"/>
    <cellStyle name="Currency 2 6 4 5 4 2 2" xfId="7858" xr:uid="{00000000-0005-0000-0000-0000B21E0000}"/>
    <cellStyle name="Currency 2 6 4 5 4 3" xfId="7859" xr:uid="{00000000-0005-0000-0000-0000B31E0000}"/>
    <cellStyle name="Currency 2 6 4 5 5" xfId="7860" xr:uid="{00000000-0005-0000-0000-0000B41E0000}"/>
    <cellStyle name="Currency 2 6 4 5 5 2" xfId="7861" xr:uid="{00000000-0005-0000-0000-0000B51E0000}"/>
    <cellStyle name="Currency 2 6 4 5 5 2 2" xfId="7862" xr:uid="{00000000-0005-0000-0000-0000B61E0000}"/>
    <cellStyle name="Currency 2 6 4 5 5 3" xfId="7863" xr:uid="{00000000-0005-0000-0000-0000B71E0000}"/>
    <cellStyle name="Currency 2 6 4 5 6" xfId="7864" xr:uid="{00000000-0005-0000-0000-0000B81E0000}"/>
    <cellStyle name="Currency 2 6 4 5 6 2" xfId="7865" xr:uid="{00000000-0005-0000-0000-0000B91E0000}"/>
    <cellStyle name="Currency 2 6 4 5 6 2 2" xfId="7866" xr:uid="{00000000-0005-0000-0000-0000BA1E0000}"/>
    <cellStyle name="Currency 2 6 4 5 6 3" xfId="7867" xr:uid="{00000000-0005-0000-0000-0000BB1E0000}"/>
    <cellStyle name="Currency 2 6 4 5 7" xfId="7868" xr:uid="{00000000-0005-0000-0000-0000BC1E0000}"/>
    <cellStyle name="Currency 2 6 4 5 7 2" xfId="7869" xr:uid="{00000000-0005-0000-0000-0000BD1E0000}"/>
    <cellStyle name="Currency 2 6 4 5 8" xfId="7870" xr:uid="{00000000-0005-0000-0000-0000BE1E0000}"/>
    <cellStyle name="Currency 2 6 4 5 8 2" xfId="7871" xr:uid="{00000000-0005-0000-0000-0000BF1E0000}"/>
    <cellStyle name="Currency 2 6 4 5 9" xfId="7872" xr:uid="{00000000-0005-0000-0000-0000C01E0000}"/>
    <cellStyle name="Currency 2 6 4 6" xfId="7873" xr:uid="{00000000-0005-0000-0000-0000C11E0000}"/>
    <cellStyle name="Currency 2 6 4 6 10" xfId="7874" xr:uid="{00000000-0005-0000-0000-0000C21E0000}"/>
    <cellStyle name="Currency 2 6 4 6 11" xfId="7875" xr:uid="{00000000-0005-0000-0000-0000C31E0000}"/>
    <cellStyle name="Currency 2 6 4 6 12" xfId="7876" xr:uid="{00000000-0005-0000-0000-0000C41E0000}"/>
    <cellStyle name="Currency 2 6 4 6 2" xfId="7877" xr:uid="{00000000-0005-0000-0000-0000C51E0000}"/>
    <cellStyle name="Currency 2 6 4 6 2 2" xfId="7878" xr:uid="{00000000-0005-0000-0000-0000C61E0000}"/>
    <cellStyle name="Currency 2 6 4 6 2 3" xfId="7879" xr:uid="{00000000-0005-0000-0000-0000C71E0000}"/>
    <cellStyle name="Currency 2 6 4 6 3" xfId="7880" xr:uid="{00000000-0005-0000-0000-0000C81E0000}"/>
    <cellStyle name="Currency 2 6 4 6 3 2" xfId="7881" xr:uid="{00000000-0005-0000-0000-0000C91E0000}"/>
    <cellStyle name="Currency 2 6 4 6 3 3" xfId="7882" xr:uid="{00000000-0005-0000-0000-0000CA1E0000}"/>
    <cellStyle name="Currency 2 6 4 6 4" xfId="7883" xr:uid="{00000000-0005-0000-0000-0000CB1E0000}"/>
    <cellStyle name="Currency 2 6 4 6 5" xfId="7884" xr:uid="{00000000-0005-0000-0000-0000CC1E0000}"/>
    <cellStyle name="Currency 2 6 4 6 5 2" xfId="7885" xr:uid="{00000000-0005-0000-0000-0000CD1E0000}"/>
    <cellStyle name="Currency 2 6 4 6 5 2 2" xfId="7886" xr:uid="{00000000-0005-0000-0000-0000CE1E0000}"/>
    <cellStyle name="Currency 2 6 4 6 5 3" xfId="7887" xr:uid="{00000000-0005-0000-0000-0000CF1E0000}"/>
    <cellStyle name="Currency 2 6 4 6 6" xfId="7888" xr:uid="{00000000-0005-0000-0000-0000D01E0000}"/>
    <cellStyle name="Currency 2 6 4 6 6 2" xfId="7889" xr:uid="{00000000-0005-0000-0000-0000D11E0000}"/>
    <cellStyle name="Currency 2 6 4 6 6 2 2" xfId="7890" xr:uid="{00000000-0005-0000-0000-0000D21E0000}"/>
    <cellStyle name="Currency 2 6 4 6 6 3" xfId="7891" xr:uid="{00000000-0005-0000-0000-0000D31E0000}"/>
    <cellStyle name="Currency 2 6 4 6 7" xfId="7892" xr:uid="{00000000-0005-0000-0000-0000D41E0000}"/>
    <cellStyle name="Currency 2 6 4 6 7 2" xfId="7893" xr:uid="{00000000-0005-0000-0000-0000D51E0000}"/>
    <cellStyle name="Currency 2 6 4 6 7 2 2" xfId="7894" xr:uid="{00000000-0005-0000-0000-0000D61E0000}"/>
    <cellStyle name="Currency 2 6 4 6 7 3" xfId="7895" xr:uid="{00000000-0005-0000-0000-0000D71E0000}"/>
    <cellStyle name="Currency 2 6 4 6 8" xfId="7896" xr:uid="{00000000-0005-0000-0000-0000D81E0000}"/>
    <cellStyle name="Currency 2 6 4 6 8 2" xfId="7897" xr:uid="{00000000-0005-0000-0000-0000D91E0000}"/>
    <cellStyle name="Currency 2 6 4 6 9" xfId="7898" xr:uid="{00000000-0005-0000-0000-0000DA1E0000}"/>
    <cellStyle name="Currency 2 6 4 6 9 2" xfId="7899" xr:uid="{00000000-0005-0000-0000-0000DB1E0000}"/>
    <cellStyle name="Currency 2 6 4 7" xfId="7900" xr:uid="{00000000-0005-0000-0000-0000DC1E0000}"/>
    <cellStyle name="Currency 2 6 4 7 2" xfId="7901" xr:uid="{00000000-0005-0000-0000-0000DD1E0000}"/>
    <cellStyle name="Currency 2 6 4 7 3" xfId="7902" xr:uid="{00000000-0005-0000-0000-0000DE1E0000}"/>
    <cellStyle name="Currency 2 6 4 8" xfId="7903" xr:uid="{00000000-0005-0000-0000-0000DF1E0000}"/>
    <cellStyle name="Currency 2 6 4 8 2" xfId="7904" xr:uid="{00000000-0005-0000-0000-0000E01E0000}"/>
    <cellStyle name="Currency 2 6 4 8 2 2" xfId="7905" xr:uid="{00000000-0005-0000-0000-0000E11E0000}"/>
    <cellStyle name="Currency 2 6 4 8 3" xfId="7906" xr:uid="{00000000-0005-0000-0000-0000E21E0000}"/>
    <cellStyle name="Currency 2 6 4 8 4" xfId="7907" xr:uid="{00000000-0005-0000-0000-0000E31E0000}"/>
    <cellStyle name="Currency 2 6 4 9" xfId="7908" xr:uid="{00000000-0005-0000-0000-0000E41E0000}"/>
    <cellStyle name="Currency 2 6 4 9 2" xfId="7909" xr:uid="{00000000-0005-0000-0000-0000E51E0000}"/>
    <cellStyle name="Currency 2 6 4 9 2 2" xfId="7910" xr:uid="{00000000-0005-0000-0000-0000E61E0000}"/>
    <cellStyle name="Currency 2 6 4 9 3" xfId="7911" xr:uid="{00000000-0005-0000-0000-0000E71E0000}"/>
    <cellStyle name="Currency 2 6 5" xfId="7912" xr:uid="{00000000-0005-0000-0000-0000E81E0000}"/>
    <cellStyle name="Currency 2 6 5 10" xfId="7913" xr:uid="{00000000-0005-0000-0000-0000E91E0000}"/>
    <cellStyle name="Currency 2 6 5 10 2" xfId="7914" xr:uid="{00000000-0005-0000-0000-0000EA1E0000}"/>
    <cellStyle name="Currency 2 6 5 10 2 2" xfId="7915" xr:uid="{00000000-0005-0000-0000-0000EB1E0000}"/>
    <cellStyle name="Currency 2 6 5 10 3" xfId="7916" xr:uid="{00000000-0005-0000-0000-0000EC1E0000}"/>
    <cellStyle name="Currency 2 6 5 11" xfId="7917" xr:uid="{00000000-0005-0000-0000-0000ED1E0000}"/>
    <cellStyle name="Currency 2 6 5 11 2" xfId="7918" xr:uid="{00000000-0005-0000-0000-0000EE1E0000}"/>
    <cellStyle name="Currency 2 6 5 12" xfId="7919" xr:uid="{00000000-0005-0000-0000-0000EF1E0000}"/>
    <cellStyle name="Currency 2 6 5 12 2" xfId="7920" xr:uid="{00000000-0005-0000-0000-0000F01E0000}"/>
    <cellStyle name="Currency 2 6 5 13" xfId="7921" xr:uid="{00000000-0005-0000-0000-0000F11E0000}"/>
    <cellStyle name="Currency 2 6 5 14" xfId="7922" xr:uid="{00000000-0005-0000-0000-0000F21E0000}"/>
    <cellStyle name="Currency 2 6 5 15" xfId="7923" xr:uid="{00000000-0005-0000-0000-0000F31E0000}"/>
    <cellStyle name="Currency 2 6 5 16" xfId="7924" xr:uid="{00000000-0005-0000-0000-0000F41E0000}"/>
    <cellStyle name="Currency 2 6 5 2" xfId="7925" xr:uid="{00000000-0005-0000-0000-0000F51E0000}"/>
    <cellStyle name="Currency 2 6 5 2 2" xfId="7926" xr:uid="{00000000-0005-0000-0000-0000F61E0000}"/>
    <cellStyle name="Currency 2 6 5 2 2 10" xfId="7927" xr:uid="{00000000-0005-0000-0000-0000F71E0000}"/>
    <cellStyle name="Currency 2 6 5 2 2 2" xfId="7928" xr:uid="{00000000-0005-0000-0000-0000F81E0000}"/>
    <cellStyle name="Currency 2 6 5 2 2 2 2" xfId="7929" xr:uid="{00000000-0005-0000-0000-0000F91E0000}"/>
    <cellStyle name="Currency 2 6 5 2 2 2 3" xfId="7930" xr:uid="{00000000-0005-0000-0000-0000FA1E0000}"/>
    <cellStyle name="Currency 2 6 5 2 2 3" xfId="7931" xr:uid="{00000000-0005-0000-0000-0000FB1E0000}"/>
    <cellStyle name="Currency 2 6 5 2 2 3 2" xfId="7932" xr:uid="{00000000-0005-0000-0000-0000FC1E0000}"/>
    <cellStyle name="Currency 2 6 5 2 2 3 3" xfId="7933" xr:uid="{00000000-0005-0000-0000-0000FD1E0000}"/>
    <cellStyle name="Currency 2 6 5 2 2 4" xfId="7934" xr:uid="{00000000-0005-0000-0000-0000FE1E0000}"/>
    <cellStyle name="Currency 2 6 5 2 2 4 2" xfId="7935" xr:uid="{00000000-0005-0000-0000-0000FF1E0000}"/>
    <cellStyle name="Currency 2 6 5 2 2 4 2 2" xfId="7936" xr:uid="{00000000-0005-0000-0000-0000001F0000}"/>
    <cellStyle name="Currency 2 6 5 2 2 4 3" xfId="7937" xr:uid="{00000000-0005-0000-0000-0000011F0000}"/>
    <cellStyle name="Currency 2 6 5 2 2 5" xfId="7938" xr:uid="{00000000-0005-0000-0000-0000021F0000}"/>
    <cellStyle name="Currency 2 6 5 2 2 5 2" xfId="7939" xr:uid="{00000000-0005-0000-0000-0000031F0000}"/>
    <cellStyle name="Currency 2 6 5 2 2 5 2 2" xfId="7940" xr:uid="{00000000-0005-0000-0000-0000041F0000}"/>
    <cellStyle name="Currency 2 6 5 2 2 5 3" xfId="7941" xr:uid="{00000000-0005-0000-0000-0000051F0000}"/>
    <cellStyle name="Currency 2 6 5 2 2 6" xfId="7942" xr:uid="{00000000-0005-0000-0000-0000061F0000}"/>
    <cellStyle name="Currency 2 6 5 2 2 6 2" xfId="7943" xr:uid="{00000000-0005-0000-0000-0000071F0000}"/>
    <cellStyle name="Currency 2 6 5 2 2 6 2 2" xfId="7944" xr:uid="{00000000-0005-0000-0000-0000081F0000}"/>
    <cellStyle name="Currency 2 6 5 2 2 6 3" xfId="7945" xr:uid="{00000000-0005-0000-0000-0000091F0000}"/>
    <cellStyle name="Currency 2 6 5 2 2 7" xfId="7946" xr:uid="{00000000-0005-0000-0000-00000A1F0000}"/>
    <cellStyle name="Currency 2 6 5 2 2 7 2" xfId="7947" xr:uid="{00000000-0005-0000-0000-00000B1F0000}"/>
    <cellStyle name="Currency 2 6 5 2 2 8" xfId="7948" xr:uid="{00000000-0005-0000-0000-00000C1F0000}"/>
    <cellStyle name="Currency 2 6 5 2 2 8 2" xfId="7949" xr:uid="{00000000-0005-0000-0000-00000D1F0000}"/>
    <cellStyle name="Currency 2 6 5 2 2 9" xfId="7950" xr:uid="{00000000-0005-0000-0000-00000E1F0000}"/>
    <cellStyle name="Currency 2 6 5 2 3" xfId="7951" xr:uid="{00000000-0005-0000-0000-00000F1F0000}"/>
    <cellStyle name="Currency 2 6 5 2 3 10" xfId="7952" xr:uid="{00000000-0005-0000-0000-0000101F0000}"/>
    <cellStyle name="Currency 2 6 5 2 3 2" xfId="7953" xr:uid="{00000000-0005-0000-0000-0000111F0000}"/>
    <cellStyle name="Currency 2 6 5 2 3 2 2" xfId="7954" xr:uid="{00000000-0005-0000-0000-0000121F0000}"/>
    <cellStyle name="Currency 2 6 5 2 3 2 3" xfId="7955" xr:uid="{00000000-0005-0000-0000-0000131F0000}"/>
    <cellStyle name="Currency 2 6 5 2 3 3" xfId="7956" xr:uid="{00000000-0005-0000-0000-0000141F0000}"/>
    <cellStyle name="Currency 2 6 5 2 3 3 2" xfId="7957" xr:uid="{00000000-0005-0000-0000-0000151F0000}"/>
    <cellStyle name="Currency 2 6 5 2 3 3 3" xfId="7958" xr:uid="{00000000-0005-0000-0000-0000161F0000}"/>
    <cellStyle name="Currency 2 6 5 2 3 4" xfId="7959" xr:uid="{00000000-0005-0000-0000-0000171F0000}"/>
    <cellStyle name="Currency 2 6 5 2 3 4 2" xfId="7960" xr:uid="{00000000-0005-0000-0000-0000181F0000}"/>
    <cellStyle name="Currency 2 6 5 2 3 4 2 2" xfId="7961" xr:uid="{00000000-0005-0000-0000-0000191F0000}"/>
    <cellStyle name="Currency 2 6 5 2 3 4 3" xfId="7962" xr:uid="{00000000-0005-0000-0000-00001A1F0000}"/>
    <cellStyle name="Currency 2 6 5 2 3 5" xfId="7963" xr:uid="{00000000-0005-0000-0000-00001B1F0000}"/>
    <cellStyle name="Currency 2 6 5 2 3 5 2" xfId="7964" xr:uid="{00000000-0005-0000-0000-00001C1F0000}"/>
    <cellStyle name="Currency 2 6 5 2 3 5 2 2" xfId="7965" xr:uid="{00000000-0005-0000-0000-00001D1F0000}"/>
    <cellStyle name="Currency 2 6 5 2 3 5 3" xfId="7966" xr:uid="{00000000-0005-0000-0000-00001E1F0000}"/>
    <cellStyle name="Currency 2 6 5 2 3 6" xfId="7967" xr:uid="{00000000-0005-0000-0000-00001F1F0000}"/>
    <cellStyle name="Currency 2 6 5 2 3 6 2" xfId="7968" xr:uid="{00000000-0005-0000-0000-0000201F0000}"/>
    <cellStyle name="Currency 2 6 5 2 3 6 2 2" xfId="7969" xr:uid="{00000000-0005-0000-0000-0000211F0000}"/>
    <cellStyle name="Currency 2 6 5 2 3 6 3" xfId="7970" xr:uid="{00000000-0005-0000-0000-0000221F0000}"/>
    <cellStyle name="Currency 2 6 5 2 3 7" xfId="7971" xr:uid="{00000000-0005-0000-0000-0000231F0000}"/>
    <cellStyle name="Currency 2 6 5 2 3 7 2" xfId="7972" xr:uid="{00000000-0005-0000-0000-0000241F0000}"/>
    <cellStyle name="Currency 2 6 5 2 3 8" xfId="7973" xr:uid="{00000000-0005-0000-0000-0000251F0000}"/>
    <cellStyle name="Currency 2 6 5 2 3 8 2" xfId="7974" xr:uid="{00000000-0005-0000-0000-0000261F0000}"/>
    <cellStyle name="Currency 2 6 5 2 3 9" xfId="7975" xr:uid="{00000000-0005-0000-0000-0000271F0000}"/>
    <cellStyle name="Currency 2 6 5 2 4" xfId="7976" xr:uid="{00000000-0005-0000-0000-0000281F0000}"/>
    <cellStyle name="Currency 2 6 5 2 4 10" xfId="7977" xr:uid="{00000000-0005-0000-0000-0000291F0000}"/>
    <cellStyle name="Currency 2 6 5 2 4 2" xfId="7978" xr:uid="{00000000-0005-0000-0000-00002A1F0000}"/>
    <cellStyle name="Currency 2 6 5 2 4 3" xfId="7979" xr:uid="{00000000-0005-0000-0000-00002B1F0000}"/>
    <cellStyle name="Currency 2 6 5 2 4 3 2" xfId="7980" xr:uid="{00000000-0005-0000-0000-00002C1F0000}"/>
    <cellStyle name="Currency 2 6 5 2 4 3 2 2" xfId="7981" xr:uid="{00000000-0005-0000-0000-00002D1F0000}"/>
    <cellStyle name="Currency 2 6 5 2 4 3 3" xfId="7982" xr:uid="{00000000-0005-0000-0000-00002E1F0000}"/>
    <cellStyle name="Currency 2 6 5 2 4 4" xfId="7983" xr:uid="{00000000-0005-0000-0000-00002F1F0000}"/>
    <cellStyle name="Currency 2 6 5 2 4 4 2" xfId="7984" xr:uid="{00000000-0005-0000-0000-0000301F0000}"/>
    <cellStyle name="Currency 2 6 5 2 4 4 2 2" xfId="7985" xr:uid="{00000000-0005-0000-0000-0000311F0000}"/>
    <cellStyle name="Currency 2 6 5 2 4 4 3" xfId="7986" xr:uid="{00000000-0005-0000-0000-0000321F0000}"/>
    <cellStyle name="Currency 2 6 5 2 4 5" xfId="7987" xr:uid="{00000000-0005-0000-0000-0000331F0000}"/>
    <cellStyle name="Currency 2 6 5 2 4 5 2" xfId="7988" xr:uid="{00000000-0005-0000-0000-0000341F0000}"/>
    <cellStyle name="Currency 2 6 5 2 4 5 2 2" xfId="7989" xr:uid="{00000000-0005-0000-0000-0000351F0000}"/>
    <cellStyle name="Currency 2 6 5 2 4 5 3" xfId="7990" xr:uid="{00000000-0005-0000-0000-0000361F0000}"/>
    <cellStyle name="Currency 2 6 5 2 4 6" xfId="7991" xr:uid="{00000000-0005-0000-0000-0000371F0000}"/>
    <cellStyle name="Currency 2 6 5 2 4 6 2" xfId="7992" xr:uid="{00000000-0005-0000-0000-0000381F0000}"/>
    <cellStyle name="Currency 2 6 5 2 4 7" xfId="7993" xr:uid="{00000000-0005-0000-0000-0000391F0000}"/>
    <cellStyle name="Currency 2 6 5 2 4 7 2" xfId="7994" xr:uid="{00000000-0005-0000-0000-00003A1F0000}"/>
    <cellStyle name="Currency 2 6 5 2 4 8" xfId="7995" xr:uid="{00000000-0005-0000-0000-00003B1F0000}"/>
    <cellStyle name="Currency 2 6 5 2 4 9" xfId="7996" xr:uid="{00000000-0005-0000-0000-00003C1F0000}"/>
    <cellStyle name="Currency 2 6 5 2 5" xfId="7997" xr:uid="{00000000-0005-0000-0000-00003D1F0000}"/>
    <cellStyle name="Currency 2 6 5 2 5 2" xfId="7998" xr:uid="{00000000-0005-0000-0000-00003E1F0000}"/>
    <cellStyle name="Currency 2 6 5 2 5 3" xfId="7999" xr:uid="{00000000-0005-0000-0000-00003F1F0000}"/>
    <cellStyle name="Currency 2 6 5 2 5 4" xfId="8000" xr:uid="{00000000-0005-0000-0000-0000401F0000}"/>
    <cellStyle name="Currency 2 6 5 2 6" xfId="8001" xr:uid="{00000000-0005-0000-0000-0000411F0000}"/>
    <cellStyle name="Currency 2 6 5 2 6 2" xfId="8002" xr:uid="{00000000-0005-0000-0000-0000421F0000}"/>
    <cellStyle name="Currency 2 6 5 2 6 2 2" xfId="8003" xr:uid="{00000000-0005-0000-0000-0000431F0000}"/>
    <cellStyle name="Currency 2 6 5 2 6 2 2 2" xfId="8004" xr:uid="{00000000-0005-0000-0000-0000441F0000}"/>
    <cellStyle name="Currency 2 6 5 2 6 2 3" xfId="8005" xr:uid="{00000000-0005-0000-0000-0000451F0000}"/>
    <cellStyle name="Currency 2 6 5 2 6 3" xfId="8006" xr:uid="{00000000-0005-0000-0000-0000461F0000}"/>
    <cellStyle name="Currency 2 6 5 2 6 3 2" xfId="8007" xr:uid="{00000000-0005-0000-0000-0000471F0000}"/>
    <cellStyle name="Currency 2 6 5 2 6 3 2 2" xfId="8008" xr:uid="{00000000-0005-0000-0000-0000481F0000}"/>
    <cellStyle name="Currency 2 6 5 2 6 3 3" xfId="8009" xr:uid="{00000000-0005-0000-0000-0000491F0000}"/>
    <cellStyle name="Currency 2 6 5 2 6 4" xfId="8010" xr:uid="{00000000-0005-0000-0000-00004A1F0000}"/>
    <cellStyle name="Currency 2 6 5 2 6 4 2" xfId="8011" xr:uid="{00000000-0005-0000-0000-00004B1F0000}"/>
    <cellStyle name="Currency 2 6 5 2 6 4 2 2" xfId="8012" xr:uid="{00000000-0005-0000-0000-00004C1F0000}"/>
    <cellStyle name="Currency 2 6 5 2 6 4 3" xfId="8013" xr:uid="{00000000-0005-0000-0000-00004D1F0000}"/>
    <cellStyle name="Currency 2 6 5 2 6 5" xfId="8014" xr:uid="{00000000-0005-0000-0000-00004E1F0000}"/>
    <cellStyle name="Currency 2 6 5 2 6 5 2" xfId="8015" xr:uid="{00000000-0005-0000-0000-00004F1F0000}"/>
    <cellStyle name="Currency 2 6 5 2 6 6" xfId="8016" xr:uid="{00000000-0005-0000-0000-0000501F0000}"/>
    <cellStyle name="Currency 2 6 5 2 6 6 2" xfId="8017" xr:uid="{00000000-0005-0000-0000-0000511F0000}"/>
    <cellStyle name="Currency 2 6 5 2 6 7" xfId="8018" xr:uid="{00000000-0005-0000-0000-0000521F0000}"/>
    <cellStyle name="Currency 2 6 5 2 7" xfId="8019" xr:uid="{00000000-0005-0000-0000-0000531F0000}"/>
    <cellStyle name="Currency 2 6 5 2 7 2" xfId="8020" xr:uid="{00000000-0005-0000-0000-0000541F0000}"/>
    <cellStyle name="Currency 2 6 5 2 7 2 2" xfId="8021" xr:uid="{00000000-0005-0000-0000-0000551F0000}"/>
    <cellStyle name="Currency 2 6 5 2 7 3" xfId="8022" xr:uid="{00000000-0005-0000-0000-0000561F0000}"/>
    <cellStyle name="Currency 2 6 5 2 8" xfId="8023" xr:uid="{00000000-0005-0000-0000-0000571F0000}"/>
    <cellStyle name="Currency 2 6 5 2 8 2" xfId="8024" xr:uid="{00000000-0005-0000-0000-0000581F0000}"/>
    <cellStyle name="Currency 2 6 5 2 8 2 2" xfId="8025" xr:uid="{00000000-0005-0000-0000-0000591F0000}"/>
    <cellStyle name="Currency 2 6 5 2 8 3" xfId="8026" xr:uid="{00000000-0005-0000-0000-00005A1F0000}"/>
    <cellStyle name="Currency 2 6 5 2 9" xfId="8027" xr:uid="{00000000-0005-0000-0000-00005B1F0000}"/>
    <cellStyle name="Currency 2 6 5 3" xfId="8028" xr:uid="{00000000-0005-0000-0000-00005C1F0000}"/>
    <cellStyle name="Currency 2 6 5 3 10" xfId="8029" xr:uid="{00000000-0005-0000-0000-00005D1F0000}"/>
    <cellStyle name="Currency 2 6 5 3 11" xfId="8030" xr:uid="{00000000-0005-0000-0000-00005E1F0000}"/>
    <cellStyle name="Currency 2 6 5 3 12" xfId="8031" xr:uid="{00000000-0005-0000-0000-00005F1F0000}"/>
    <cellStyle name="Currency 2 6 5 3 13" xfId="8032" xr:uid="{00000000-0005-0000-0000-0000601F0000}"/>
    <cellStyle name="Currency 2 6 5 3 2" xfId="8033" xr:uid="{00000000-0005-0000-0000-0000611F0000}"/>
    <cellStyle name="Currency 2 6 5 3 2 10" xfId="8034" xr:uid="{00000000-0005-0000-0000-0000621F0000}"/>
    <cellStyle name="Currency 2 6 5 3 2 2" xfId="8035" xr:uid="{00000000-0005-0000-0000-0000631F0000}"/>
    <cellStyle name="Currency 2 6 5 3 2 2 2" xfId="8036" xr:uid="{00000000-0005-0000-0000-0000641F0000}"/>
    <cellStyle name="Currency 2 6 5 3 2 2 3" xfId="8037" xr:uid="{00000000-0005-0000-0000-0000651F0000}"/>
    <cellStyle name="Currency 2 6 5 3 2 3" xfId="8038" xr:uid="{00000000-0005-0000-0000-0000661F0000}"/>
    <cellStyle name="Currency 2 6 5 3 2 3 2" xfId="8039" xr:uid="{00000000-0005-0000-0000-0000671F0000}"/>
    <cellStyle name="Currency 2 6 5 3 2 3 3" xfId="8040" xr:uid="{00000000-0005-0000-0000-0000681F0000}"/>
    <cellStyle name="Currency 2 6 5 3 2 3 4" xfId="8041" xr:uid="{00000000-0005-0000-0000-0000691F0000}"/>
    <cellStyle name="Currency 2 6 5 3 2 4" xfId="8042" xr:uid="{00000000-0005-0000-0000-00006A1F0000}"/>
    <cellStyle name="Currency 2 6 5 3 2 4 2" xfId="8043" xr:uid="{00000000-0005-0000-0000-00006B1F0000}"/>
    <cellStyle name="Currency 2 6 5 3 2 4 2 2" xfId="8044" xr:uid="{00000000-0005-0000-0000-00006C1F0000}"/>
    <cellStyle name="Currency 2 6 5 3 2 4 3" xfId="8045" xr:uid="{00000000-0005-0000-0000-00006D1F0000}"/>
    <cellStyle name="Currency 2 6 5 3 2 5" xfId="8046" xr:uid="{00000000-0005-0000-0000-00006E1F0000}"/>
    <cellStyle name="Currency 2 6 5 3 2 5 2" xfId="8047" xr:uid="{00000000-0005-0000-0000-00006F1F0000}"/>
    <cellStyle name="Currency 2 6 5 3 2 5 2 2" xfId="8048" xr:uid="{00000000-0005-0000-0000-0000701F0000}"/>
    <cellStyle name="Currency 2 6 5 3 2 5 3" xfId="8049" xr:uid="{00000000-0005-0000-0000-0000711F0000}"/>
    <cellStyle name="Currency 2 6 5 3 2 6" xfId="8050" xr:uid="{00000000-0005-0000-0000-0000721F0000}"/>
    <cellStyle name="Currency 2 6 5 3 2 6 2" xfId="8051" xr:uid="{00000000-0005-0000-0000-0000731F0000}"/>
    <cellStyle name="Currency 2 6 5 3 2 6 2 2" xfId="8052" xr:uid="{00000000-0005-0000-0000-0000741F0000}"/>
    <cellStyle name="Currency 2 6 5 3 2 6 3" xfId="8053" xr:uid="{00000000-0005-0000-0000-0000751F0000}"/>
    <cellStyle name="Currency 2 6 5 3 2 7" xfId="8054" xr:uid="{00000000-0005-0000-0000-0000761F0000}"/>
    <cellStyle name="Currency 2 6 5 3 2 7 2" xfId="8055" xr:uid="{00000000-0005-0000-0000-0000771F0000}"/>
    <cellStyle name="Currency 2 6 5 3 2 8" xfId="8056" xr:uid="{00000000-0005-0000-0000-0000781F0000}"/>
    <cellStyle name="Currency 2 6 5 3 2 8 2" xfId="8057" xr:uid="{00000000-0005-0000-0000-0000791F0000}"/>
    <cellStyle name="Currency 2 6 5 3 2 9" xfId="8058" xr:uid="{00000000-0005-0000-0000-00007A1F0000}"/>
    <cellStyle name="Currency 2 6 5 3 3" xfId="8059" xr:uid="{00000000-0005-0000-0000-00007B1F0000}"/>
    <cellStyle name="Currency 2 6 5 3 3 2" xfId="8060" xr:uid="{00000000-0005-0000-0000-00007C1F0000}"/>
    <cellStyle name="Currency 2 6 5 3 3 2 2" xfId="8061" xr:uid="{00000000-0005-0000-0000-00007D1F0000}"/>
    <cellStyle name="Currency 2 6 5 3 3 2 3" xfId="8062" xr:uid="{00000000-0005-0000-0000-00007E1F0000}"/>
    <cellStyle name="Currency 2 6 5 3 3 3" xfId="8063" xr:uid="{00000000-0005-0000-0000-00007F1F0000}"/>
    <cellStyle name="Currency 2 6 5 3 4" xfId="8064" xr:uid="{00000000-0005-0000-0000-0000801F0000}"/>
    <cellStyle name="Currency 2 6 5 3 4 2" xfId="8065" xr:uid="{00000000-0005-0000-0000-0000811F0000}"/>
    <cellStyle name="Currency 2 6 5 3 4 3" xfId="8066" xr:uid="{00000000-0005-0000-0000-0000821F0000}"/>
    <cellStyle name="Currency 2 6 5 3 4 4" xfId="8067" xr:uid="{00000000-0005-0000-0000-0000831F0000}"/>
    <cellStyle name="Currency 2 6 5 3 5" xfId="8068" xr:uid="{00000000-0005-0000-0000-0000841F0000}"/>
    <cellStyle name="Currency 2 6 5 3 5 2" xfId="8069" xr:uid="{00000000-0005-0000-0000-0000851F0000}"/>
    <cellStyle name="Currency 2 6 5 3 5 2 2" xfId="8070" xr:uid="{00000000-0005-0000-0000-0000861F0000}"/>
    <cellStyle name="Currency 2 6 5 3 5 3" xfId="8071" xr:uid="{00000000-0005-0000-0000-0000871F0000}"/>
    <cellStyle name="Currency 2 6 5 3 6" xfId="8072" xr:uid="{00000000-0005-0000-0000-0000881F0000}"/>
    <cellStyle name="Currency 2 6 5 3 6 2" xfId="8073" xr:uid="{00000000-0005-0000-0000-0000891F0000}"/>
    <cellStyle name="Currency 2 6 5 3 6 2 2" xfId="8074" xr:uid="{00000000-0005-0000-0000-00008A1F0000}"/>
    <cellStyle name="Currency 2 6 5 3 6 3" xfId="8075" xr:uid="{00000000-0005-0000-0000-00008B1F0000}"/>
    <cellStyle name="Currency 2 6 5 3 7" xfId="8076" xr:uid="{00000000-0005-0000-0000-00008C1F0000}"/>
    <cellStyle name="Currency 2 6 5 3 7 2" xfId="8077" xr:uid="{00000000-0005-0000-0000-00008D1F0000}"/>
    <cellStyle name="Currency 2 6 5 3 7 2 2" xfId="8078" xr:uid="{00000000-0005-0000-0000-00008E1F0000}"/>
    <cellStyle name="Currency 2 6 5 3 7 3" xfId="8079" xr:uid="{00000000-0005-0000-0000-00008F1F0000}"/>
    <cellStyle name="Currency 2 6 5 3 8" xfId="8080" xr:uid="{00000000-0005-0000-0000-0000901F0000}"/>
    <cellStyle name="Currency 2 6 5 3 8 2" xfId="8081" xr:uid="{00000000-0005-0000-0000-0000911F0000}"/>
    <cellStyle name="Currency 2 6 5 3 9" xfId="8082" xr:uid="{00000000-0005-0000-0000-0000921F0000}"/>
    <cellStyle name="Currency 2 6 5 3 9 2" xfId="8083" xr:uid="{00000000-0005-0000-0000-0000931F0000}"/>
    <cellStyle name="Currency 2 6 5 4" xfId="8084" xr:uid="{00000000-0005-0000-0000-0000941F0000}"/>
    <cellStyle name="Currency 2 6 5 4 2" xfId="8085" xr:uid="{00000000-0005-0000-0000-0000951F0000}"/>
    <cellStyle name="Currency 2 6 5 4 2 10" xfId="8086" xr:uid="{00000000-0005-0000-0000-0000961F0000}"/>
    <cellStyle name="Currency 2 6 5 4 2 11" xfId="8087" xr:uid="{00000000-0005-0000-0000-0000971F0000}"/>
    <cellStyle name="Currency 2 6 5 4 2 2" xfId="8088" xr:uid="{00000000-0005-0000-0000-0000981F0000}"/>
    <cellStyle name="Currency 2 6 5 4 2 2 2" xfId="8089" xr:uid="{00000000-0005-0000-0000-0000991F0000}"/>
    <cellStyle name="Currency 2 6 5 4 2 2 3" xfId="8090" xr:uid="{00000000-0005-0000-0000-00009A1F0000}"/>
    <cellStyle name="Currency 2 6 5 4 2 3" xfId="8091" xr:uid="{00000000-0005-0000-0000-00009B1F0000}"/>
    <cellStyle name="Currency 2 6 5 4 2 3 2" xfId="8092" xr:uid="{00000000-0005-0000-0000-00009C1F0000}"/>
    <cellStyle name="Currency 2 6 5 4 2 3 3" xfId="8093" xr:uid="{00000000-0005-0000-0000-00009D1F0000}"/>
    <cellStyle name="Currency 2 6 5 4 2 4" xfId="8094" xr:uid="{00000000-0005-0000-0000-00009E1F0000}"/>
    <cellStyle name="Currency 2 6 5 4 2 4 2" xfId="8095" xr:uid="{00000000-0005-0000-0000-00009F1F0000}"/>
    <cellStyle name="Currency 2 6 5 4 2 4 2 2" xfId="8096" xr:uid="{00000000-0005-0000-0000-0000A01F0000}"/>
    <cellStyle name="Currency 2 6 5 4 2 4 3" xfId="8097" xr:uid="{00000000-0005-0000-0000-0000A11F0000}"/>
    <cellStyle name="Currency 2 6 5 4 2 5" xfId="8098" xr:uid="{00000000-0005-0000-0000-0000A21F0000}"/>
    <cellStyle name="Currency 2 6 5 4 2 5 2" xfId="8099" xr:uid="{00000000-0005-0000-0000-0000A31F0000}"/>
    <cellStyle name="Currency 2 6 5 4 2 5 2 2" xfId="8100" xr:uid="{00000000-0005-0000-0000-0000A41F0000}"/>
    <cellStyle name="Currency 2 6 5 4 2 5 3" xfId="8101" xr:uid="{00000000-0005-0000-0000-0000A51F0000}"/>
    <cellStyle name="Currency 2 6 5 4 2 6" xfId="8102" xr:uid="{00000000-0005-0000-0000-0000A61F0000}"/>
    <cellStyle name="Currency 2 6 5 4 2 6 2" xfId="8103" xr:uid="{00000000-0005-0000-0000-0000A71F0000}"/>
    <cellStyle name="Currency 2 6 5 4 2 6 2 2" xfId="8104" xr:uid="{00000000-0005-0000-0000-0000A81F0000}"/>
    <cellStyle name="Currency 2 6 5 4 2 6 3" xfId="8105" xr:uid="{00000000-0005-0000-0000-0000A91F0000}"/>
    <cellStyle name="Currency 2 6 5 4 2 7" xfId="8106" xr:uid="{00000000-0005-0000-0000-0000AA1F0000}"/>
    <cellStyle name="Currency 2 6 5 4 2 7 2" xfId="8107" xr:uid="{00000000-0005-0000-0000-0000AB1F0000}"/>
    <cellStyle name="Currency 2 6 5 4 2 8" xfId="8108" xr:uid="{00000000-0005-0000-0000-0000AC1F0000}"/>
    <cellStyle name="Currency 2 6 5 4 2 8 2" xfId="8109" xr:uid="{00000000-0005-0000-0000-0000AD1F0000}"/>
    <cellStyle name="Currency 2 6 5 4 2 9" xfId="8110" xr:uid="{00000000-0005-0000-0000-0000AE1F0000}"/>
    <cellStyle name="Currency 2 6 5 4 3" xfId="8111" xr:uid="{00000000-0005-0000-0000-0000AF1F0000}"/>
    <cellStyle name="Currency 2 6 5 4 3 2" xfId="8112" xr:uid="{00000000-0005-0000-0000-0000B01F0000}"/>
    <cellStyle name="Currency 2 6 5 4 3 2 2" xfId="8113" xr:uid="{00000000-0005-0000-0000-0000B11F0000}"/>
    <cellStyle name="Currency 2 6 5 4 3 2 3" xfId="8114" xr:uid="{00000000-0005-0000-0000-0000B21F0000}"/>
    <cellStyle name="Currency 2 6 5 4 3 3" xfId="8115" xr:uid="{00000000-0005-0000-0000-0000B31F0000}"/>
    <cellStyle name="Currency 2 6 5 4 4" xfId="8116" xr:uid="{00000000-0005-0000-0000-0000B41F0000}"/>
    <cellStyle name="Currency 2 6 5 4 4 2" xfId="8117" xr:uid="{00000000-0005-0000-0000-0000B51F0000}"/>
    <cellStyle name="Currency 2 6 5 4 4 2 2" xfId="8118" xr:uid="{00000000-0005-0000-0000-0000B61F0000}"/>
    <cellStyle name="Currency 2 6 5 4 4 3" xfId="8119" xr:uid="{00000000-0005-0000-0000-0000B71F0000}"/>
    <cellStyle name="Currency 2 6 5 4 4 4" xfId="8120" xr:uid="{00000000-0005-0000-0000-0000B81F0000}"/>
    <cellStyle name="Currency 2 6 5 4 5" xfId="8121" xr:uid="{00000000-0005-0000-0000-0000B91F0000}"/>
    <cellStyle name="Currency 2 6 5 4 5 2" xfId="8122" xr:uid="{00000000-0005-0000-0000-0000BA1F0000}"/>
    <cellStyle name="Currency 2 6 5 4 5 2 2" xfId="8123" xr:uid="{00000000-0005-0000-0000-0000BB1F0000}"/>
    <cellStyle name="Currency 2 6 5 4 5 3" xfId="8124" xr:uid="{00000000-0005-0000-0000-0000BC1F0000}"/>
    <cellStyle name="Currency 2 6 5 4 6" xfId="8125" xr:uid="{00000000-0005-0000-0000-0000BD1F0000}"/>
    <cellStyle name="Currency 2 6 5 4 7" xfId="8126" xr:uid="{00000000-0005-0000-0000-0000BE1F0000}"/>
    <cellStyle name="Currency 2 6 5 5" xfId="8127" xr:uid="{00000000-0005-0000-0000-0000BF1F0000}"/>
    <cellStyle name="Currency 2 6 5 5 10" xfId="8128" xr:uid="{00000000-0005-0000-0000-0000C01F0000}"/>
    <cellStyle name="Currency 2 6 5 5 2" xfId="8129" xr:uid="{00000000-0005-0000-0000-0000C11F0000}"/>
    <cellStyle name="Currency 2 6 5 5 2 2" xfId="8130" xr:uid="{00000000-0005-0000-0000-0000C21F0000}"/>
    <cellStyle name="Currency 2 6 5 5 2 3" xfId="8131" xr:uid="{00000000-0005-0000-0000-0000C31F0000}"/>
    <cellStyle name="Currency 2 6 5 5 3" xfId="8132" xr:uid="{00000000-0005-0000-0000-0000C41F0000}"/>
    <cellStyle name="Currency 2 6 5 5 3 2" xfId="8133" xr:uid="{00000000-0005-0000-0000-0000C51F0000}"/>
    <cellStyle name="Currency 2 6 5 5 3 3" xfId="8134" xr:uid="{00000000-0005-0000-0000-0000C61F0000}"/>
    <cellStyle name="Currency 2 6 5 5 4" xfId="8135" xr:uid="{00000000-0005-0000-0000-0000C71F0000}"/>
    <cellStyle name="Currency 2 6 5 5 4 2" xfId="8136" xr:uid="{00000000-0005-0000-0000-0000C81F0000}"/>
    <cellStyle name="Currency 2 6 5 5 4 2 2" xfId="8137" xr:uid="{00000000-0005-0000-0000-0000C91F0000}"/>
    <cellStyle name="Currency 2 6 5 5 4 3" xfId="8138" xr:uid="{00000000-0005-0000-0000-0000CA1F0000}"/>
    <cellStyle name="Currency 2 6 5 5 5" xfId="8139" xr:uid="{00000000-0005-0000-0000-0000CB1F0000}"/>
    <cellStyle name="Currency 2 6 5 5 5 2" xfId="8140" xr:uid="{00000000-0005-0000-0000-0000CC1F0000}"/>
    <cellStyle name="Currency 2 6 5 5 5 2 2" xfId="8141" xr:uid="{00000000-0005-0000-0000-0000CD1F0000}"/>
    <cellStyle name="Currency 2 6 5 5 5 3" xfId="8142" xr:uid="{00000000-0005-0000-0000-0000CE1F0000}"/>
    <cellStyle name="Currency 2 6 5 5 6" xfId="8143" xr:uid="{00000000-0005-0000-0000-0000CF1F0000}"/>
    <cellStyle name="Currency 2 6 5 5 6 2" xfId="8144" xr:uid="{00000000-0005-0000-0000-0000D01F0000}"/>
    <cellStyle name="Currency 2 6 5 5 6 2 2" xfId="8145" xr:uid="{00000000-0005-0000-0000-0000D11F0000}"/>
    <cellStyle name="Currency 2 6 5 5 6 3" xfId="8146" xr:uid="{00000000-0005-0000-0000-0000D21F0000}"/>
    <cellStyle name="Currency 2 6 5 5 7" xfId="8147" xr:uid="{00000000-0005-0000-0000-0000D31F0000}"/>
    <cellStyle name="Currency 2 6 5 5 7 2" xfId="8148" xr:uid="{00000000-0005-0000-0000-0000D41F0000}"/>
    <cellStyle name="Currency 2 6 5 5 8" xfId="8149" xr:uid="{00000000-0005-0000-0000-0000D51F0000}"/>
    <cellStyle name="Currency 2 6 5 5 8 2" xfId="8150" xr:uid="{00000000-0005-0000-0000-0000D61F0000}"/>
    <cellStyle name="Currency 2 6 5 5 9" xfId="8151" xr:uid="{00000000-0005-0000-0000-0000D71F0000}"/>
    <cellStyle name="Currency 2 6 5 6" xfId="8152" xr:uid="{00000000-0005-0000-0000-0000D81F0000}"/>
    <cellStyle name="Currency 2 6 5 6 10" xfId="8153" xr:uid="{00000000-0005-0000-0000-0000D91F0000}"/>
    <cellStyle name="Currency 2 6 5 6 11" xfId="8154" xr:uid="{00000000-0005-0000-0000-0000DA1F0000}"/>
    <cellStyle name="Currency 2 6 5 6 12" xfId="8155" xr:uid="{00000000-0005-0000-0000-0000DB1F0000}"/>
    <cellStyle name="Currency 2 6 5 6 2" xfId="8156" xr:uid="{00000000-0005-0000-0000-0000DC1F0000}"/>
    <cellStyle name="Currency 2 6 5 6 2 2" xfId="8157" xr:uid="{00000000-0005-0000-0000-0000DD1F0000}"/>
    <cellStyle name="Currency 2 6 5 6 2 3" xfId="8158" xr:uid="{00000000-0005-0000-0000-0000DE1F0000}"/>
    <cellStyle name="Currency 2 6 5 6 3" xfId="8159" xr:uid="{00000000-0005-0000-0000-0000DF1F0000}"/>
    <cellStyle name="Currency 2 6 5 6 3 2" xfId="8160" xr:uid="{00000000-0005-0000-0000-0000E01F0000}"/>
    <cellStyle name="Currency 2 6 5 6 3 3" xfId="8161" xr:uid="{00000000-0005-0000-0000-0000E11F0000}"/>
    <cellStyle name="Currency 2 6 5 6 4" xfId="8162" xr:uid="{00000000-0005-0000-0000-0000E21F0000}"/>
    <cellStyle name="Currency 2 6 5 6 5" xfId="8163" xr:uid="{00000000-0005-0000-0000-0000E31F0000}"/>
    <cellStyle name="Currency 2 6 5 6 5 2" xfId="8164" xr:uid="{00000000-0005-0000-0000-0000E41F0000}"/>
    <cellStyle name="Currency 2 6 5 6 5 2 2" xfId="8165" xr:uid="{00000000-0005-0000-0000-0000E51F0000}"/>
    <cellStyle name="Currency 2 6 5 6 5 3" xfId="8166" xr:uid="{00000000-0005-0000-0000-0000E61F0000}"/>
    <cellStyle name="Currency 2 6 5 6 6" xfId="8167" xr:uid="{00000000-0005-0000-0000-0000E71F0000}"/>
    <cellStyle name="Currency 2 6 5 6 6 2" xfId="8168" xr:uid="{00000000-0005-0000-0000-0000E81F0000}"/>
    <cellStyle name="Currency 2 6 5 6 6 2 2" xfId="8169" xr:uid="{00000000-0005-0000-0000-0000E91F0000}"/>
    <cellStyle name="Currency 2 6 5 6 6 3" xfId="8170" xr:uid="{00000000-0005-0000-0000-0000EA1F0000}"/>
    <cellStyle name="Currency 2 6 5 6 7" xfId="8171" xr:uid="{00000000-0005-0000-0000-0000EB1F0000}"/>
    <cellStyle name="Currency 2 6 5 6 7 2" xfId="8172" xr:uid="{00000000-0005-0000-0000-0000EC1F0000}"/>
    <cellStyle name="Currency 2 6 5 6 7 2 2" xfId="8173" xr:uid="{00000000-0005-0000-0000-0000ED1F0000}"/>
    <cellStyle name="Currency 2 6 5 6 7 3" xfId="8174" xr:uid="{00000000-0005-0000-0000-0000EE1F0000}"/>
    <cellStyle name="Currency 2 6 5 6 8" xfId="8175" xr:uid="{00000000-0005-0000-0000-0000EF1F0000}"/>
    <cellStyle name="Currency 2 6 5 6 8 2" xfId="8176" xr:uid="{00000000-0005-0000-0000-0000F01F0000}"/>
    <cellStyle name="Currency 2 6 5 6 9" xfId="8177" xr:uid="{00000000-0005-0000-0000-0000F11F0000}"/>
    <cellStyle name="Currency 2 6 5 6 9 2" xfId="8178" xr:uid="{00000000-0005-0000-0000-0000F21F0000}"/>
    <cellStyle name="Currency 2 6 5 7" xfId="8179" xr:uid="{00000000-0005-0000-0000-0000F31F0000}"/>
    <cellStyle name="Currency 2 6 5 7 2" xfId="8180" xr:uid="{00000000-0005-0000-0000-0000F41F0000}"/>
    <cellStyle name="Currency 2 6 5 7 3" xfId="8181" xr:uid="{00000000-0005-0000-0000-0000F51F0000}"/>
    <cellStyle name="Currency 2 6 5 8" xfId="8182" xr:uid="{00000000-0005-0000-0000-0000F61F0000}"/>
    <cellStyle name="Currency 2 6 5 8 2" xfId="8183" xr:uid="{00000000-0005-0000-0000-0000F71F0000}"/>
    <cellStyle name="Currency 2 6 5 8 2 2" xfId="8184" xr:uid="{00000000-0005-0000-0000-0000F81F0000}"/>
    <cellStyle name="Currency 2 6 5 8 3" xfId="8185" xr:uid="{00000000-0005-0000-0000-0000F91F0000}"/>
    <cellStyle name="Currency 2 6 5 8 4" xfId="8186" xr:uid="{00000000-0005-0000-0000-0000FA1F0000}"/>
    <cellStyle name="Currency 2 6 5 9" xfId="8187" xr:uid="{00000000-0005-0000-0000-0000FB1F0000}"/>
    <cellStyle name="Currency 2 6 5 9 2" xfId="8188" xr:uid="{00000000-0005-0000-0000-0000FC1F0000}"/>
    <cellStyle name="Currency 2 6 5 9 2 2" xfId="8189" xr:uid="{00000000-0005-0000-0000-0000FD1F0000}"/>
    <cellStyle name="Currency 2 6 5 9 3" xfId="8190" xr:uid="{00000000-0005-0000-0000-0000FE1F0000}"/>
    <cellStyle name="Currency 2 6 6" xfId="8191" xr:uid="{00000000-0005-0000-0000-0000FF1F0000}"/>
    <cellStyle name="Currency 2 6 6 2" xfId="8192" xr:uid="{00000000-0005-0000-0000-000000200000}"/>
    <cellStyle name="Currency 2 6 6 2 10" xfId="8193" xr:uid="{00000000-0005-0000-0000-000001200000}"/>
    <cellStyle name="Currency 2 6 6 2 2" xfId="8194" xr:uid="{00000000-0005-0000-0000-000002200000}"/>
    <cellStyle name="Currency 2 6 6 2 2 2" xfId="8195" xr:uid="{00000000-0005-0000-0000-000003200000}"/>
    <cellStyle name="Currency 2 6 6 2 2 3" xfId="8196" xr:uid="{00000000-0005-0000-0000-000004200000}"/>
    <cellStyle name="Currency 2 6 6 2 3" xfId="8197" xr:uid="{00000000-0005-0000-0000-000005200000}"/>
    <cellStyle name="Currency 2 6 6 2 3 2" xfId="8198" xr:uid="{00000000-0005-0000-0000-000006200000}"/>
    <cellStyle name="Currency 2 6 6 2 3 3" xfId="8199" xr:uid="{00000000-0005-0000-0000-000007200000}"/>
    <cellStyle name="Currency 2 6 6 2 4" xfId="8200" xr:uid="{00000000-0005-0000-0000-000008200000}"/>
    <cellStyle name="Currency 2 6 6 2 4 2" xfId="8201" xr:uid="{00000000-0005-0000-0000-000009200000}"/>
    <cellStyle name="Currency 2 6 6 2 4 2 2" xfId="8202" xr:uid="{00000000-0005-0000-0000-00000A200000}"/>
    <cellStyle name="Currency 2 6 6 2 4 3" xfId="8203" xr:uid="{00000000-0005-0000-0000-00000B200000}"/>
    <cellStyle name="Currency 2 6 6 2 5" xfId="8204" xr:uid="{00000000-0005-0000-0000-00000C200000}"/>
    <cellStyle name="Currency 2 6 6 2 5 2" xfId="8205" xr:uid="{00000000-0005-0000-0000-00000D200000}"/>
    <cellStyle name="Currency 2 6 6 2 5 2 2" xfId="8206" xr:uid="{00000000-0005-0000-0000-00000E200000}"/>
    <cellStyle name="Currency 2 6 6 2 5 3" xfId="8207" xr:uid="{00000000-0005-0000-0000-00000F200000}"/>
    <cellStyle name="Currency 2 6 6 2 6" xfId="8208" xr:uid="{00000000-0005-0000-0000-000010200000}"/>
    <cellStyle name="Currency 2 6 6 2 6 2" xfId="8209" xr:uid="{00000000-0005-0000-0000-000011200000}"/>
    <cellStyle name="Currency 2 6 6 2 6 2 2" xfId="8210" xr:uid="{00000000-0005-0000-0000-000012200000}"/>
    <cellStyle name="Currency 2 6 6 2 6 3" xfId="8211" xr:uid="{00000000-0005-0000-0000-000013200000}"/>
    <cellStyle name="Currency 2 6 6 2 7" xfId="8212" xr:uid="{00000000-0005-0000-0000-000014200000}"/>
    <cellStyle name="Currency 2 6 6 2 7 2" xfId="8213" xr:uid="{00000000-0005-0000-0000-000015200000}"/>
    <cellStyle name="Currency 2 6 6 2 8" xfId="8214" xr:uid="{00000000-0005-0000-0000-000016200000}"/>
    <cellStyle name="Currency 2 6 6 2 8 2" xfId="8215" xr:uid="{00000000-0005-0000-0000-000017200000}"/>
    <cellStyle name="Currency 2 6 6 2 9" xfId="8216" xr:uid="{00000000-0005-0000-0000-000018200000}"/>
    <cellStyle name="Currency 2 6 6 3" xfId="8217" xr:uid="{00000000-0005-0000-0000-000019200000}"/>
    <cellStyle name="Currency 2 6 6 3 10" xfId="8218" xr:uid="{00000000-0005-0000-0000-00001A200000}"/>
    <cellStyle name="Currency 2 6 6 3 2" xfId="8219" xr:uid="{00000000-0005-0000-0000-00001B200000}"/>
    <cellStyle name="Currency 2 6 6 3 2 2" xfId="8220" xr:uid="{00000000-0005-0000-0000-00001C200000}"/>
    <cellStyle name="Currency 2 6 6 3 2 3" xfId="8221" xr:uid="{00000000-0005-0000-0000-00001D200000}"/>
    <cellStyle name="Currency 2 6 6 3 3" xfId="8222" xr:uid="{00000000-0005-0000-0000-00001E200000}"/>
    <cellStyle name="Currency 2 6 6 3 3 2" xfId="8223" xr:uid="{00000000-0005-0000-0000-00001F200000}"/>
    <cellStyle name="Currency 2 6 6 3 3 3" xfId="8224" xr:uid="{00000000-0005-0000-0000-000020200000}"/>
    <cellStyle name="Currency 2 6 6 3 4" xfId="8225" xr:uid="{00000000-0005-0000-0000-000021200000}"/>
    <cellStyle name="Currency 2 6 6 3 4 2" xfId="8226" xr:uid="{00000000-0005-0000-0000-000022200000}"/>
    <cellStyle name="Currency 2 6 6 3 4 2 2" xfId="8227" xr:uid="{00000000-0005-0000-0000-000023200000}"/>
    <cellStyle name="Currency 2 6 6 3 4 3" xfId="8228" xr:uid="{00000000-0005-0000-0000-000024200000}"/>
    <cellStyle name="Currency 2 6 6 3 5" xfId="8229" xr:uid="{00000000-0005-0000-0000-000025200000}"/>
    <cellStyle name="Currency 2 6 6 3 5 2" xfId="8230" xr:uid="{00000000-0005-0000-0000-000026200000}"/>
    <cellStyle name="Currency 2 6 6 3 5 2 2" xfId="8231" xr:uid="{00000000-0005-0000-0000-000027200000}"/>
    <cellStyle name="Currency 2 6 6 3 5 3" xfId="8232" xr:uid="{00000000-0005-0000-0000-000028200000}"/>
    <cellStyle name="Currency 2 6 6 3 6" xfId="8233" xr:uid="{00000000-0005-0000-0000-000029200000}"/>
    <cellStyle name="Currency 2 6 6 3 6 2" xfId="8234" xr:uid="{00000000-0005-0000-0000-00002A200000}"/>
    <cellStyle name="Currency 2 6 6 3 6 2 2" xfId="8235" xr:uid="{00000000-0005-0000-0000-00002B200000}"/>
    <cellStyle name="Currency 2 6 6 3 6 3" xfId="8236" xr:uid="{00000000-0005-0000-0000-00002C200000}"/>
    <cellStyle name="Currency 2 6 6 3 7" xfId="8237" xr:uid="{00000000-0005-0000-0000-00002D200000}"/>
    <cellStyle name="Currency 2 6 6 3 7 2" xfId="8238" xr:uid="{00000000-0005-0000-0000-00002E200000}"/>
    <cellStyle name="Currency 2 6 6 3 8" xfId="8239" xr:uid="{00000000-0005-0000-0000-00002F200000}"/>
    <cellStyle name="Currency 2 6 6 3 8 2" xfId="8240" xr:uid="{00000000-0005-0000-0000-000030200000}"/>
    <cellStyle name="Currency 2 6 6 3 9" xfId="8241" xr:uid="{00000000-0005-0000-0000-000031200000}"/>
    <cellStyle name="Currency 2 6 6 4" xfId="8242" xr:uid="{00000000-0005-0000-0000-000032200000}"/>
    <cellStyle name="Currency 2 6 6 4 10" xfId="8243" xr:uid="{00000000-0005-0000-0000-000033200000}"/>
    <cellStyle name="Currency 2 6 6 4 2" xfId="8244" xr:uid="{00000000-0005-0000-0000-000034200000}"/>
    <cellStyle name="Currency 2 6 6 4 3" xfId="8245" xr:uid="{00000000-0005-0000-0000-000035200000}"/>
    <cellStyle name="Currency 2 6 6 4 3 2" xfId="8246" xr:uid="{00000000-0005-0000-0000-000036200000}"/>
    <cellStyle name="Currency 2 6 6 4 3 2 2" xfId="8247" xr:uid="{00000000-0005-0000-0000-000037200000}"/>
    <cellStyle name="Currency 2 6 6 4 3 3" xfId="8248" xr:uid="{00000000-0005-0000-0000-000038200000}"/>
    <cellStyle name="Currency 2 6 6 4 4" xfId="8249" xr:uid="{00000000-0005-0000-0000-000039200000}"/>
    <cellStyle name="Currency 2 6 6 4 4 2" xfId="8250" xr:uid="{00000000-0005-0000-0000-00003A200000}"/>
    <cellStyle name="Currency 2 6 6 4 4 2 2" xfId="8251" xr:uid="{00000000-0005-0000-0000-00003B200000}"/>
    <cellStyle name="Currency 2 6 6 4 4 3" xfId="8252" xr:uid="{00000000-0005-0000-0000-00003C200000}"/>
    <cellStyle name="Currency 2 6 6 4 5" xfId="8253" xr:uid="{00000000-0005-0000-0000-00003D200000}"/>
    <cellStyle name="Currency 2 6 6 4 5 2" xfId="8254" xr:uid="{00000000-0005-0000-0000-00003E200000}"/>
    <cellStyle name="Currency 2 6 6 4 5 2 2" xfId="8255" xr:uid="{00000000-0005-0000-0000-00003F200000}"/>
    <cellStyle name="Currency 2 6 6 4 5 3" xfId="8256" xr:uid="{00000000-0005-0000-0000-000040200000}"/>
    <cellStyle name="Currency 2 6 6 4 6" xfId="8257" xr:uid="{00000000-0005-0000-0000-000041200000}"/>
    <cellStyle name="Currency 2 6 6 4 6 2" xfId="8258" xr:uid="{00000000-0005-0000-0000-000042200000}"/>
    <cellStyle name="Currency 2 6 6 4 7" xfId="8259" xr:uid="{00000000-0005-0000-0000-000043200000}"/>
    <cellStyle name="Currency 2 6 6 4 7 2" xfId="8260" xr:uid="{00000000-0005-0000-0000-000044200000}"/>
    <cellStyle name="Currency 2 6 6 4 8" xfId="8261" xr:uid="{00000000-0005-0000-0000-000045200000}"/>
    <cellStyle name="Currency 2 6 6 4 9" xfId="8262" xr:uid="{00000000-0005-0000-0000-000046200000}"/>
    <cellStyle name="Currency 2 6 6 5" xfId="8263" xr:uid="{00000000-0005-0000-0000-000047200000}"/>
    <cellStyle name="Currency 2 6 6 5 2" xfId="8264" xr:uid="{00000000-0005-0000-0000-000048200000}"/>
    <cellStyle name="Currency 2 6 6 5 3" xfId="8265" xr:uid="{00000000-0005-0000-0000-000049200000}"/>
    <cellStyle name="Currency 2 6 6 5 4" xfId="8266" xr:uid="{00000000-0005-0000-0000-00004A200000}"/>
    <cellStyle name="Currency 2 6 6 6" xfId="8267" xr:uid="{00000000-0005-0000-0000-00004B200000}"/>
    <cellStyle name="Currency 2 6 6 6 2" xfId="8268" xr:uid="{00000000-0005-0000-0000-00004C200000}"/>
    <cellStyle name="Currency 2 6 6 6 2 2" xfId="8269" xr:uid="{00000000-0005-0000-0000-00004D200000}"/>
    <cellStyle name="Currency 2 6 6 6 2 2 2" xfId="8270" xr:uid="{00000000-0005-0000-0000-00004E200000}"/>
    <cellStyle name="Currency 2 6 6 6 2 3" xfId="8271" xr:uid="{00000000-0005-0000-0000-00004F200000}"/>
    <cellStyle name="Currency 2 6 6 6 3" xfId="8272" xr:uid="{00000000-0005-0000-0000-000050200000}"/>
    <cellStyle name="Currency 2 6 6 6 3 2" xfId="8273" xr:uid="{00000000-0005-0000-0000-000051200000}"/>
    <cellStyle name="Currency 2 6 6 6 3 2 2" xfId="8274" xr:uid="{00000000-0005-0000-0000-000052200000}"/>
    <cellStyle name="Currency 2 6 6 6 3 3" xfId="8275" xr:uid="{00000000-0005-0000-0000-000053200000}"/>
    <cellStyle name="Currency 2 6 6 6 4" xfId="8276" xr:uid="{00000000-0005-0000-0000-000054200000}"/>
    <cellStyle name="Currency 2 6 6 6 4 2" xfId="8277" xr:uid="{00000000-0005-0000-0000-000055200000}"/>
    <cellStyle name="Currency 2 6 6 6 4 2 2" xfId="8278" xr:uid="{00000000-0005-0000-0000-000056200000}"/>
    <cellStyle name="Currency 2 6 6 6 4 3" xfId="8279" xr:uid="{00000000-0005-0000-0000-000057200000}"/>
    <cellStyle name="Currency 2 6 6 6 5" xfId="8280" xr:uid="{00000000-0005-0000-0000-000058200000}"/>
    <cellStyle name="Currency 2 6 6 6 5 2" xfId="8281" xr:uid="{00000000-0005-0000-0000-000059200000}"/>
    <cellStyle name="Currency 2 6 6 6 6" xfId="8282" xr:uid="{00000000-0005-0000-0000-00005A200000}"/>
    <cellStyle name="Currency 2 6 6 6 6 2" xfId="8283" xr:uid="{00000000-0005-0000-0000-00005B200000}"/>
    <cellStyle name="Currency 2 6 6 6 7" xfId="8284" xr:uid="{00000000-0005-0000-0000-00005C200000}"/>
    <cellStyle name="Currency 2 6 6 7" xfId="8285" xr:uid="{00000000-0005-0000-0000-00005D200000}"/>
    <cellStyle name="Currency 2 6 6 7 2" xfId="8286" xr:uid="{00000000-0005-0000-0000-00005E200000}"/>
    <cellStyle name="Currency 2 6 6 7 2 2" xfId="8287" xr:uid="{00000000-0005-0000-0000-00005F200000}"/>
    <cellStyle name="Currency 2 6 6 7 3" xfId="8288" xr:uid="{00000000-0005-0000-0000-000060200000}"/>
    <cellStyle name="Currency 2 6 6 8" xfId="8289" xr:uid="{00000000-0005-0000-0000-000061200000}"/>
    <cellStyle name="Currency 2 6 6 8 2" xfId="8290" xr:uid="{00000000-0005-0000-0000-000062200000}"/>
    <cellStyle name="Currency 2 6 6 8 2 2" xfId="8291" xr:uid="{00000000-0005-0000-0000-000063200000}"/>
    <cellStyle name="Currency 2 6 6 8 3" xfId="8292" xr:uid="{00000000-0005-0000-0000-000064200000}"/>
    <cellStyle name="Currency 2 6 6 9" xfId="8293" xr:uid="{00000000-0005-0000-0000-000065200000}"/>
    <cellStyle name="Currency 2 6 7" xfId="8294" xr:uid="{00000000-0005-0000-0000-000066200000}"/>
    <cellStyle name="Currency 2 6 7 10" xfId="8295" xr:uid="{00000000-0005-0000-0000-000067200000}"/>
    <cellStyle name="Currency 2 6 7 11" xfId="8296" xr:uid="{00000000-0005-0000-0000-000068200000}"/>
    <cellStyle name="Currency 2 6 7 12" xfId="8297" xr:uid="{00000000-0005-0000-0000-000069200000}"/>
    <cellStyle name="Currency 2 6 7 13" xfId="8298" xr:uid="{00000000-0005-0000-0000-00006A200000}"/>
    <cellStyle name="Currency 2 6 7 2" xfId="8299" xr:uid="{00000000-0005-0000-0000-00006B200000}"/>
    <cellStyle name="Currency 2 6 7 2 10" xfId="8300" xr:uid="{00000000-0005-0000-0000-00006C200000}"/>
    <cellStyle name="Currency 2 6 7 2 2" xfId="8301" xr:uid="{00000000-0005-0000-0000-00006D200000}"/>
    <cellStyle name="Currency 2 6 7 2 2 2" xfId="8302" xr:uid="{00000000-0005-0000-0000-00006E200000}"/>
    <cellStyle name="Currency 2 6 7 2 2 3" xfId="8303" xr:uid="{00000000-0005-0000-0000-00006F200000}"/>
    <cellStyle name="Currency 2 6 7 2 3" xfId="8304" xr:uid="{00000000-0005-0000-0000-000070200000}"/>
    <cellStyle name="Currency 2 6 7 2 3 2" xfId="8305" xr:uid="{00000000-0005-0000-0000-000071200000}"/>
    <cellStyle name="Currency 2 6 7 2 3 3" xfId="8306" xr:uid="{00000000-0005-0000-0000-000072200000}"/>
    <cellStyle name="Currency 2 6 7 2 3 4" xfId="8307" xr:uid="{00000000-0005-0000-0000-000073200000}"/>
    <cellStyle name="Currency 2 6 7 2 4" xfId="8308" xr:uid="{00000000-0005-0000-0000-000074200000}"/>
    <cellStyle name="Currency 2 6 7 2 4 2" xfId="8309" xr:uid="{00000000-0005-0000-0000-000075200000}"/>
    <cellStyle name="Currency 2 6 7 2 4 2 2" xfId="8310" xr:uid="{00000000-0005-0000-0000-000076200000}"/>
    <cellStyle name="Currency 2 6 7 2 4 3" xfId="8311" xr:uid="{00000000-0005-0000-0000-000077200000}"/>
    <cellStyle name="Currency 2 6 7 2 5" xfId="8312" xr:uid="{00000000-0005-0000-0000-000078200000}"/>
    <cellStyle name="Currency 2 6 7 2 5 2" xfId="8313" xr:uid="{00000000-0005-0000-0000-000079200000}"/>
    <cellStyle name="Currency 2 6 7 2 5 2 2" xfId="8314" xr:uid="{00000000-0005-0000-0000-00007A200000}"/>
    <cellStyle name="Currency 2 6 7 2 5 3" xfId="8315" xr:uid="{00000000-0005-0000-0000-00007B200000}"/>
    <cellStyle name="Currency 2 6 7 2 6" xfId="8316" xr:uid="{00000000-0005-0000-0000-00007C200000}"/>
    <cellStyle name="Currency 2 6 7 2 6 2" xfId="8317" xr:uid="{00000000-0005-0000-0000-00007D200000}"/>
    <cellStyle name="Currency 2 6 7 2 6 2 2" xfId="8318" xr:uid="{00000000-0005-0000-0000-00007E200000}"/>
    <cellStyle name="Currency 2 6 7 2 6 3" xfId="8319" xr:uid="{00000000-0005-0000-0000-00007F200000}"/>
    <cellStyle name="Currency 2 6 7 2 7" xfId="8320" xr:uid="{00000000-0005-0000-0000-000080200000}"/>
    <cellStyle name="Currency 2 6 7 2 7 2" xfId="8321" xr:uid="{00000000-0005-0000-0000-000081200000}"/>
    <cellStyle name="Currency 2 6 7 2 8" xfId="8322" xr:uid="{00000000-0005-0000-0000-000082200000}"/>
    <cellStyle name="Currency 2 6 7 2 8 2" xfId="8323" xr:uid="{00000000-0005-0000-0000-000083200000}"/>
    <cellStyle name="Currency 2 6 7 2 9" xfId="8324" xr:uid="{00000000-0005-0000-0000-000084200000}"/>
    <cellStyle name="Currency 2 6 7 3" xfId="8325" xr:uid="{00000000-0005-0000-0000-000085200000}"/>
    <cellStyle name="Currency 2 6 7 3 2" xfId="8326" xr:uid="{00000000-0005-0000-0000-000086200000}"/>
    <cellStyle name="Currency 2 6 7 3 2 2" xfId="8327" xr:uid="{00000000-0005-0000-0000-000087200000}"/>
    <cellStyle name="Currency 2 6 7 3 2 3" xfId="8328" xr:uid="{00000000-0005-0000-0000-000088200000}"/>
    <cellStyle name="Currency 2 6 7 3 3" xfId="8329" xr:uid="{00000000-0005-0000-0000-000089200000}"/>
    <cellStyle name="Currency 2 6 7 4" xfId="8330" xr:uid="{00000000-0005-0000-0000-00008A200000}"/>
    <cellStyle name="Currency 2 6 7 4 2" xfId="8331" xr:uid="{00000000-0005-0000-0000-00008B200000}"/>
    <cellStyle name="Currency 2 6 7 4 3" xfId="8332" xr:uid="{00000000-0005-0000-0000-00008C200000}"/>
    <cellStyle name="Currency 2 6 7 4 4" xfId="8333" xr:uid="{00000000-0005-0000-0000-00008D200000}"/>
    <cellStyle name="Currency 2 6 7 5" xfId="8334" xr:uid="{00000000-0005-0000-0000-00008E200000}"/>
    <cellStyle name="Currency 2 6 7 5 2" xfId="8335" xr:uid="{00000000-0005-0000-0000-00008F200000}"/>
    <cellStyle name="Currency 2 6 7 5 2 2" xfId="8336" xr:uid="{00000000-0005-0000-0000-000090200000}"/>
    <cellStyle name="Currency 2 6 7 5 3" xfId="8337" xr:uid="{00000000-0005-0000-0000-000091200000}"/>
    <cellStyle name="Currency 2 6 7 6" xfId="8338" xr:uid="{00000000-0005-0000-0000-000092200000}"/>
    <cellStyle name="Currency 2 6 7 6 2" xfId="8339" xr:uid="{00000000-0005-0000-0000-000093200000}"/>
    <cellStyle name="Currency 2 6 7 6 2 2" xfId="8340" xr:uid="{00000000-0005-0000-0000-000094200000}"/>
    <cellStyle name="Currency 2 6 7 6 3" xfId="8341" xr:uid="{00000000-0005-0000-0000-000095200000}"/>
    <cellStyle name="Currency 2 6 7 7" xfId="8342" xr:uid="{00000000-0005-0000-0000-000096200000}"/>
    <cellStyle name="Currency 2 6 7 7 2" xfId="8343" xr:uid="{00000000-0005-0000-0000-000097200000}"/>
    <cellStyle name="Currency 2 6 7 7 2 2" xfId="8344" xr:uid="{00000000-0005-0000-0000-000098200000}"/>
    <cellStyle name="Currency 2 6 7 7 3" xfId="8345" xr:uid="{00000000-0005-0000-0000-000099200000}"/>
    <cellStyle name="Currency 2 6 7 8" xfId="8346" xr:uid="{00000000-0005-0000-0000-00009A200000}"/>
    <cellStyle name="Currency 2 6 7 8 2" xfId="8347" xr:uid="{00000000-0005-0000-0000-00009B200000}"/>
    <cellStyle name="Currency 2 6 7 9" xfId="8348" xr:uid="{00000000-0005-0000-0000-00009C200000}"/>
    <cellStyle name="Currency 2 6 7 9 2" xfId="8349" xr:uid="{00000000-0005-0000-0000-00009D200000}"/>
    <cellStyle name="Currency 2 6 8" xfId="8350" xr:uid="{00000000-0005-0000-0000-00009E200000}"/>
    <cellStyle name="Currency 2 6 8 2" xfId="8351" xr:uid="{00000000-0005-0000-0000-00009F200000}"/>
    <cellStyle name="Currency 2 6 8 2 10" xfId="8352" xr:uid="{00000000-0005-0000-0000-0000A0200000}"/>
    <cellStyle name="Currency 2 6 8 2 11" xfId="8353" xr:uid="{00000000-0005-0000-0000-0000A1200000}"/>
    <cellStyle name="Currency 2 6 8 2 2" xfId="8354" xr:uid="{00000000-0005-0000-0000-0000A2200000}"/>
    <cellStyle name="Currency 2 6 8 2 2 2" xfId="8355" xr:uid="{00000000-0005-0000-0000-0000A3200000}"/>
    <cellStyle name="Currency 2 6 8 2 2 3" xfId="8356" xr:uid="{00000000-0005-0000-0000-0000A4200000}"/>
    <cellStyle name="Currency 2 6 8 2 3" xfId="8357" xr:uid="{00000000-0005-0000-0000-0000A5200000}"/>
    <cellStyle name="Currency 2 6 8 2 3 2" xfId="8358" xr:uid="{00000000-0005-0000-0000-0000A6200000}"/>
    <cellStyle name="Currency 2 6 8 2 3 3" xfId="8359" xr:uid="{00000000-0005-0000-0000-0000A7200000}"/>
    <cellStyle name="Currency 2 6 8 2 4" xfId="8360" xr:uid="{00000000-0005-0000-0000-0000A8200000}"/>
    <cellStyle name="Currency 2 6 8 2 4 2" xfId="8361" xr:uid="{00000000-0005-0000-0000-0000A9200000}"/>
    <cellStyle name="Currency 2 6 8 2 4 2 2" xfId="8362" xr:uid="{00000000-0005-0000-0000-0000AA200000}"/>
    <cellStyle name="Currency 2 6 8 2 4 3" xfId="8363" xr:uid="{00000000-0005-0000-0000-0000AB200000}"/>
    <cellStyle name="Currency 2 6 8 2 5" xfId="8364" xr:uid="{00000000-0005-0000-0000-0000AC200000}"/>
    <cellStyle name="Currency 2 6 8 2 5 2" xfId="8365" xr:uid="{00000000-0005-0000-0000-0000AD200000}"/>
    <cellStyle name="Currency 2 6 8 2 5 2 2" xfId="8366" xr:uid="{00000000-0005-0000-0000-0000AE200000}"/>
    <cellStyle name="Currency 2 6 8 2 5 3" xfId="8367" xr:uid="{00000000-0005-0000-0000-0000AF200000}"/>
    <cellStyle name="Currency 2 6 8 2 6" xfId="8368" xr:uid="{00000000-0005-0000-0000-0000B0200000}"/>
    <cellStyle name="Currency 2 6 8 2 6 2" xfId="8369" xr:uid="{00000000-0005-0000-0000-0000B1200000}"/>
    <cellStyle name="Currency 2 6 8 2 6 2 2" xfId="8370" xr:uid="{00000000-0005-0000-0000-0000B2200000}"/>
    <cellStyle name="Currency 2 6 8 2 6 3" xfId="8371" xr:uid="{00000000-0005-0000-0000-0000B3200000}"/>
    <cellStyle name="Currency 2 6 8 2 7" xfId="8372" xr:uid="{00000000-0005-0000-0000-0000B4200000}"/>
    <cellStyle name="Currency 2 6 8 2 7 2" xfId="8373" xr:uid="{00000000-0005-0000-0000-0000B5200000}"/>
    <cellStyle name="Currency 2 6 8 2 8" xfId="8374" xr:uid="{00000000-0005-0000-0000-0000B6200000}"/>
    <cellStyle name="Currency 2 6 8 2 8 2" xfId="8375" xr:uid="{00000000-0005-0000-0000-0000B7200000}"/>
    <cellStyle name="Currency 2 6 8 2 9" xfId="8376" xr:uid="{00000000-0005-0000-0000-0000B8200000}"/>
    <cellStyle name="Currency 2 6 8 3" xfId="8377" xr:uid="{00000000-0005-0000-0000-0000B9200000}"/>
    <cellStyle name="Currency 2 6 8 3 2" xfId="8378" xr:uid="{00000000-0005-0000-0000-0000BA200000}"/>
    <cellStyle name="Currency 2 6 8 3 2 2" xfId="8379" xr:uid="{00000000-0005-0000-0000-0000BB200000}"/>
    <cellStyle name="Currency 2 6 8 3 2 3" xfId="8380" xr:uid="{00000000-0005-0000-0000-0000BC200000}"/>
    <cellStyle name="Currency 2 6 8 3 3" xfId="8381" xr:uid="{00000000-0005-0000-0000-0000BD200000}"/>
    <cellStyle name="Currency 2 6 8 4" xfId="8382" xr:uid="{00000000-0005-0000-0000-0000BE200000}"/>
    <cellStyle name="Currency 2 6 8 4 2" xfId="8383" xr:uid="{00000000-0005-0000-0000-0000BF200000}"/>
    <cellStyle name="Currency 2 6 8 4 2 2" xfId="8384" xr:uid="{00000000-0005-0000-0000-0000C0200000}"/>
    <cellStyle name="Currency 2 6 8 4 3" xfId="8385" xr:uid="{00000000-0005-0000-0000-0000C1200000}"/>
    <cellStyle name="Currency 2 6 8 4 4" xfId="8386" xr:uid="{00000000-0005-0000-0000-0000C2200000}"/>
    <cellStyle name="Currency 2 6 8 5" xfId="8387" xr:uid="{00000000-0005-0000-0000-0000C3200000}"/>
    <cellStyle name="Currency 2 6 8 5 2" xfId="8388" xr:uid="{00000000-0005-0000-0000-0000C4200000}"/>
    <cellStyle name="Currency 2 6 8 5 2 2" xfId="8389" xr:uid="{00000000-0005-0000-0000-0000C5200000}"/>
    <cellStyle name="Currency 2 6 8 5 3" xfId="8390" xr:uid="{00000000-0005-0000-0000-0000C6200000}"/>
    <cellStyle name="Currency 2 6 8 6" xfId="8391" xr:uid="{00000000-0005-0000-0000-0000C7200000}"/>
    <cellStyle name="Currency 2 6 8 7" xfId="8392" xr:uid="{00000000-0005-0000-0000-0000C8200000}"/>
    <cellStyle name="Currency 2 6 9" xfId="8393" xr:uid="{00000000-0005-0000-0000-0000C9200000}"/>
    <cellStyle name="Currency 2 6 9 10" xfId="8394" xr:uid="{00000000-0005-0000-0000-0000CA200000}"/>
    <cellStyle name="Currency 2 6 9 2" xfId="8395" xr:uid="{00000000-0005-0000-0000-0000CB200000}"/>
    <cellStyle name="Currency 2 6 9 2 2" xfId="8396" xr:uid="{00000000-0005-0000-0000-0000CC200000}"/>
    <cellStyle name="Currency 2 6 9 2 3" xfId="8397" xr:uid="{00000000-0005-0000-0000-0000CD200000}"/>
    <cellStyle name="Currency 2 6 9 3" xfId="8398" xr:uid="{00000000-0005-0000-0000-0000CE200000}"/>
    <cellStyle name="Currency 2 6 9 3 2" xfId="8399" xr:uid="{00000000-0005-0000-0000-0000CF200000}"/>
    <cellStyle name="Currency 2 6 9 3 3" xfId="8400" xr:uid="{00000000-0005-0000-0000-0000D0200000}"/>
    <cellStyle name="Currency 2 6 9 4" xfId="8401" xr:uid="{00000000-0005-0000-0000-0000D1200000}"/>
    <cellStyle name="Currency 2 6 9 4 2" xfId="8402" xr:uid="{00000000-0005-0000-0000-0000D2200000}"/>
    <cellStyle name="Currency 2 6 9 4 2 2" xfId="8403" xr:uid="{00000000-0005-0000-0000-0000D3200000}"/>
    <cellStyle name="Currency 2 6 9 4 3" xfId="8404" xr:uid="{00000000-0005-0000-0000-0000D4200000}"/>
    <cellStyle name="Currency 2 6 9 5" xfId="8405" xr:uid="{00000000-0005-0000-0000-0000D5200000}"/>
    <cellStyle name="Currency 2 6 9 5 2" xfId="8406" xr:uid="{00000000-0005-0000-0000-0000D6200000}"/>
    <cellStyle name="Currency 2 6 9 5 2 2" xfId="8407" xr:uid="{00000000-0005-0000-0000-0000D7200000}"/>
    <cellStyle name="Currency 2 6 9 5 3" xfId="8408" xr:uid="{00000000-0005-0000-0000-0000D8200000}"/>
    <cellStyle name="Currency 2 6 9 6" xfId="8409" xr:uid="{00000000-0005-0000-0000-0000D9200000}"/>
    <cellStyle name="Currency 2 6 9 6 2" xfId="8410" xr:uid="{00000000-0005-0000-0000-0000DA200000}"/>
    <cellStyle name="Currency 2 6 9 6 2 2" xfId="8411" xr:uid="{00000000-0005-0000-0000-0000DB200000}"/>
    <cellStyle name="Currency 2 6 9 6 3" xfId="8412" xr:uid="{00000000-0005-0000-0000-0000DC200000}"/>
    <cellStyle name="Currency 2 6 9 7" xfId="8413" xr:uid="{00000000-0005-0000-0000-0000DD200000}"/>
    <cellStyle name="Currency 2 6 9 7 2" xfId="8414" xr:uid="{00000000-0005-0000-0000-0000DE200000}"/>
    <cellStyle name="Currency 2 6 9 8" xfId="8415" xr:uid="{00000000-0005-0000-0000-0000DF200000}"/>
    <cellStyle name="Currency 2 6 9 8 2" xfId="8416" xr:uid="{00000000-0005-0000-0000-0000E0200000}"/>
    <cellStyle name="Currency 2 6 9 9" xfId="8417" xr:uid="{00000000-0005-0000-0000-0000E1200000}"/>
    <cellStyle name="Currency 2 7" xfId="8418" xr:uid="{00000000-0005-0000-0000-0000E2200000}"/>
    <cellStyle name="Currency 2 7 10" xfId="8419" xr:uid="{00000000-0005-0000-0000-0000E3200000}"/>
    <cellStyle name="Currency 2 7 10 2" xfId="8420" xr:uid="{00000000-0005-0000-0000-0000E4200000}"/>
    <cellStyle name="Currency 2 7 10 2 2" xfId="8421" xr:uid="{00000000-0005-0000-0000-0000E5200000}"/>
    <cellStyle name="Currency 2 7 10 3" xfId="8422" xr:uid="{00000000-0005-0000-0000-0000E6200000}"/>
    <cellStyle name="Currency 2 7 10 4" xfId="8423" xr:uid="{00000000-0005-0000-0000-0000E7200000}"/>
    <cellStyle name="Currency 2 7 11" xfId="8424" xr:uid="{00000000-0005-0000-0000-0000E8200000}"/>
    <cellStyle name="Currency 2 7 11 2" xfId="8425" xr:uid="{00000000-0005-0000-0000-0000E9200000}"/>
    <cellStyle name="Currency 2 7 11 2 2" xfId="8426" xr:uid="{00000000-0005-0000-0000-0000EA200000}"/>
    <cellStyle name="Currency 2 7 11 3" xfId="8427" xr:uid="{00000000-0005-0000-0000-0000EB200000}"/>
    <cellStyle name="Currency 2 7 12" xfId="8428" xr:uid="{00000000-0005-0000-0000-0000EC200000}"/>
    <cellStyle name="Currency 2 7 12 2" xfId="8429" xr:uid="{00000000-0005-0000-0000-0000ED200000}"/>
    <cellStyle name="Currency 2 7 12 2 2" xfId="8430" xr:uid="{00000000-0005-0000-0000-0000EE200000}"/>
    <cellStyle name="Currency 2 7 12 3" xfId="8431" xr:uid="{00000000-0005-0000-0000-0000EF200000}"/>
    <cellStyle name="Currency 2 7 13" xfId="8432" xr:uid="{00000000-0005-0000-0000-0000F0200000}"/>
    <cellStyle name="Currency 2 7 13 2" xfId="8433" xr:uid="{00000000-0005-0000-0000-0000F1200000}"/>
    <cellStyle name="Currency 2 7 14" xfId="8434" xr:uid="{00000000-0005-0000-0000-0000F2200000}"/>
    <cellStyle name="Currency 2 7 14 2" xfId="8435" xr:uid="{00000000-0005-0000-0000-0000F3200000}"/>
    <cellStyle name="Currency 2 7 15" xfId="8436" xr:uid="{00000000-0005-0000-0000-0000F4200000}"/>
    <cellStyle name="Currency 2 7 16" xfId="8437" xr:uid="{00000000-0005-0000-0000-0000F5200000}"/>
    <cellStyle name="Currency 2 7 17" xfId="8438" xr:uid="{00000000-0005-0000-0000-0000F6200000}"/>
    <cellStyle name="Currency 2 7 2" xfId="8439" xr:uid="{00000000-0005-0000-0000-0000F7200000}"/>
    <cellStyle name="Currency 2 7 2 10" xfId="8440" xr:uid="{00000000-0005-0000-0000-0000F8200000}"/>
    <cellStyle name="Currency 2 7 2 10 2" xfId="8441" xr:uid="{00000000-0005-0000-0000-0000F9200000}"/>
    <cellStyle name="Currency 2 7 2 10 2 2" xfId="8442" xr:uid="{00000000-0005-0000-0000-0000FA200000}"/>
    <cellStyle name="Currency 2 7 2 10 3" xfId="8443" xr:uid="{00000000-0005-0000-0000-0000FB200000}"/>
    <cellStyle name="Currency 2 7 2 11" xfId="8444" xr:uid="{00000000-0005-0000-0000-0000FC200000}"/>
    <cellStyle name="Currency 2 7 2 11 2" xfId="8445" xr:uid="{00000000-0005-0000-0000-0000FD200000}"/>
    <cellStyle name="Currency 2 7 2 12" xfId="8446" xr:uid="{00000000-0005-0000-0000-0000FE200000}"/>
    <cellStyle name="Currency 2 7 2 12 2" xfId="8447" xr:uid="{00000000-0005-0000-0000-0000FF200000}"/>
    <cellStyle name="Currency 2 7 2 13" xfId="8448" xr:uid="{00000000-0005-0000-0000-000000210000}"/>
    <cellStyle name="Currency 2 7 2 14" xfId="8449" xr:uid="{00000000-0005-0000-0000-000001210000}"/>
    <cellStyle name="Currency 2 7 2 15" xfId="8450" xr:uid="{00000000-0005-0000-0000-000002210000}"/>
    <cellStyle name="Currency 2 7 2 2" xfId="8451" xr:uid="{00000000-0005-0000-0000-000003210000}"/>
    <cellStyle name="Currency 2 7 2 2 2" xfId="8452" xr:uid="{00000000-0005-0000-0000-000004210000}"/>
    <cellStyle name="Currency 2 7 2 2 2 2" xfId="8453" xr:uid="{00000000-0005-0000-0000-000005210000}"/>
    <cellStyle name="Currency 2 7 2 2 2 3" xfId="8454" xr:uid="{00000000-0005-0000-0000-000006210000}"/>
    <cellStyle name="Currency 2 7 2 2 2 3 2" xfId="8455" xr:uid="{00000000-0005-0000-0000-000007210000}"/>
    <cellStyle name="Currency 2 7 2 2 2 3 3" xfId="8456" xr:uid="{00000000-0005-0000-0000-000008210000}"/>
    <cellStyle name="Currency 2 7 2 2 2 4" xfId="8457" xr:uid="{00000000-0005-0000-0000-000009210000}"/>
    <cellStyle name="Currency 2 7 2 2 2 4 2" xfId="8458" xr:uid="{00000000-0005-0000-0000-00000A210000}"/>
    <cellStyle name="Currency 2 7 2 2 2 4 2 2" xfId="8459" xr:uid="{00000000-0005-0000-0000-00000B210000}"/>
    <cellStyle name="Currency 2 7 2 2 2 4 3" xfId="8460" xr:uid="{00000000-0005-0000-0000-00000C210000}"/>
    <cellStyle name="Currency 2 7 2 2 2 5" xfId="8461" xr:uid="{00000000-0005-0000-0000-00000D210000}"/>
    <cellStyle name="Currency 2 7 2 2 2 5 2" xfId="8462" xr:uid="{00000000-0005-0000-0000-00000E210000}"/>
    <cellStyle name="Currency 2 7 2 2 2 5 2 2" xfId="8463" xr:uid="{00000000-0005-0000-0000-00000F210000}"/>
    <cellStyle name="Currency 2 7 2 2 2 5 3" xfId="8464" xr:uid="{00000000-0005-0000-0000-000010210000}"/>
    <cellStyle name="Currency 2 7 2 2 2 6" xfId="8465" xr:uid="{00000000-0005-0000-0000-000011210000}"/>
    <cellStyle name="Currency 2 7 2 2 2 6 2" xfId="8466" xr:uid="{00000000-0005-0000-0000-000012210000}"/>
    <cellStyle name="Currency 2 7 2 2 2 6 2 2" xfId="8467" xr:uid="{00000000-0005-0000-0000-000013210000}"/>
    <cellStyle name="Currency 2 7 2 2 2 6 3" xfId="8468" xr:uid="{00000000-0005-0000-0000-000014210000}"/>
    <cellStyle name="Currency 2 7 2 2 2 7" xfId="8469" xr:uid="{00000000-0005-0000-0000-000015210000}"/>
    <cellStyle name="Currency 2 7 2 2 2 7 2" xfId="8470" xr:uid="{00000000-0005-0000-0000-000016210000}"/>
    <cellStyle name="Currency 2 7 2 2 2 8" xfId="8471" xr:uid="{00000000-0005-0000-0000-000017210000}"/>
    <cellStyle name="Currency 2 7 2 2 2 8 2" xfId="8472" xr:uid="{00000000-0005-0000-0000-000018210000}"/>
    <cellStyle name="Currency 2 7 2 2 2 9" xfId="8473" xr:uid="{00000000-0005-0000-0000-000019210000}"/>
    <cellStyle name="Currency 2 7 2 2 3" xfId="8474" xr:uid="{00000000-0005-0000-0000-00001A210000}"/>
    <cellStyle name="Currency 2 7 2 2 3 2" xfId="8475" xr:uid="{00000000-0005-0000-0000-00001B210000}"/>
    <cellStyle name="Currency 2 7 2 2 3 3" xfId="8476" xr:uid="{00000000-0005-0000-0000-00001C210000}"/>
    <cellStyle name="Currency 2 7 2 2 3 3 2" xfId="8477" xr:uid="{00000000-0005-0000-0000-00001D210000}"/>
    <cellStyle name="Currency 2 7 2 2 3 3 3" xfId="8478" xr:uid="{00000000-0005-0000-0000-00001E210000}"/>
    <cellStyle name="Currency 2 7 2 2 3 4" xfId="8479" xr:uid="{00000000-0005-0000-0000-00001F210000}"/>
    <cellStyle name="Currency 2 7 2 2 3 4 2" xfId="8480" xr:uid="{00000000-0005-0000-0000-000020210000}"/>
    <cellStyle name="Currency 2 7 2 2 3 4 2 2" xfId="8481" xr:uid="{00000000-0005-0000-0000-000021210000}"/>
    <cellStyle name="Currency 2 7 2 2 3 4 3" xfId="8482" xr:uid="{00000000-0005-0000-0000-000022210000}"/>
    <cellStyle name="Currency 2 7 2 2 3 5" xfId="8483" xr:uid="{00000000-0005-0000-0000-000023210000}"/>
    <cellStyle name="Currency 2 7 2 2 3 5 2" xfId="8484" xr:uid="{00000000-0005-0000-0000-000024210000}"/>
    <cellStyle name="Currency 2 7 2 2 3 5 2 2" xfId="8485" xr:uid="{00000000-0005-0000-0000-000025210000}"/>
    <cellStyle name="Currency 2 7 2 2 3 5 3" xfId="8486" xr:uid="{00000000-0005-0000-0000-000026210000}"/>
    <cellStyle name="Currency 2 7 2 2 3 6" xfId="8487" xr:uid="{00000000-0005-0000-0000-000027210000}"/>
    <cellStyle name="Currency 2 7 2 2 3 6 2" xfId="8488" xr:uid="{00000000-0005-0000-0000-000028210000}"/>
    <cellStyle name="Currency 2 7 2 2 3 6 2 2" xfId="8489" xr:uid="{00000000-0005-0000-0000-000029210000}"/>
    <cellStyle name="Currency 2 7 2 2 3 6 3" xfId="8490" xr:uid="{00000000-0005-0000-0000-00002A210000}"/>
    <cellStyle name="Currency 2 7 2 2 3 7" xfId="8491" xr:uid="{00000000-0005-0000-0000-00002B210000}"/>
    <cellStyle name="Currency 2 7 2 2 3 7 2" xfId="8492" xr:uid="{00000000-0005-0000-0000-00002C210000}"/>
    <cellStyle name="Currency 2 7 2 2 3 8" xfId="8493" xr:uid="{00000000-0005-0000-0000-00002D210000}"/>
    <cellStyle name="Currency 2 7 2 2 3 8 2" xfId="8494" xr:uid="{00000000-0005-0000-0000-00002E210000}"/>
    <cellStyle name="Currency 2 7 2 2 3 9" xfId="8495" xr:uid="{00000000-0005-0000-0000-00002F210000}"/>
    <cellStyle name="Currency 2 7 2 2 4" xfId="8496" xr:uid="{00000000-0005-0000-0000-000030210000}"/>
    <cellStyle name="Currency 2 7 2 2 4 2" xfId="8497" xr:uid="{00000000-0005-0000-0000-000031210000}"/>
    <cellStyle name="Currency 2 7 2 2 4 3" xfId="8498" xr:uid="{00000000-0005-0000-0000-000032210000}"/>
    <cellStyle name="Currency 2 7 2 2 4 3 2" xfId="8499" xr:uid="{00000000-0005-0000-0000-000033210000}"/>
    <cellStyle name="Currency 2 7 2 2 4 3 2 2" xfId="8500" xr:uid="{00000000-0005-0000-0000-000034210000}"/>
    <cellStyle name="Currency 2 7 2 2 4 3 3" xfId="8501" xr:uid="{00000000-0005-0000-0000-000035210000}"/>
    <cellStyle name="Currency 2 7 2 2 4 4" xfId="8502" xr:uid="{00000000-0005-0000-0000-000036210000}"/>
    <cellStyle name="Currency 2 7 2 2 4 4 2" xfId="8503" xr:uid="{00000000-0005-0000-0000-000037210000}"/>
    <cellStyle name="Currency 2 7 2 2 4 4 2 2" xfId="8504" xr:uid="{00000000-0005-0000-0000-000038210000}"/>
    <cellStyle name="Currency 2 7 2 2 4 4 3" xfId="8505" xr:uid="{00000000-0005-0000-0000-000039210000}"/>
    <cellStyle name="Currency 2 7 2 2 4 5" xfId="8506" xr:uid="{00000000-0005-0000-0000-00003A210000}"/>
    <cellStyle name="Currency 2 7 2 2 4 5 2" xfId="8507" xr:uid="{00000000-0005-0000-0000-00003B210000}"/>
    <cellStyle name="Currency 2 7 2 2 4 5 2 2" xfId="8508" xr:uid="{00000000-0005-0000-0000-00003C210000}"/>
    <cellStyle name="Currency 2 7 2 2 4 5 3" xfId="8509" xr:uid="{00000000-0005-0000-0000-00003D210000}"/>
    <cellStyle name="Currency 2 7 2 2 4 6" xfId="8510" xr:uid="{00000000-0005-0000-0000-00003E210000}"/>
    <cellStyle name="Currency 2 7 2 2 4 6 2" xfId="8511" xr:uid="{00000000-0005-0000-0000-00003F210000}"/>
    <cellStyle name="Currency 2 7 2 2 4 7" xfId="8512" xr:uid="{00000000-0005-0000-0000-000040210000}"/>
    <cellStyle name="Currency 2 7 2 2 4 7 2" xfId="8513" xr:uid="{00000000-0005-0000-0000-000041210000}"/>
    <cellStyle name="Currency 2 7 2 2 4 8" xfId="8514" xr:uid="{00000000-0005-0000-0000-000042210000}"/>
    <cellStyle name="Currency 2 7 2 2 4 9" xfId="8515" xr:uid="{00000000-0005-0000-0000-000043210000}"/>
    <cellStyle name="Currency 2 7 2 2 5" xfId="8516" xr:uid="{00000000-0005-0000-0000-000044210000}"/>
    <cellStyle name="Currency 2 7 2 2 5 2" xfId="8517" xr:uid="{00000000-0005-0000-0000-000045210000}"/>
    <cellStyle name="Currency 2 7 2 2 5 3" xfId="8518" xr:uid="{00000000-0005-0000-0000-000046210000}"/>
    <cellStyle name="Currency 2 7 2 2 6" xfId="8519" xr:uid="{00000000-0005-0000-0000-000047210000}"/>
    <cellStyle name="Currency 2 7 2 2 6 2" xfId="8520" xr:uid="{00000000-0005-0000-0000-000048210000}"/>
    <cellStyle name="Currency 2 7 2 2 6 2 2" xfId="8521" xr:uid="{00000000-0005-0000-0000-000049210000}"/>
    <cellStyle name="Currency 2 7 2 2 6 2 2 2" xfId="8522" xr:uid="{00000000-0005-0000-0000-00004A210000}"/>
    <cellStyle name="Currency 2 7 2 2 6 2 3" xfId="8523" xr:uid="{00000000-0005-0000-0000-00004B210000}"/>
    <cellStyle name="Currency 2 7 2 2 6 3" xfId="8524" xr:uid="{00000000-0005-0000-0000-00004C210000}"/>
    <cellStyle name="Currency 2 7 2 2 6 3 2" xfId="8525" xr:uid="{00000000-0005-0000-0000-00004D210000}"/>
    <cellStyle name="Currency 2 7 2 2 6 3 2 2" xfId="8526" xr:uid="{00000000-0005-0000-0000-00004E210000}"/>
    <cellStyle name="Currency 2 7 2 2 6 3 3" xfId="8527" xr:uid="{00000000-0005-0000-0000-00004F210000}"/>
    <cellStyle name="Currency 2 7 2 2 6 4" xfId="8528" xr:uid="{00000000-0005-0000-0000-000050210000}"/>
    <cellStyle name="Currency 2 7 2 2 6 4 2" xfId="8529" xr:uid="{00000000-0005-0000-0000-000051210000}"/>
    <cellStyle name="Currency 2 7 2 2 6 4 2 2" xfId="8530" xr:uid="{00000000-0005-0000-0000-000052210000}"/>
    <cellStyle name="Currency 2 7 2 2 6 4 3" xfId="8531" xr:uid="{00000000-0005-0000-0000-000053210000}"/>
    <cellStyle name="Currency 2 7 2 2 6 5" xfId="8532" xr:uid="{00000000-0005-0000-0000-000054210000}"/>
    <cellStyle name="Currency 2 7 2 2 6 5 2" xfId="8533" xr:uid="{00000000-0005-0000-0000-000055210000}"/>
    <cellStyle name="Currency 2 7 2 2 6 6" xfId="8534" xr:uid="{00000000-0005-0000-0000-000056210000}"/>
    <cellStyle name="Currency 2 7 2 2 6 6 2" xfId="8535" xr:uid="{00000000-0005-0000-0000-000057210000}"/>
    <cellStyle name="Currency 2 7 2 2 6 7" xfId="8536" xr:uid="{00000000-0005-0000-0000-000058210000}"/>
    <cellStyle name="Currency 2 7 2 2 7" xfId="8537" xr:uid="{00000000-0005-0000-0000-000059210000}"/>
    <cellStyle name="Currency 2 7 2 2 7 2" xfId="8538" xr:uid="{00000000-0005-0000-0000-00005A210000}"/>
    <cellStyle name="Currency 2 7 2 2 7 2 2" xfId="8539" xr:uid="{00000000-0005-0000-0000-00005B210000}"/>
    <cellStyle name="Currency 2 7 2 2 7 3" xfId="8540" xr:uid="{00000000-0005-0000-0000-00005C210000}"/>
    <cellStyle name="Currency 2 7 2 2 8" xfId="8541" xr:uid="{00000000-0005-0000-0000-00005D210000}"/>
    <cellStyle name="Currency 2 7 2 2 8 2" xfId="8542" xr:uid="{00000000-0005-0000-0000-00005E210000}"/>
    <cellStyle name="Currency 2 7 2 2 8 2 2" xfId="8543" xr:uid="{00000000-0005-0000-0000-00005F210000}"/>
    <cellStyle name="Currency 2 7 2 2 8 3" xfId="8544" xr:uid="{00000000-0005-0000-0000-000060210000}"/>
    <cellStyle name="Currency 2 7 2 3" xfId="8545" xr:uid="{00000000-0005-0000-0000-000061210000}"/>
    <cellStyle name="Currency 2 7 2 3 10" xfId="8546" xr:uid="{00000000-0005-0000-0000-000062210000}"/>
    <cellStyle name="Currency 2 7 2 3 2" xfId="8547" xr:uid="{00000000-0005-0000-0000-000063210000}"/>
    <cellStyle name="Currency 2 7 2 3 2 2" xfId="8548" xr:uid="{00000000-0005-0000-0000-000064210000}"/>
    <cellStyle name="Currency 2 7 2 3 2 3" xfId="8549" xr:uid="{00000000-0005-0000-0000-000065210000}"/>
    <cellStyle name="Currency 2 7 2 3 2 3 2" xfId="8550" xr:uid="{00000000-0005-0000-0000-000066210000}"/>
    <cellStyle name="Currency 2 7 2 3 2 3 3" xfId="8551" xr:uid="{00000000-0005-0000-0000-000067210000}"/>
    <cellStyle name="Currency 2 7 2 3 2 4" xfId="8552" xr:uid="{00000000-0005-0000-0000-000068210000}"/>
    <cellStyle name="Currency 2 7 2 3 2 4 2" xfId="8553" xr:uid="{00000000-0005-0000-0000-000069210000}"/>
    <cellStyle name="Currency 2 7 2 3 2 4 2 2" xfId="8554" xr:uid="{00000000-0005-0000-0000-00006A210000}"/>
    <cellStyle name="Currency 2 7 2 3 2 4 3" xfId="8555" xr:uid="{00000000-0005-0000-0000-00006B210000}"/>
    <cellStyle name="Currency 2 7 2 3 2 5" xfId="8556" xr:uid="{00000000-0005-0000-0000-00006C210000}"/>
    <cellStyle name="Currency 2 7 2 3 2 5 2" xfId="8557" xr:uid="{00000000-0005-0000-0000-00006D210000}"/>
    <cellStyle name="Currency 2 7 2 3 2 5 2 2" xfId="8558" xr:uid="{00000000-0005-0000-0000-00006E210000}"/>
    <cellStyle name="Currency 2 7 2 3 2 5 3" xfId="8559" xr:uid="{00000000-0005-0000-0000-00006F210000}"/>
    <cellStyle name="Currency 2 7 2 3 2 6" xfId="8560" xr:uid="{00000000-0005-0000-0000-000070210000}"/>
    <cellStyle name="Currency 2 7 2 3 2 6 2" xfId="8561" xr:uid="{00000000-0005-0000-0000-000071210000}"/>
    <cellStyle name="Currency 2 7 2 3 2 6 2 2" xfId="8562" xr:uid="{00000000-0005-0000-0000-000072210000}"/>
    <cellStyle name="Currency 2 7 2 3 2 6 3" xfId="8563" xr:uid="{00000000-0005-0000-0000-000073210000}"/>
    <cellStyle name="Currency 2 7 2 3 2 7" xfId="8564" xr:uid="{00000000-0005-0000-0000-000074210000}"/>
    <cellStyle name="Currency 2 7 2 3 2 7 2" xfId="8565" xr:uid="{00000000-0005-0000-0000-000075210000}"/>
    <cellStyle name="Currency 2 7 2 3 2 8" xfId="8566" xr:uid="{00000000-0005-0000-0000-000076210000}"/>
    <cellStyle name="Currency 2 7 2 3 2 8 2" xfId="8567" xr:uid="{00000000-0005-0000-0000-000077210000}"/>
    <cellStyle name="Currency 2 7 2 3 2 9" xfId="8568" xr:uid="{00000000-0005-0000-0000-000078210000}"/>
    <cellStyle name="Currency 2 7 2 3 3" xfId="8569" xr:uid="{00000000-0005-0000-0000-000079210000}"/>
    <cellStyle name="Currency 2 7 2 3 4" xfId="8570" xr:uid="{00000000-0005-0000-0000-00007A210000}"/>
    <cellStyle name="Currency 2 7 2 3 4 2" xfId="8571" xr:uid="{00000000-0005-0000-0000-00007B210000}"/>
    <cellStyle name="Currency 2 7 2 3 4 3" xfId="8572" xr:uid="{00000000-0005-0000-0000-00007C210000}"/>
    <cellStyle name="Currency 2 7 2 3 5" xfId="8573" xr:uid="{00000000-0005-0000-0000-00007D210000}"/>
    <cellStyle name="Currency 2 7 2 3 5 2" xfId="8574" xr:uid="{00000000-0005-0000-0000-00007E210000}"/>
    <cellStyle name="Currency 2 7 2 3 5 2 2" xfId="8575" xr:uid="{00000000-0005-0000-0000-00007F210000}"/>
    <cellStyle name="Currency 2 7 2 3 5 3" xfId="8576" xr:uid="{00000000-0005-0000-0000-000080210000}"/>
    <cellStyle name="Currency 2 7 2 3 6" xfId="8577" xr:uid="{00000000-0005-0000-0000-000081210000}"/>
    <cellStyle name="Currency 2 7 2 3 6 2" xfId="8578" xr:uid="{00000000-0005-0000-0000-000082210000}"/>
    <cellStyle name="Currency 2 7 2 3 6 2 2" xfId="8579" xr:uid="{00000000-0005-0000-0000-000083210000}"/>
    <cellStyle name="Currency 2 7 2 3 6 3" xfId="8580" xr:uid="{00000000-0005-0000-0000-000084210000}"/>
    <cellStyle name="Currency 2 7 2 3 7" xfId="8581" xr:uid="{00000000-0005-0000-0000-000085210000}"/>
    <cellStyle name="Currency 2 7 2 3 7 2" xfId="8582" xr:uid="{00000000-0005-0000-0000-000086210000}"/>
    <cellStyle name="Currency 2 7 2 3 7 2 2" xfId="8583" xr:uid="{00000000-0005-0000-0000-000087210000}"/>
    <cellStyle name="Currency 2 7 2 3 7 3" xfId="8584" xr:uid="{00000000-0005-0000-0000-000088210000}"/>
    <cellStyle name="Currency 2 7 2 3 8" xfId="8585" xr:uid="{00000000-0005-0000-0000-000089210000}"/>
    <cellStyle name="Currency 2 7 2 3 8 2" xfId="8586" xr:uid="{00000000-0005-0000-0000-00008A210000}"/>
    <cellStyle name="Currency 2 7 2 3 9" xfId="8587" xr:uid="{00000000-0005-0000-0000-00008B210000}"/>
    <cellStyle name="Currency 2 7 2 3 9 2" xfId="8588" xr:uid="{00000000-0005-0000-0000-00008C210000}"/>
    <cellStyle name="Currency 2 7 2 4" xfId="8589" xr:uid="{00000000-0005-0000-0000-00008D210000}"/>
    <cellStyle name="Currency 2 7 2 4 2" xfId="8590" xr:uid="{00000000-0005-0000-0000-00008E210000}"/>
    <cellStyle name="Currency 2 7 2 4 2 10" xfId="8591" xr:uid="{00000000-0005-0000-0000-00008F210000}"/>
    <cellStyle name="Currency 2 7 2 4 2 2" xfId="8592" xr:uid="{00000000-0005-0000-0000-000090210000}"/>
    <cellStyle name="Currency 2 7 2 4 2 3" xfId="8593" xr:uid="{00000000-0005-0000-0000-000091210000}"/>
    <cellStyle name="Currency 2 7 2 4 2 4" xfId="8594" xr:uid="{00000000-0005-0000-0000-000092210000}"/>
    <cellStyle name="Currency 2 7 2 4 2 4 2" xfId="8595" xr:uid="{00000000-0005-0000-0000-000093210000}"/>
    <cellStyle name="Currency 2 7 2 4 2 4 2 2" xfId="8596" xr:uid="{00000000-0005-0000-0000-000094210000}"/>
    <cellStyle name="Currency 2 7 2 4 2 4 3" xfId="8597" xr:uid="{00000000-0005-0000-0000-000095210000}"/>
    <cellStyle name="Currency 2 7 2 4 2 5" xfId="8598" xr:uid="{00000000-0005-0000-0000-000096210000}"/>
    <cellStyle name="Currency 2 7 2 4 2 5 2" xfId="8599" xr:uid="{00000000-0005-0000-0000-000097210000}"/>
    <cellStyle name="Currency 2 7 2 4 2 5 2 2" xfId="8600" xr:uid="{00000000-0005-0000-0000-000098210000}"/>
    <cellStyle name="Currency 2 7 2 4 2 5 3" xfId="8601" xr:uid="{00000000-0005-0000-0000-000099210000}"/>
    <cellStyle name="Currency 2 7 2 4 2 6" xfId="8602" xr:uid="{00000000-0005-0000-0000-00009A210000}"/>
    <cellStyle name="Currency 2 7 2 4 2 6 2" xfId="8603" xr:uid="{00000000-0005-0000-0000-00009B210000}"/>
    <cellStyle name="Currency 2 7 2 4 2 6 2 2" xfId="8604" xr:uid="{00000000-0005-0000-0000-00009C210000}"/>
    <cellStyle name="Currency 2 7 2 4 2 6 3" xfId="8605" xr:uid="{00000000-0005-0000-0000-00009D210000}"/>
    <cellStyle name="Currency 2 7 2 4 2 7" xfId="8606" xr:uid="{00000000-0005-0000-0000-00009E210000}"/>
    <cellStyle name="Currency 2 7 2 4 2 7 2" xfId="8607" xr:uid="{00000000-0005-0000-0000-00009F210000}"/>
    <cellStyle name="Currency 2 7 2 4 2 8" xfId="8608" xr:uid="{00000000-0005-0000-0000-0000A0210000}"/>
    <cellStyle name="Currency 2 7 2 4 2 8 2" xfId="8609" xr:uid="{00000000-0005-0000-0000-0000A1210000}"/>
    <cellStyle name="Currency 2 7 2 4 2 9" xfId="8610" xr:uid="{00000000-0005-0000-0000-0000A2210000}"/>
    <cellStyle name="Currency 2 7 2 4 3" xfId="8611" xr:uid="{00000000-0005-0000-0000-0000A3210000}"/>
    <cellStyle name="Currency 2 7 2 4 4" xfId="8612" xr:uid="{00000000-0005-0000-0000-0000A4210000}"/>
    <cellStyle name="Currency 2 7 2 4 4 2" xfId="8613" xr:uid="{00000000-0005-0000-0000-0000A5210000}"/>
    <cellStyle name="Currency 2 7 2 4 4 2 2" xfId="8614" xr:uid="{00000000-0005-0000-0000-0000A6210000}"/>
    <cellStyle name="Currency 2 7 2 4 4 3" xfId="8615" xr:uid="{00000000-0005-0000-0000-0000A7210000}"/>
    <cellStyle name="Currency 2 7 2 4 5" xfId="8616" xr:uid="{00000000-0005-0000-0000-0000A8210000}"/>
    <cellStyle name="Currency 2 7 2 4 5 2" xfId="8617" xr:uid="{00000000-0005-0000-0000-0000A9210000}"/>
    <cellStyle name="Currency 2 7 2 4 5 2 2" xfId="8618" xr:uid="{00000000-0005-0000-0000-0000AA210000}"/>
    <cellStyle name="Currency 2 7 2 4 5 3" xfId="8619" xr:uid="{00000000-0005-0000-0000-0000AB210000}"/>
    <cellStyle name="Currency 2 7 2 5" xfId="8620" xr:uid="{00000000-0005-0000-0000-0000AC210000}"/>
    <cellStyle name="Currency 2 7 2 5 2" xfId="8621" xr:uid="{00000000-0005-0000-0000-0000AD210000}"/>
    <cellStyle name="Currency 2 7 2 5 3" xfId="8622" xr:uid="{00000000-0005-0000-0000-0000AE210000}"/>
    <cellStyle name="Currency 2 7 2 5 3 2" xfId="8623" xr:uid="{00000000-0005-0000-0000-0000AF210000}"/>
    <cellStyle name="Currency 2 7 2 5 3 3" xfId="8624" xr:uid="{00000000-0005-0000-0000-0000B0210000}"/>
    <cellStyle name="Currency 2 7 2 5 4" xfId="8625" xr:uid="{00000000-0005-0000-0000-0000B1210000}"/>
    <cellStyle name="Currency 2 7 2 5 4 2" xfId="8626" xr:uid="{00000000-0005-0000-0000-0000B2210000}"/>
    <cellStyle name="Currency 2 7 2 5 4 2 2" xfId="8627" xr:uid="{00000000-0005-0000-0000-0000B3210000}"/>
    <cellStyle name="Currency 2 7 2 5 4 3" xfId="8628" xr:uid="{00000000-0005-0000-0000-0000B4210000}"/>
    <cellStyle name="Currency 2 7 2 5 5" xfId="8629" xr:uid="{00000000-0005-0000-0000-0000B5210000}"/>
    <cellStyle name="Currency 2 7 2 5 5 2" xfId="8630" xr:uid="{00000000-0005-0000-0000-0000B6210000}"/>
    <cellStyle name="Currency 2 7 2 5 5 2 2" xfId="8631" xr:uid="{00000000-0005-0000-0000-0000B7210000}"/>
    <cellStyle name="Currency 2 7 2 5 5 3" xfId="8632" xr:uid="{00000000-0005-0000-0000-0000B8210000}"/>
    <cellStyle name="Currency 2 7 2 5 6" xfId="8633" xr:uid="{00000000-0005-0000-0000-0000B9210000}"/>
    <cellStyle name="Currency 2 7 2 5 6 2" xfId="8634" xr:uid="{00000000-0005-0000-0000-0000BA210000}"/>
    <cellStyle name="Currency 2 7 2 5 6 2 2" xfId="8635" xr:uid="{00000000-0005-0000-0000-0000BB210000}"/>
    <cellStyle name="Currency 2 7 2 5 6 3" xfId="8636" xr:uid="{00000000-0005-0000-0000-0000BC210000}"/>
    <cellStyle name="Currency 2 7 2 5 7" xfId="8637" xr:uid="{00000000-0005-0000-0000-0000BD210000}"/>
    <cellStyle name="Currency 2 7 2 5 7 2" xfId="8638" xr:uid="{00000000-0005-0000-0000-0000BE210000}"/>
    <cellStyle name="Currency 2 7 2 5 8" xfId="8639" xr:uid="{00000000-0005-0000-0000-0000BF210000}"/>
    <cellStyle name="Currency 2 7 2 5 8 2" xfId="8640" xr:uid="{00000000-0005-0000-0000-0000C0210000}"/>
    <cellStyle name="Currency 2 7 2 5 9" xfId="8641" xr:uid="{00000000-0005-0000-0000-0000C1210000}"/>
    <cellStyle name="Currency 2 7 2 6" xfId="8642" xr:uid="{00000000-0005-0000-0000-0000C2210000}"/>
    <cellStyle name="Currency 2 7 2 6 2" xfId="8643" xr:uid="{00000000-0005-0000-0000-0000C3210000}"/>
    <cellStyle name="Currency 2 7 2 6 3" xfId="8644" xr:uid="{00000000-0005-0000-0000-0000C4210000}"/>
    <cellStyle name="Currency 2 7 2 7" xfId="8645" xr:uid="{00000000-0005-0000-0000-0000C5210000}"/>
    <cellStyle name="Currency 2 7 2 8" xfId="8646" xr:uid="{00000000-0005-0000-0000-0000C6210000}"/>
    <cellStyle name="Currency 2 7 2 8 2" xfId="8647" xr:uid="{00000000-0005-0000-0000-0000C7210000}"/>
    <cellStyle name="Currency 2 7 2 8 2 2" xfId="8648" xr:uid="{00000000-0005-0000-0000-0000C8210000}"/>
    <cellStyle name="Currency 2 7 2 8 3" xfId="8649" xr:uid="{00000000-0005-0000-0000-0000C9210000}"/>
    <cellStyle name="Currency 2 7 2 8 4" xfId="8650" xr:uid="{00000000-0005-0000-0000-0000CA210000}"/>
    <cellStyle name="Currency 2 7 2 9" xfId="8651" xr:uid="{00000000-0005-0000-0000-0000CB210000}"/>
    <cellStyle name="Currency 2 7 2 9 2" xfId="8652" xr:uid="{00000000-0005-0000-0000-0000CC210000}"/>
    <cellStyle name="Currency 2 7 2 9 2 2" xfId="8653" xr:uid="{00000000-0005-0000-0000-0000CD210000}"/>
    <cellStyle name="Currency 2 7 2 9 3" xfId="8654" xr:uid="{00000000-0005-0000-0000-0000CE210000}"/>
    <cellStyle name="Currency 2 7 3" xfId="8655" xr:uid="{00000000-0005-0000-0000-0000CF210000}"/>
    <cellStyle name="Currency 2 7 3 10" xfId="8656" xr:uid="{00000000-0005-0000-0000-0000D0210000}"/>
    <cellStyle name="Currency 2 7 3 10 2" xfId="8657" xr:uid="{00000000-0005-0000-0000-0000D1210000}"/>
    <cellStyle name="Currency 2 7 3 10 2 2" xfId="8658" xr:uid="{00000000-0005-0000-0000-0000D2210000}"/>
    <cellStyle name="Currency 2 7 3 10 3" xfId="8659" xr:uid="{00000000-0005-0000-0000-0000D3210000}"/>
    <cellStyle name="Currency 2 7 3 11" xfId="8660" xr:uid="{00000000-0005-0000-0000-0000D4210000}"/>
    <cellStyle name="Currency 2 7 3 11 2" xfId="8661" xr:uid="{00000000-0005-0000-0000-0000D5210000}"/>
    <cellStyle name="Currency 2 7 3 12" xfId="8662" xr:uid="{00000000-0005-0000-0000-0000D6210000}"/>
    <cellStyle name="Currency 2 7 3 12 2" xfId="8663" xr:uid="{00000000-0005-0000-0000-0000D7210000}"/>
    <cellStyle name="Currency 2 7 3 13" xfId="8664" xr:uid="{00000000-0005-0000-0000-0000D8210000}"/>
    <cellStyle name="Currency 2 7 3 14" xfId="8665" xr:uid="{00000000-0005-0000-0000-0000D9210000}"/>
    <cellStyle name="Currency 2 7 3 15" xfId="8666" xr:uid="{00000000-0005-0000-0000-0000DA210000}"/>
    <cellStyle name="Currency 2 7 3 2" xfId="8667" xr:uid="{00000000-0005-0000-0000-0000DB210000}"/>
    <cellStyle name="Currency 2 7 3 2 2" xfId="8668" xr:uid="{00000000-0005-0000-0000-0000DC210000}"/>
    <cellStyle name="Currency 2 7 3 2 2 2" xfId="8669" xr:uid="{00000000-0005-0000-0000-0000DD210000}"/>
    <cellStyle name="Currency 2 7 3 2 2 3" xfId="8670" xr:uid="{00000000-0005-0000-0000-0000DE210000}"/>
    <cellStyle name="Currency 2 7 3 2 2 3 2" xfId="8671" xr:uid="{00000000-0005-0000-0000-0000DF210000}"/>
    <cellStyle name="Currency 2 7 3 2 2 3 3" xfId="8672" xr:uid="{00000000-0005-0000-0000-0000E0210000}"/>
    <cellStyle name="Currency 2 7 3 2 2 4" xfId="8673" xr:uid="{00000000-0005-0000-0000-0000E1210000}"/>
    <cellStyle name="Currency 2 7 3 2 2 4 2" xfId="8674" xr:uid="{00000000-0005-0000-0000-0000E2210000}"/>
    <cellStyle name="Currency 2 7 3 2 2 4 2 2" xfId="8675" xr:uid="{00000000-0005-0000-0000-0000E3210000}"/>
    <cellStyle name="Currency 2 7 3 2 2 4 3" xfId="8676" xr:uid="{00000000-0005-0000-0000-0000E4210000}"/>
    <cellStyle name="Currency 2 7 3 2 2 5" xfId="8677" xr:uid="{00000000-0005-0000-0000-0000E5210000}"/>
    <cellStyle name="Currency 2 7 3 2 2 5 2" xfId="8678" xr:uid="{00000000-0005-0000-0000-0000E6210000}"/>
    <cellStyle name="Currency 2 7 3 2 2 5 2 2" xfId="8679" xr:uid="{00000000-0005-0000-0000-0000E7210000}"/>
    <cellStyle name="Currency 2 7 3 2 2 5 3" xfId="8680" xr:uid="{00000000-0005-0000-0000-0000E8210000}"/>
    <cellStyle name="Currency 2 7 3 2 2 6" xfId="8681" xr:uid="{00000000-0005-0000-0000-0000E9210000}"/>
    <cellStyle name="Currency 2 7 3 2 2 6 2" xfId="8682" xr:uid="{00000000-0005-0000-0000-0000EA210000}"/>
    <cellStyle name="Currency 2 7 3 2 2 6 2 2" xfId="8683" xr:uid="{00000000-0005-0000-0000-0000EB210000}"/>
    <cellStyle name="Currency 2 7 3 2 2 6 3" xfId="8684" xr:uid="{00000000-0005-0000-0000-0000EC210000}"/>
    <cellStyle name="Currency 2 7 3 2 2 7" xfId="8685" xr:uid="{00000000-0005-0000-0000-0000ED210000}"/>
    <cellStyle name="Currency 2 7 3 2 2 7 2" xfId="8686" xr:uid="{00000000-0005-0000-0000-0000EE210000}"/>
    <cellStyle name="Currency 2 7 3 2 2 8" xfId="8687" xr:uid="{00000000-0005-0000-0000-0000EF210000}"/>
    <cellStyle name="Currency 2 7 3 2 2 8 2" xfId="8688" xr:uid="{00000000-0005-0000-0000-0000F0210000}"/>
    <cellStyle name="Currency 2 7 3 2 2 9" xfId="8689" xr:uid="{00000000-0005-0000-0000-0000F1210000}"/>
    <cellStyle name="Currency 2 7 3 2 3" xfId="8690" xr:uid="{00000000-0005-0000-0000-0000F2210000}"/>
    <cellStyle name="Currency 2 7 3 2 3 2" xfId="8691" xr:uid="{00000000-0005-0000-0000-0000F3210000}"/>
    <cellStyle name="Currency 2 7 3 2 3 3" xfId="8692" xr:uid="{00000000-0005-0000-0000-0000F4210000}"/>
    <cellStyle name="Currency 2 7 3 2 3 3 2" xfId="8693" xr:uid="{00000000-0005-0000-0000-0000F5210000}"/>
    <cellStyle name="Currency 2 7 3 2 3 3 3" xfId="8694" xr:uid="{00000000-0005-0000-0000-0000F6210000}"/>
    <cellStyle name="Currency 2 7 3 2 3 4" xfId="8695" xr:uid="{00000000-0005-0000-0000-0000F7210000}"/>
    <cellStyle name="Currency 2 7 3 2 3 4 2" xfId="8696" xr:uid="{00000000-0005-0000-0000-0000F8210000}"/>
    <cellStyle name="Currency 2 7 3 2 3 4 2 2" xfId="8697" xr:uid="{00000000-0005-0000-0000-0000F9210000}"/>
    <cellStyle name="Currency 2 7 3 2 3 4 3" xfId="8698" xr:uid="{00000000-0005-0000-0000-0000FA210000}"/>
    <cellStyle name="Currency 2 7 3 2 3 5" xfId="8699" xr:uid="{00000000-0005-0000-0000-0000FB210000}"/>
    <cellStyle name="Currency 2 7 3 2 3 5 2" xfId="8700" xr:uid="{00000000-0005-0000-0000-0000FC210000}"/>
    <cellStyle name="Currency 2 7 3 2 3 5 2 2" xfId="8701" xr:uid="{00000000-0005-0000-0000-0000FD210000}"/>
    <cellStyle name="Currency 2 7 3 2 3 5 3" xfId="8702" xr:uid="{00000000-0005-0000-0000-0000FE210000}"/>
    <cellStyle name="Currency 2 7 3 2 3 6" xfId="8703" xr:uid="{00000000-0005-0000-0000-0000FF210000}"/>
    <cellStyle name="Currency 2 7 3 2 3 6 2" xfId="8704" xr:uid="{00000000-0005-0000-0000-000000220000}"/>
    <cellStyle name="Currency 2 7 3 2 3 6 2 2" xfId="8705" xr:uid="{00000000-0005-0000-0000-000001220000}"/>
    <cellStyle name="Currency 2 7 3 2 3 6 3" xfId="8706" xr:uid="{00000000-0005-0000-0000-000002220000}"/>
    <cellStyle name="Currency 2 7 3 2 3 7" xfId="8707" xr:uid="{00000000-0005-0000-0000-000003220000}"/>
    <cellStyle name="Currency 2 7 3 2 3 7 2" xfId="8708" xr:uid="{00000000-0005-0000-0000-000004220000}"/>
    <cellStyle name="Currency 2 7 3 2 3 8" xfId="8709" xr:uid="{00000000-0005-0000-0000-000005220000}"/>
    <cellStyle name="Currency 2 7 3 2 3 8 2" xfId="8710" xr:uid="{00000000-0005-0000-0000-000006220000}"/>
    <cellStyle name="Currency 2 7 3 2 3 9" xfId="8711" xr:uid="{00000000-0005-0000-0000-000007220000}"/>
    <cellStyle name="Currency 2 7 3 2 4" xfId="8712" xr:uid="{00000000-0005-0000-0000-000008220000}"/>
    <cellStyle name="Currency 2 7 3 2 4 2" xfId="8713" xr:uid="{00000000-0005-0000-0000-000009220000}"/>
    <cellStyle name="Currency 2 7 3 2 4 3" xfId="8714" xr:uid="{00000000-0005-0000-0000-00000A220000}"/>
    <cellStyle name="Currency 2 7 3 2 4 3 2" xfId="8715" xr:uid="{00000000-0005-0000-0000-00000B220000}"/>
    <cellStyle name="Currency 2 7 3 2 4 3 2 2" xfId="8716" xr:uid="{00000000-0005-0000-0000-00000C220000}"/>
    <cellStyle name="Currency 2 7 3 2 4 3 3" xfId="8717" xr:uid="{00000000-0005-0000-0000-00000D220000}"/>
    <cellStyle name="Currency 2 7 3 2 4 4" xfId="8718" xr:uid="{00000000-0005-0000-0000-00000E220000}"/>
    <cellStyle name="Currency 2 7 3 2 4 4 2" xfId="8719" xr:uid="{00000000-0005-0000-0000-00000F220000}"/>
    <cellStyle name="Currency 2 7 3 2 4 4 2 2" xfId="8720" xr:uid="{00000000-0005-0000-0000-000010220000}"/>
    <cellStyle name="Currency 2 7 3 2 4 4 3" xfId="8721" xr:uid="{00000000-0005-0000-0000-000011220000}"/>
    <cellStyle name="Currency 2 7 3 2 4 5" xfId="8722" xr:uid="{00000000-0005-0000-0000-000012220000}"/>
    <cellStyle name="Currency 2 7 3 2 4 5 2" xfId="8723" xr:uid="{00000000-0005-0000-0000-000013220000}"/>
    <cellStyle name="Currency 2 7 3 2 4 5 2 2" xfId="8724" xr:uid="{00000000-0005-0000-0000-000014220000}"/>
    <cellStyle name="Currency 2 7 3 2 4 5 3" xfId="8725" xr:uid="{00000000-0005-0000-0000-000015220000}"/>
    <cellStyle name="Currency 2 7 3 2 4 6" xfId="8726" xr:uid="{00000000-0005-0000-0000-000016220000}"/>
    <cellStyle name="Currency 2 7 3 2 4 6 2" xfId="8727" xr:uid="{00000000-0005-0000-0000-000017220000}"/>
    <cellStyle name="Currency 2 7 3 2 4 7" xfId="8728" xr:uid="{00000000-0005-0000-0000-000018220000}"/>
    <cellStyle name="Currency 2 7 3 2 4 7 2" xfId="8729" xr:uid="{00000000-0005-0000-0000-000019220000}"/>
    <cellStyle name="Currency 2 7 3 2 4 8" xfId="8730" xr:uid="{00000000-0005-0000-0000-00001A220000}"/>
    <cellStyle name="Currency 2 7 3 2 4 9" xfId="8731" xr:uid="{00000000-0005-0000-0000-00001B220000}"/>
    <cellStyle name="Currency 2 7 3 2 5" xfId="8732" xr:uid="{00000000-0005-0000-0000-00001C220000}"/>
    <cellStyle name="Currency 2 7 3 2 5 2" xfId="8733" xr:uid="{00000000-0005-0000-0000-00001D220000}"/>
    <cellStyle name="Currency 2 7 3 2 5 3" xfId="8734" xr:uid="{00000000-0005-0000-0000-00001E220000}"/>
    <cellStyle name="Currency 2 7 3 2 6" xfId="8735" xr:uid="{00000000-0005-0000-0000-00001F220000}"/>
    <cellStyle name="Currency 2 7 3 2 6 2" xfId="8736" xr:uid="{00000000-0005-0000-0000-000020220000}"/>
    <cellStyle name="Currency 2 7 3 2 6 2 2" xfId="8737" xr:uid="{00000000-0005-0000-0000-000021220000}"/>
    <cellStyle name="Currency 2 7 3 2 6 2 2 2" xfId="8738" xr:uid="{00000000-0005-0000-0000-000022220000}"/>
    <cellStyle name="Currency 2 7 3 2 6 2 3" xfId="8739" xr:uid="{00000000-0005-0000-0000-000023220000}"/>
    <cellStyle name="Currency 2 7 3 2 6 3" xfId="8740" xr:uid="{00000000-0005-0000-0000-000024220000}"/>
    <cellStyle name="Currency 2 7 3 2 6 3 2" xfId="8741" xr:uid="{00000000-0005-0000-0000-000025220000}"/>
    <cellStyle name="Currency 2 7 3 2 6 3 2 2" xfId="8742" xr:uid="{00000000-0005-0000-0000-000026220000}"/>
    <cellStyle name="Currency 2 7 3 2 6 3 3" xfId="8743" xr:uid="{00000000-0005-0000-0000-000027220000}"/>
    <cellStyle name="Currency 2 7 3 2 6 4" xfId="8744" xr:uid="{00000000-0005-0000-0000-000028220000}"/>
    <cellStyle name="Currency 2 7 3 2 6 4 2" xfId="8745" xr:uid="{00000000-0005-0000-0000-000029220000}"/>
    <cellStyle name="Currency 2 7 3 2 6 4 2 2" xfId="8746" xr:uid="{00000000-0005-0000-0000-00002A220000}"/>
    <cellStyle name="Currency 2 7 3 2 6 4 3" xfId="8747" xr:uid="{00000000-0005-0000-0000-00002B220000}"/>
    <cellStyle name="Currency 2 7 3 2 6 5" xfId="8748" xr:uid="{00000000-0005-0000-0000-00002C220000}"/>
    <cellStyle name="Currency 2 7 3 2 6 5 2" xfId="8749" xr:uid="{00000000-0005-0000-0000-00002D220000}"/>
    <cellStyle name="Currency 2 7 3 2 6 6" xfId="8750" xr:uid="{00000000-0005-0000-0000-00002E220000}"/>
    <cellStyle name="Currency 2 7 3 2 6 6 2" xfId="8751" xr:uid="{00000000-0005-0000-0000-00002F220000}"/>
    <cellStyle name="Currency 2 7 3 2 6 7" xfId="8752" xr:uid="{00000000-0005-0000-0000-000030220000}"/>
    <cellStyle name="Currency 2 7 3 2 7" xfId="8753" xr:uid="{00000000-0005-0000-0000-000031220000}"/>
    <cellStyle name="Currency 2 7 3 2 7 2" xfId="8754" xr:uid="{00000000-0005-0000-0000-000032220000}"/>
    <cellStyle name="Currency 2 7 3 2 7 2 2" xfId="8755" xr:uid="{00000000-0005-0000-0000-000033220000}"/>
    <cellStyle name="Currency 2 7 3 2 7 3" xfId="8756" xr:uid="{00000000-0005-0000-0000-000034220000}"/>
    <cellStyle name="Currency 2 7 3 2 8" xfId="8757" xr:uid="{00000000-0005-0000-0000-000035220000}"/>
    <cellStyle name="Currency 2 7 3 2 8 2" xfId="8758" xr:uid="{00000000-0005-0000-0000-000036220000}"/>
    <cellStyle name="Currency 2 7 3 2 8 2 2" xfId="8759" xr:uid="{00000000-0005-0000-0000-000037220000}"/>
    <cellStyle name="Currency 2 7 3 2 8 3" xfId="8760" xr:uid="{00000000-0005-0000-0000-000038220000}"/>
    <cellStyle name="Currency 2 7 3 3" xfId="8761" xr:uid="{00000000-0005-0000-0000-000039220000}"/>
    <cellStyle name="Currency 2 7 3 3 10" xfId="8762" xr:uid="{00000000-0005-0000-0000-00003A220000}"/>
    <cellStyle name="Currency 2 7 3 3 2" xfId="8763" xr:uid="{00000000-0005-0000-0000-00003B220000}"/>
    <cellStyle name="Currency 2 7 3 3 2 2" xfId="8764" xr:uid="{00000000-0005-0000-0000-00003C220000}"/>
    <cellStyle name="Currency 2 7 3 3 2 3" xfId="8765" xr:uid="{00000000-0005-0000-0000-00003D220000}"/>
    <cellStyle name="Currency 2 7 3 3 2 3 2" xfId="8766" xr:uid="{00000000-0005-0000-0000-00003E220000}"/>
    <cellStyle name="Currency 2 7 3 3 2 3 3" xfId="8767" xr:uid="{00000000-0005-0000-0000-00003F220000}"/>
    <cellStyle name="Currency 2 7 3 3 2 4" xfId="8768" xr:uid="{00000000-0005-0000-0000-000040220000}"/>
    <cellStyle name="Currency 2 7 3 3 2 4 2" xfId="8769" xr:uid="{00000000-0005-0000-0000-000041220000}"/>
    <cellStyle name="Currency 2 7 3 3 2 4 2 2" xfId="8770" xr:uid="{00000000-0005-0000-0000-000042220000}"/>
    <cellStyle name="Currency 2 7 3 3 2 4 3" xfId="8771" xr:uid="{00000000-0005-0000-0000-000043220000}"/>
    <cellStyle name="Currency 2 7 3 3 2 5" xfId="8772" xr:uid="{00000000-0005-0000-0000-000044220000}"/>
    <cellStyle name="Currency 2 7 3 3 2 5 2" xfId="8773" xr:uid="{00000000-0005-0000-0000-000045220000}"/>
    <cellStyle name="Currency 2 7 3 3 2 5 2 2" xfId="8774" xr:uid="{00000000-0005-0000-0000-000046220000}"/>
    <cellStyle name="Currency 2 7 3 3 2 5 3" xfId="8775" xr:uid="{00000000-0005-0000-0000-000047220000}"/>
    <cellStyle name="Currency 2 7 3 3 2 6" xfId="8776" xr:uid="{00000000-0005-0000-0000-000048220000}"/>
    <cellStyle name="Currency 2 7 3 3 2 6 2" xfId="8777" xr:uid="{00000000-0005-0000-0000-000049220000}"/>
    <cellStyle name="Currency 2 7 3 3 2 6 2 2" xfId="8778" xr:uid="{00000000-0005-0000-0000-00004A220000}"/>
    <cellStyle name="Currency 2 7 3 3 2 6 3" xfId="8779" xr:uid="{00000000-0005-0000-0000-00004B220000}"/>
    <cellStyle name="Currency 2 7 3 3 2 7" xfId="8780" xr:uid="{00000000-0005-0000-0000-00004C220000}"/>
    <cellStyle name="Currency 2 7 3 3 2 7 2" xfId="8781" xr:uid="{00000000-0005-0000-0000-00004D220000}"/>
    <cellStyle name="Currency 2 7 3 3 2 8" xfId="8782" xr:uid="{00000000-0005-0000-0000-00004E220000}"/>
    <cellStyle name="Currency 2 7 3 3 2 8 2" xfId="8783" xr:uid="{00000000-0005-0000-0000-00004F220000}"/>
    <cellStyle name="Currency 2 7 3 3 2 9" xfId="8784" xr:uid="{00000000-0005-0000-0000-000050220000}"/>
    <cellStyle name="Currency 2 7 3 3 3" xfId="8785" xr:uid="{00000000-0005-0000-0000-000051220000}"/>
    <cellStyle name="Currency 2 7 3 3 4" xfId="8786" xr:uid="{00000000-0005-0000-0000-000052220000}"/>
    <cellStyle name="Currency 2 7 3 3 4 2" xfId="8787" xr:uid="{00000000-0005-0000-0000-000053220000}"/>
    <cellStyle name="Currency 2 7 3 3 4 3" xfId="8788" xr:uid="{00000000-0005-0000-0000-000054220000}"/>
    <cellStyle name="Currency 2 7 3 3 5" xfId="8789" xr:uid="{00000000-0005-0000-0000-000055220000}"/>
    <cellStyle name="Currency 2 7 3 3 5 2" xfId="8790" xr:uid="{00000000-0005-0000-0000-000056220000}"/>
    <cellStyle name="Currency 2 7 3 3 5 2 2" xfId="8791" xr:uid="{00000000-0005-0000-0000-000057220000}"/>
    <cellStyle name="Currency 2 7 3 3 5 3" xfId="8792" xr:uid="{00000000-0005-0000-0000-000058220000}"/>
    <cellStyle name="Currency 2 7 3 3 6" xfId="8793" xr:uid="{00000000-0005-0000-0000-000059220000}"/>
    <cellStyle name="Currency 2 7 3 3 6 2" xfId="8794" xr:uid="{00000000-0005-0000-0000-00005A220000}"/>
    <cellStyle name="Currency 2 7 3 3 6 2 2" xfId="8795" xr:uid="{00000000-0005-0000-0000-00005B220000}"/>
    <cellStyle name="Currency 2 7 3 3 6 3" xfId="8796" xr:uid="{00000000-0005-0000-0000-00005C220000}"/>
    <cellStyle name="Currency 2 7 3 3 7" xfId="8797" xr:uid="{00000000-0005-0000-0000-00005D220000}"/>
    <cellStyle name="Currency 2 7 3 3 7 2" xfId="8798" xr:uid="{00000000-0005-0000-0000-00005E220000}"/>
    <cellStyle name="Currency 2 7 3 3 7 2 2" xfId="8799" xr:uid="{00000000-0005-0000-0000-00005F220000}"/>
    <cellStyle name="Currency 2 7 3 3 7 3" xfId="8800" xr:uid="{00000000-0005-0000-0000-000060220000}"/>
    <cellStyle name="Currency 2 7 3 3 8" xfId="8801" xr:uid="{00000000-0005-0000-0000-000061220000}"/>
    <cellStyle name="Currency 2 7 3 3 8 2" xfId="8802" xr:uid="{00000000-0005-0000-0000-000062220000}"/>
    <cellStyle name="Currency 2 7 3 3 9" xfId="8803" xr:uid="{00000000-0005-0000-0000-000063220000}"/>
    <cellStyle name="Currency 2 7 3 3 9 2" xfId="8804" xr:uid="{00000000-0005-0000-0000-000064220000}"/>
    <cellStyle name="Currency 2 7 3 4" xfId="8805" xr:uid="{00000000-0005-0000-0000-000065220000}"/>
    <cellStyle name="Currency 2 7 3 4 2" xfId="8806" xr:uid="{00000000-0005-0000-0000-000066220000}"/>
    <cellStyle name="Currency 2 7 3 4 2 10" xfId="8807" xr:uid="{00000000-0005-0000-0000-000067220000}"/>
    <cellStyle name="Currency 2 7 3 4 2 2" xfId="8808" xr:uid="{00000000-0005-0000-0000-000068220000}"/>
    <cellStyle name="Currency 2 7 3 4 2 3" xfId="8809" xr:uid="{00000000-0005-0000-0000-000069220000}"/>
    <cellStyle name="Currency 2 7 3 4 2 4" xfId="8810" xr:uid="{00000000-0005-0000-0000-00006A220000}"/>
    <cellStyle name="Currency 2 7 3 4 2 4 2" xfId="8811" xr:uid="{00000000-0005-0000-0000-00006B220000}"/>
    <cellStyle name="Currency 2 7 3 4 2 4 2 2" xfId="8812" xr:uid="{00000000-0005-0000-0000-00006C220000}"/>
    <cellStyle name="Currency 2 7 3 4 2 4 3" xfId="8813" xr:uid="{00000000-0005-0000-0000-00006D220000}"/>
    <cellStyle name="Currency 2 7 3 4 2 5" xfId="8814" xr:uid="{00000000-0005-0000-0000-00006E220000}"/>
    <cellStyle name="Currency 2 7 3 4 2 5 2" xfId="8815" xr:uid="{00000000-0005-0000-0000-00006F220000}"/>
    <cellStyle name="Currency 2 7 3 4 2 5 2 2" xfId="8816" xr:uid="{00000000-0005-0000-0000-000070220000}"/>
    <cellStyle name="Currency 2 7 3 4 2 5 3" xfId="8817" xr:uid="{00000000-0005-0000-0000-000071220000}"/>
    <cellStyle name="Currency 2 7 3 4 2 6" xfId="8818" xr:uid="{00000000-0005-0000-0000-000072220000}"/>
    <cellStyle name="Currency 2 7 3 4 2 6 2" xfId="8819" xr:uid="{00000000-0005-0000-0000-000073220000}"/>
    <cellStyle name="Currency 2 7 3 4 2 6 2 2" xfId="8820" xr:uid="{00000000-0005-0000-0000-000074220000}"/>
    <cellStyle name="Currency 2 7 3 4 2 6 3" xfId="8821" xr:uid="{00000000-0005-0000-0000-000075220000}"/>
    <cellStyle name="Currency 2 7 3 4 2 7" xfId="8822" xr:uid="{00000000-0005-0000-0000-000076220000}"/>
    <cellStyle name="Currency 2 7 3 4 2 7 2" xfId="8823" xr:uid="{00000000-0005-0000-0000-000077220000}"/>
    <cellStyle name="Currency 2 7 3 4 2 8" xfId="8824" xr:uid="{00000000-0005-0000-0000-000078220000}"/>
    <cellStyle name="Currency 2 7 3 4 2 8 2" xfId="8825" xr:uid="{00000000-0005-0000-0000-000079220000}"/>
    <cellStyle name="Currency 2 7 3 4 2 9" xfId="8826" xr:uid="{00000000-0005-0000-0000-00007A220000}"/>
    <cellStyle name="Currency 2 7 3 4 3" xfId="8827" xr:uid="{00000000-0005-0000-0000-00007B220000}"/>
    <cellStyle name="Currency 2 7 3 4 4" xfId="8828" xr:uid="{00000000-0005-0000-0000-00007C220000}"/>
    <cellStyle name="Currency 2 7 3 4 4 2" xfId="8829" xr:uid="{00000000-0005-0000-0000-00007D220000}"/>
    <cellStyle name="Currency 2 7 3 4 4 2 2" xfId="8830" xr:uid="{00000000-0005-0000-0000-00007E220000}"/>
    <cellStyle name="Currency 2 7 3 4 4 3" xfId="8831" xr:uid="{00000000-0005-0000-0000-00007F220000}"/>
    <cellStyle name="Currency 2 7 3 4 5" xfId="8832" xr:uid="{00000000-0005-0000-0000-000080220000}"/>
    <cellStyle name="Currency 2 7 3 4 5 2" xfId="8833" xr:uid="{00000000-0005-0000-0000-000081220000}"/>
    <cellStyle name="Currency 2 7 3 4 5 2 2" xfId="8834" xr:uid="{00000000-0005-0000-0000-000082220000}"/>
    <cellStyle name="Currency 2 7 3 4 5 3" xfId="8835" xr:uid="{00000000-0005-0000-0000-000083220000}"/>
    <cellStyle name="Currency 2 7 3 5" xfId="8836" xr:uid="{00000000-0005-0000-0000-000084220000}"/>
    <cellStyle name="Currency 2 7 3 5 2" xfId="8837" xr:uid="{00000000-0005-0000-0000-000085220000}"/>
    <cellStyle name="Currency 2 7 3 5 3" xfId="8838" xr:uid="{00000000-0005-0000-0000-000086220000}"/>
    <cellStyle name="Currency 2 7 3 5 3 2" xfId="8839" xr:uid="{00000000-0005-0000-0000-000087220000}"/>
    <cellStyle name="Currency 2 7 3 5 3 3" xfId="8840" xr:uid="{00000000-0005-0000-0000-000088220000}"/>
    <cellStyle name="Currency 2 7 3 5 4" xfId="8841" xr:uid="{00000000-0005-0000-0000-000089220000}"/>
    <cellStyle name="Currency 2 7 3 5 4 2" xfId="8842" xr:uid="{00000000-0005-0000-0000-00008A220000}"/>
    <cellStyle name="Currency 2 7 3 5 4 2 2" xfId="8843" xr:uid="{00000000-0005-0000-0000-00008B220000}"/>
    <cellStyle name="Currency 2 7 3 5 4 3" xfId="8844" xr:uid="{00000000-0005-0000-0000-00008C220000}"/>
    <cellStyle name="Currency 2 7 3 5 5" xfId="8845" xr:uid="{00000000-0005-0000-0000-00008D220000}"/>
    <cellStyle name="Currency 2 7 3 5 5 2" xfId="8846" xr:uid="{00000000-0005-0000-0000-00008E220000}"/>
    <cellStyle name="Currency 2 7 3 5 5 2 2" xfId="8847" xr:uid="{00000000-0005-0000-0000-00008F220000}"/>
    <cellStyle name="Currency 2 7 3 5 5 3" xfId="8848" xr:uid="{00000000-0005-0000-0000-000090220000}"/>
    <cellStyle name="Currency 2 7 3 5 6" xfId="8849" xr:uid="{00000000-0005-0000-0000-000091220000}"/>
    <cellStyle name="Currency 2 7 3 5 6 2" xfId="8850" xr:uid="{00000000-0005-0000-0000-000092220000}"/>
    <cellStyle name="Currency 2 7 3 5 6 2 2" xfId="8851" xr:uid="{00000000-0005-0000-0000-000093220000}"/>
    <cellStyle name="Currency 2 7 3 5 6 3" xfId="8852" xr:uid="{00000000-0005-0000-0000-000094220000}"/>
    <cellStyle name="Currency 2 7 3 5 7" xfId="8853" xr:uid="{00000000-0005-0000-0000-000095220000}"/>
    <cellStyle name="Currency 2 7 3 5 7 2" xfId="8854" xr:uid="{00000000-0005-0000-0000-000096220000}"/>
    <cellStyle name="Currency 2 7 3 5 8" xfId="8855" xr:uid="{00000000-0005-0000-0000-000097220000}"/>
    <cellStyle name="Currency 2 7 3 5 8 2" xfId="8856" xr:uid="{00000000-0005-0000-0000-000098220000}"/>
    <cellStyle name="Currency 2 7 3 5 9" xfId="8857" xr:uid="{00000000-0005-0000-0000-000099220000}"/>
    <cellStyle name="Currency 2 7 3 6" xfId="8858" xr:uid="{00000000-0005-0000-0000-00009A220000}"/>
    <cellStyle name="Currency 2 7 3 6 2" xfId="8859" xr:uid="{00000000-0005-0000-0000-00009B220000}"/>
    <cellStyle name="Currency 2 7 3 6 3" xfId="8860" xr:uid="{00000000-0005-0000-0000-00009C220000}"/>
    <cellStyle name="Currency 2 7 3 7" xfId="8861" xr:uid="{00000000-0005-0000-0000-00009D220000}"/>
    <cellStyle name="Currency 2 7 3 8" xfId="8862" xr:uid="{00000000-0005-0000-0000-00009E220000}"/>
    <cellStyle name="Currency 2 7 3 8 2" xfId="8863" xr:uid="{00000000-0005-0000-0000-00009F220000}"/>
    <cellStyle name="Currency 2 7 3 8 2 2" xfId="8864" xr:uid="{00000000-0005-0000-0000-0000A0220000}"/>
    <cellStyle name="Currency 2 7 3 8 3" xfId="8865" xr:uid="{00000000-0005-0000-0000-0000A1220000}"/>
    <cellStyle name="Currency 2 7 3 8 4" xfId="8866" xr:uid="{00000000-0005-0000-0000-0000A2220000}"/>
    <cellStyle name="Currency 2 7 3 9" xfId="8867" xr:uid="{00000000-0005-0000-0000-0000A3220000}"/>
    <cellStyle name="Currency 2 7 3 9 2" xfId="8868" xr:uid="{00000000-0005-0000-0000-0000A4220000}"/>
    <cellStyle name="Currency 2 7 3 9 2 2" xfId="8869" xr:uid="{00000000-0005-0000-0000-0000A5220000}"/>
    <cellStyle name="Currency 2 7 3 9 3" xfId="8870" xr:uid="{00000000-0005-0000-0000-0000A6220000}"/>
    <cellStyle name="Currency 2 7 4" xfId="8871" xr:uid="{00000000-0005-0000-0000-0000A7220000}"/>
    <cellStyle name="Currency 2 7 4 2" xfId="8872" xr:uid="{00000000-0005-0000-0000-0000A8220000}"/>
    <cellStyle name="Currency 2 7 4 2 2" xfId="8873" xr:uid="{00000000-0005-0000-0000-0000A9220000}"/>
    <cellStyle name="Currency 2 7 4 2 3" xfId="8874" xr:uid="{00000000-0005-0000-0000-0000AA220000}"/>
    <cellStyle name="Currency 2 7 4 2 3 2" xfId="8875" xr:uid="{00000000-0005-0000-0000-0000AB220000}"/>
    <cellStyle name="Currency 2 7 4 2 3 3" xfId="8876" xr:uid="{00000000-0005-0000-0000-0000AC220000}"/>
    <cellStyle name="Currency 2 7 4 2 4" xfId="8877" xr:uid="{00000000-0005-0000-0000-0000AD220000}"/>
    <cellStyle name="Currency 2 7 4 2 4 2" xfId="8878" xr:uid="{00000000-0005-0000-0000-0000AE220000}"/>
    <cellStyle name="Currency 2 7 4 2 4 2 2" xfId="8879" xr:uid="{00000000-0005-0000-0000-0000AF220000}"/>
    <cellStyle name="Currency 2 7 4 2 4 3" xfId="8880" xr:uid="{00000000-0005-0000-0000-0000B0220000}"/>
    <cellStyle name="Currency 2 7 4 2 5" xfId="8881" xr:uid="{00000000-0005-0000-0000-0000B1220000}"/>
    <cellStyle name="Currency 2 7 4 2 5 2" xfId="8882" xr:uid="{00000000-0005-0000-0000-0000B2220000}"/>
    <cellStyle name="Currency 2 7 4 2 5 2 2" xfId="8883" xr:uid="{00000000-0005-0000-0000-0000B3220000}"/>
    <cellStyle name="Currency 2 7 4 2 5 3" xfId="8884" xr:uid="{00000000-0005-0000-0000-0000B4220000}"/>
    <cellStyle name="Currency 2 7 4 2 6" xfId="8885" xr:uid="{00000000-0005-0000-0000-0000B5220000}"/>
    <cellStyle name="Currency 2 7 4 2 6 2" xfId="8886" xr:uid="{00000000-0005-0000-0000-0000B6220000}"/>
    <cellStyle name="Currency 2 7 4 2 6 2 2" xfId="8887" xr:uid="{00000000-0005-0000-0000-0000B7220000}"/>
    <cellStyle name="Currency 2 7 4 2 6 3" xfId="8888" xr:uid="{00000000-0005-0000-0000-0000B8220000}"/>
    <cellStyle name="Currency 2 7 4 2 7" xfId="8889" xr:uid="{00000000-0005-0000-0000-0000B9220000}"/>
    <cellStyle name="Currency 2 7 4 2 7 2" xfId="8890" xr:uid="{00000000-0005-0000-0000-0000BA220000}"/>
    <cellStyle name="Currency 2 7 4 2 8" xfId="8891" xr:uid="{00000000-0005-0000-0000-0000BB220000}"/>
    <cellStyle name="Currency 2 7 4 2 8 2" xfId="8892" xr:uid="{00000000-0005-0000-0000-0000BC220000}"/>
    <cellStyle name="Currency 2 7 4 2 9" xfId="8893" xr:uid="{00000000-0005-0000-0000-0000BD220000}"/>
    <cellStyle name="Currency 2 7 4 3" xfId="8894" xr:uid="{00000000-0005-0000-0000-0000BE220000}"/>
    <cellStyle name="Currency 2 7 4 3 2" xfId="8895" xr:uid="{00000000-0005-0000-0000-0000BF220000}"/>
    <cellStyle name="Currency 2 7 4 3 3" xfId="8896" xr:uid="{00000000-0005-0000-0000-0000C0220000}"/>
    <cellStyle name="Currency 2 7 4 3 3 2" xfId="8897" xr:uid="{00000000-0005-0000-0000-0000C1220000}"/>
    <cellStyle name="Currency 2 7 4 3 3 3" xfId="8898" xr:uid="{00000000-0005-0000-0000-0000C2220000}"/>
    <cellStyle name="Currency 2 7 4 3 4" xfId="8899" xr:uid="{00000000-0005-0000-0000-0000C3220000}"/>
    <cellStyle name="Currency 2 7 4 3 4 2" xfId="8900" xr:uid="{00000000-0005-0000-0000-0000C4220000}"/>
    <cellStyle name="Currency 2 7 4 3 4 2 2" xfId="8901" xr:uid="{00000000-0005-0000-0000-0000C5220000}"/>
    <cellStyle name="Currency 2 7 4 3 4 3" xfId="8902" xr:uid="{00000000-0005-0000-0000-0000C6220000}"/>
    <cellStyle name="Currency 2 7 4 3 5" xfId="8903" xr:uid="{00000000-0005-0000-0000-0000C7220000}"/>
    <cellStyle name="Currency 2 7 4 3 5 2" xfId="8904" xr:uid="{00000000-0005-0000-0000-0000C8220000}"/>
    <cellStyle name="Currency 2 7 4 3 5 2 2" xfId="8905" xr:uid="{00000000-0005-0000-0000-0000C9220000}"/>
    <cellStyle name="Currency 2 7 4 3 5 3" xfId="8906" xr:uid="{00000000-0005-0000-0000-0000CA220000}"/>
    <cellStyle name="Currency 2 7 4 3 6" xfId="8907" xr:uid="{00000000-0005-0000-0000-0000CB220000}"/>
    <cellStyle name="Currency 2 7 4 3 6 2" xfId="8908" xr:uid="{00000000-0005-0000-0000-0000CC220000}"/>
    <cellStyle name="Currency 2 7 4 3 6 2 2" xfId="8909" xr:uid="{00000000-0005-0000-0000-0000CD220000}"/>
    <cellStyle name="Currency 2 7 4 3 6 3" xfId="8910" xr:uid="{00000000-0005-0000-0000-0000CE220000}"/>
    <cellStyle name="Currency 2 7 4 3 7" xfId="8911" xr:uid="{00000000-0005-0000-0000-0000CF220000}"/>
    <cellStyle name="Currency 2 7 4 3 7 2" xfId="8912" xr:uid="{00000000-0005-0000-0000-0000D0220000}"/>
    <cellStyle name="Currency 2 7 4 3 8" xfId="8913" xr:uid="{00000000-0005-0000-0000-0000D1220000}"/>
    <cellStyle name="Currency 2 7 4 3 8 2" xfId="8914" xr:uid="{00000000-0005-0000-0000-0000D2220000}"/>
    <cellStyle name="Currency 2 7 4 3 9" xfId="8915" xr:uid="{00000000-0005-0000-0000-0000D3220000}"/>
    <cellStyle name="Currency 2 7 4 4" xfId="8916" xr:uid="{00000000-0005-0000-0000-0000D4220000}"/>
    <cellStyle name="Currency 2 7 4 4 2" xfId="8917" xr:uid="{00000000-0005-0000-0000-0000D5220000}"/>
    <cellStyle name="Currency 2 7 4 4 3" xfId="8918" xr:uid="{00000000-0005-0000-0000-0000D6220000}"/>
    <cellStyle name="Currency 2 7 4 4 3 2" xfId="8919" xr:uid="{00000000-0005-0000-0000-0000D7220000}"/>
    <cellStyle name="Currency 2 7 4 4 3 2 2" xfId="8920" xr:uid="{00000000-0005-0000-0000-0000D8220000}"/>
    <cellStyle name="Currency 2 7 4 4 3 3" xfId="8921" xr:uid="{00000000-0005-0000-0000-0000D9220000}"/>
    <cellStyle name="Currency 2 7 4 4 4" xfId="8922" xr:uid="{00000000-0005-0000-0000-0000DA220000}"/>
    <cellStyle name="Currency 2 7 4 4 4 2" xfId="8923" xr:uid="{00000000-0005-0000-0000-0000DB220000}"/>
    <cellStyle name="Currency 2 7 4 4 4 2 2" xfId="8924" xr:uid="{00000000-0005-0000-0000-0000DC220000}"/>
    <cellStyle name="Currency 2 7 4 4 4 3" xfId="8925" xr:uid="{00000000-0005-0000-0000-0000DD220000}"/>
    <cellStyle name="Currency 2 7 4 4 5" xfId="8926" xr:uid="{00000000-0005-0000-0000-0000DE220000}"/>
    <cellStyle name="Currency 2 7 4 4 5 2" xfId="8927" xr:uid="{00000000-0005-0000-0000-0000DF220000}"/>
    <cellStyle name="Currency 2 7 4 4 5 2 2" xfId="8928" xr:uid="{00000000-0005-0000-0000-0000E0220000}"/>
    <cellStyle name="Currency 2 7 4 4 5 3" xfId="8929" xr:uid="{00000000-0005-0000-0000-0000E1220000}"/>
    <cellStyle name="Currency 2 7 4 4 6" xfId="8930" xr:uid="{00000000-0005-0000-0000-0000E2220000}"/>
    <cellStyle name="Currency 2 7 4 4 6 2" xfId="8931" xr:uid="{00000000-0005-0000-0000-0000E3220000}"/>
    <cellStyle name="Currency 2 7 4 4 7" xfId="8932" xr:uid="{00000000-0005-0000-0000-0000E4220000}"/>
    <cellStyle name="Currency 2 7 4 4 7 2" xfId="8933" xr:uid="{00000000-0005-0000-0000-0000E5220000}"/>
    <cellStyle name="Currency 2 7 4 4 8" xfId="8934" xr:uid="{00000000-0005-0000-0000-0000E6220000}"/>
    <cellStyle name="Currency 2 7 4 4 9" xfId="8935" xr:uid="{00000000-0005-0000-0000-0000E7220000}"/>
    <cellStyle name="Currency 2 7 4 5" xfId="8936" xr:uid="{00000000-0005-0000-0000-0000E8220000}"/>
    <cellStyle name="Currency 2 7 4 5 2" xfId="8937" xr:uid="{00000000-0005-0000-0000-0000E9220000}"/>
    <cellStyle name="Currency 2 7 4 5 3" xfId="8938" xr:uid="{00000000-0005-0000-0000-0000EA220000}"/>
    <cellStyle name="Currency 2 7 4 6" xfId="8939" xr:uid="{00000000-0005-0000-0000-0000EB220000}"/>
    <cellStyle name="Currency 2 7 4 6 2" xfId="8940" xr:uid="{00000000-0005-0000-0000-0000EC220000}"/>
    <cellStyle name="Currency 2 7 4 6 2 2" xfId="8941" xr:uid="{00000000-0005-0000-0000-0000ED220000}"/>
    <cellStyle name="Currency 2 7 4 6 2 2 2" xfId="8942" xr:uid="{00000000-0005-0000-0000-0000EE220000}"/>
    <cellStyle name="Currency 2 7 4 6 2 3" xfId="8943" xr:uid="{00000000-0005-0000-0000-0000EF220000}"/>
    <cellStyle name="Currency 2 7 4 6 3" xfId="8944" xr:uid="{00000000-0005-0000-0000-0000F0220000}"/>
    <cellStyle name="Currency 2 7 4 6 3 2" xfId="8945" xr:uid="{00000000-0005-0000-0000-0000F1220000}"/>
    <cellStyle name="Currency 2 7 4 6 3 2 2" xfId="8946" xr:uid="{00000000-0005-0000-0000-0000F2220000}"/>
    <cellStyle name="Currency 2 7 4 6 3 3" xfId="8947" xr:uid="{00000000-0005-0000-0000-0000F3220000}"/>
    <cellStyle name="Currency 2 7 4 6 4" xfId="8948" xr:uid="{00000000-0005-0000-0000-0000F4220000}"/>
    <cellStyle name="Currency 2 7 4 6 4 2" xfId="8949" xr:uid="{00000000-0005-0000-0000-0000F5220000}"/>
    <cellStyle name="Currency 2 7 4 6 4 2 2" xfId="8950" xr:uid="{00000000-0005-0000-0000-0000F6220000}"/>
    <cellStyle name="Currency 2 7 4 6 4 3" xfId="8951" xr:uid="{00000000-0005-0000-0000-0000F7220000}"/>
    <cellStyle name="Currency 2 7 4 6 5" xfId="8952" xr:uid="{00000000-0005-0000-0000-0000F8220000}"/>
    <cellStyle name="Currency 2 7 4 6 5 2" xfId="8953" xr:uid="{00000000-0005-0000-0000-0000F9220000}"/>
    <cellStyle name="Currency 2 7 4 6 6" xfId="8954" xr:uid="{00000000-0005-0000-0000-0000FA220000}"/>
    <cellStyle name="Currency 2 7 4 6 6 2" xfId="8955" xr:uid="{00000000-0005-0000-0000-0000FB220000}"/>
    <cellStyle name="Currency 2 7 4 6 7" xfId="8956" xr:uid="{00000000-0005-0000-0000-0000FC220000}"/>
    <cellStyle name="Currency 2 7 4 7" xfId="8957" xr:uid="{00000000-0005-0000-0000-0000FD220000}"/>
    <cellStyle name="Currency 2 7 4 7 2" xfId="8958" xr:uid="{00000000-0005-0000-0000-0000FE220000}"/>
    <cellStyle name="Currency 2 7 4 7 2 2" xfId="8959" xr:uid="{00000000-0005-0000-0000-0000FF220000}"/>
    <cellStyle name="Currency 2 7 4 7 3" xfId="8960" xr:uid="{00000000-0005-0000-0000-000000230000}"/>
    <cellStyle name="Currency 2 7 4 8" xfId="8961" xr:uid="{00000000-0005-0000-0000-000001230000}"/>
    <cellStyle name="Currency 2 7 4 8 2" xfId="8962" xr:uid="{00000000-0005-0000-0000-000002230000}"/>
    <cellStyle name="Currency 2 7 4 8 2 2" xfId="8963" xr:uid="{00000000-0005-0000-0000-000003230000}"/>
    <cellStyle name="Currency 2 7 4 8 3" xfId="8964" xr:uid="{00000000-0005-0000-0000-000004230000}"/>
    <cellStyle name="Currency 2 7 5" xfId="8965" xr:uid="{00000000-0005-0000-0000-000005230000}"/>
    <cellStyle name="Currency 2 7 5 10" xfId="8966" xr:uid="{00000000-0005-0000-0000-000006230000}"/>
    <cellStyle name="Currency 2 7 5 2" xfId="8967" xr:uid="{00000000-0005-0000-0000-000007230000}"/>
    <cellStyle name="Currency 2 7 5 2 2" xfId="8968" xr:uid="{00000000-0005-0000-0000-000008230000}"/>
    <cellStyle name="Currency 2 7 5 2 3" xfId="8969" xr:uid="{00000000-0005-0000-0000-000009230000}"/>
    <cellStyle name="Currency 2 7 5 2 3 2" xfId="8970" xr:uid="{00000000-0005-0000-0000-00000A230000}"/>
    <cellStyle name="Currency 2 7 5 2 3 3" xfId="8971" xr:uid="{00000000-0005-0000-0000-00000B230000}"/>
    <cellStyle name="Currency 2 7 5 2 4" xfId="8972" xr:uid="{00000000-0005-0000-0000-00000C230000}"/>
    <cellStyle name="Currency 2 7 5 2 4 2" xfId="8973" xr:uid="{00000000-0005-0000-0000-00000D230000}"/>
    <cellStyle name="Currency 2 7 5 2 4 2 2" xfId="8974" xr:uid="{00000000-0005-0000-0000-00000E230000}"/>
    <cellStyle name="Currency 2 7 5 2 4 3" xfId="8975" xr:uid="{00000000-0005-0000-0000-00000F230000}"/>
    <cellStyle name="Currency 2 7 5 2 5" xfId="8976" xr:uid="{00000000-0005-0000-0000-000010230000}"/>
    <cellStyle name="Currency 2 7 5 2 5 2" xfId="8977" xr:uid="{00000000-0005-0000-0000-000011230000}"/>
    <cellStyle name="Currency 2 7 5 2 5 2 2" xfId="8978" xr:uid="{00000000-0005-0000-0000-000012230000}"/>
    <cellStyle name="Currency 2 7 5 2 5 3" xfId="8979" xr:uid="{00000000-0005-0000-0000-000013230000}"/>
    <cellStyle name="Currency 2 7 5 2 6" xfId="8980" xr:uid="{00000000-0005-0000-0000-000014230000}"/>
    <cellStyle name="Currency 2 7 5 2 6 2" xfId="8981" xr:uid="{00000000-0005-0000-0000-000015230000}"/>
    <cellStyle name="Currency 2 7 5 2 6 2 2" xfId="8982" xr:uid="{00000000-0005-0000-0000-000016230000}"/>
    <cellStyle name="Currency 2 7 5 2 6 3" xfId="8983" xr:uid="{00000000-0005-0000-0000-000017230000}"/>
    <cellStyle name="Currency 2 7 5 2 7" xfId="8984" xr:uid="{00000000-0005-0000-0000-000018230000}"/>
    <cellStyle name="Currency 2 7 5 2 7 2" xfId="8985" xr:uid="{00000000-0005-0000-0000-000019230000}"/>
    <cellStyle name="Currency 2 7 5 2 8" xfId="8986" xr:uid="{00000000-0005-0000-0000-00001A230000}"/>
    <cellStyle name="Currency 2 7 5 2 8 2" xfId="8987" xr:uid="{00000000-0005-0000-0000-00001B230000}"/>
    <cellStyle name="Currency 2 7 5 2 9" xfId="8988" xr:uid="{00000000-0005-0000-0000-00001C230000}"/>
    <cellStyle name="Currency 2 7 5 3" xfId="8989" xr:uid="{00000000-0005-0000-0000-00001D230000}"/>
    <cellStyle name="Currency 2 7 5 4" xfId="8990" xr:uid="{00000000-0005-0000-0000-00001E230000}"/>
    <cellStyle name="Currency 2 7 5 4 2" xfId="8991" xr:uid="{00000000-0005-0000-0000-00001F230000}"/>
    <cellStyle name="Currency 2 7 5 4 3" xfId="8992" xr:uid="{00000000-0005-0000-0000-000020230000}"/>
    <cellStyle name="Currency 2 7 5 5" xfId="8993" xr:uid="{00000000-0005-0000-0000-000021230000}"/>
    <cellStyle name="Currency 2 7 5 5 2" xfId="8994" xr:uid="{00000000-0005-0000-0000-000022230000}"/>
    <cellStyle name="Currency 2 7 5 5 2 2" xfId="8995" xr:uid="{00000000-0005-0000-0000-000023230000}"/>
    <cellStyle name="Currency 2 7 5 5 3" xfId="8996" xr:uid="{00000000-0005-0000-0000-000024230000}"/>
    <cellStyle name="Currency 2 7 5 6" xfId="8997" xr:uid="{00000000-0005-0000-0000-000025230000}"/>
    <cellStyle name="Currency 2 7 5 6 2" xfId="8998" xr:uid="{00000000-0005-0000-0000-000026230000}"/>
    <cellStyle name="Currency 2 7 5 6 2 2" xfId="8999" xr:uid="{00000000-0005-0000-0000-000027230000}"/>
    <cellStyle name="Currency 2 7 5 6 3" xfId="9000" xr:uid="{00000000-0005-0000-0000-000028230000}"/>
    <cellStyle name="Currency 2 7 5 7" xfId="9001" xr:uid="{00000000-0005-0000-0000-000029230000}"/>
    <cellStyle name="Currency 2 7 5 7 2" xfId="9002" xr:uid="{00000000-0005-0000-0000-00002A230000}"/>
    <cellStyle name="Currency 2 7 5 7 2 2" xfId="9003" xr:uid="{00000000-0005-0000-0000-00002B230000}"/>
    <cellStyle name="Currency 2 7 5 7 3" xfId="9004" xr:uid="{00000000-0005-0000-0000-00002C230000}"/>
    <cellStyle name="Currency 2 7 5 8" xfId="9005" xr:uid="{00000000-0005-0000-0000-00002D230000}"/>
    <cellStyle name="Currency 2 7 5 8 2" xfId="9006" xr:uid="{00000000-0005-0000-0000-00002E230000}"/>
    <cellStyle name="Currency 2 7 5 9" xfId="9007" xr:uid="{00000000-0005-0000-0000-00002F230000}"/>
    <cellStyle name="Currency 2 7 5 9 2" xfId="9008" xr:uid="{00000000-0005-0000-0000-000030230000}"/>
    <cellStyle name="Currency 2 7 6" xfId="9009" xr:uid="{00000000-0005-0000-0000-000031230000}"/>
    <cellStyle name="Currency 2 7 6 2" xfId="9010" xr:uid="{00000000-0005-0000-0000-000032230000}"/>
    <cellStyle name="Currency 2 7 6 2 10" xfId="9011" xr:uid="{00000000-0005-0000-0000-000033230000}"/>
    <cellStyle name="Currency 2 7 6 2 2" xfId="9012" xr:uid="{00000000-0005-0000-0000-000034230000}"/>
    <cellStyle name="Currency 2 7 6 2 3" xfId="9013" xr:uid="{00000000-0005-0000-0000-000035230000}"/>
    <cellStyle name="Currency 2 7 6 2 4" xfId="9014" xr:uid="{00000000-0005-0000-0000-000036230000}"/>
    <cellStyle name="Currency 2 7 6 2 4 2" xfId="9015" xr:uid="{00000000-0005-0000-0000-000037230000}"/>
    <cellStyle name="Currency 2 7 6 2 4 2 2" xfId="9016" xr:uid="{00000000-0005-0000-0000-000038230000}"/>
    <cellStyle name="Currency 2 7 6 2 4 3" xfId="9017" xr:uid="{00000000-0005-0000-0000-000039230000}"/>
    <cellStyle name="Currency 2 7 6 2 5" xfId="9018" xr:uid="{00000000-0005-0000-0000-00003A230000}"/>
    <cellStyle name="Currency 2 7 6 2 5 2" xfId="9019" xr:uid="{00000000-0005-0000-0000-00003B230000}"/>
    <cellStyle name="Currency 2 7 6 2 5 2 2" xfId="9020" xr:uid="{00000000-0005-0000-0000-00003C230000}"/>
    <cellStyle name="Currency 2 7 6 2 5 3" xfId="9021" xr:uid="{00000000-0005-0000-0000-00003D230000}"/>
    <cellStyle name="Currency 2 7 6 2 6" xfId="9022" xr:uid="{00000000-0005-0000-0000-00003E230000}"/>
    <cellStyle name="Currency 2 7 6 2 6 2" xfId="9023" xr:uid="{00000000-0005-0000-0000-00003F230000}"/>
    <cellStyle name="Currency 2 7 6 2 6 2 2" xfId="9024" xr:uid="{00000000-0005-0000-0000-000040230000}"/>
    <cellStyle name="Currency 2 7 6 2 6 3" xfId="9025" xr:uid="{00000000-0005-0000-0000-000041230000}"/>
    <cellStyle name="Currency 2 7 6 2 7" xfId="9026" xr:uid="{00000000-0005-0000-0000-000042230000}"/>
    <cellStyle name="Currency 2 7 6 2 7 2" xfId="9027" xr:uid="{00000000-0005-0000-0000-000043230000}"/>
    <cellStyle name="Currency 2 7 6 2 8" xfId="9028" xr:uid="{00000000-0005-0000-0000-000044230000}"/>
    <cellStyle name="Currency 2 7 6 2 8 2" xfId="9029" xr:uid="{00000000-0005-0000-0000-000045230000}"/>
    <cellStyle name="Currency 2 7 6 2 9" xfId="9030" xr:uid="{00000000-0005-0000-0000-000046230000}"/>
    <cellStyle name="Currency 2 7 6 3" xfId="9031" xr:uid="{00000000-0005-0000-0000-000047230000}"/>
    <cellStyle name="Currency 2 7 6 4" xfId="9032" xr:uid="{00000000-0005-0000-0000-000048230000}"/>
    <cellStyle name="Currency 2 7 6 4 2" xfId="9033" xr:uid="{00000000-0005-0000-0000-000049230000}"/>
    <cellStyle name="Currency 2 7 6 4 2 2" xfId="9034" xr:uid="{00000000-0005-0000-0000-00004A230000}"/>
    <cellStyle name="Currency 2 7 6 4 3" xfId="9035" xr:uid="{00000000-0005-0000-0000-00004B230000}"/>
    <cellStyle name="Currency 2 7 6 5" xfId="9036" xr:uid="{00000000-0005-0000-0000-00004C230000}"/>
    <cellStyle name="Currency 2 7 6 5 2" xfId="9037" xr:uid="{00000000-0005-0000-0000-00004D230000}"/>
    <cellStyle name="Currency 2 7 6 5 2 2" xfId="9038" xr:uid="{00000000-0005-0000-0000-00004E230000}"/>
    <cellStyle name="Currency 2 7 6 5 3" xfId="9039" xr:uid="{00000000-0005-0000-0000-00004F230000}"/>
    <cellStyle name="Currency 2 7 7" xfId="9040" xr:uid="{00000000-0005-0000-0000-000050230000}"/>
    <cellStyle name="Currency 2 7 7 2" xfId="9041" xr:uid="{00000000-0005-0000-0000-000051230000}"/>
    <cellStyle name="Currency 2 7 7 3" xfId="9042" xr:uid="{00000000-0005-0000-0000-000052230000}"/>
    <cellStyle name="Currency 2 7 7 3 2" xfId="9043" xr:uid="{00000000-0005-0000-0000-000053230000}"/>
    <cellStyle name="Currency 2 7 7 3 3" xfId="9044" xr:uid="{00000000-0005-0000-0000-000054230000}"/>
    <cellStyle name="Currency 2 7 7 4" xfId="9045" xr:uid="{00000000-0005-0000-0000-000055230000}"/>
    <cellStyle name="Currency 2 7 7 4 2" xfId="9046" xr:uid="{00000000-0005-0000-0000-000056230000}"/>
    <cellStyle name="Currency 2 7 7 4 2 2" xfId="9047" xr:uid="{00000000-0005-0000-0000-000057230000}"/>
    <cellStyle name="Currency 2 7 7 4 3" xfId="9048" xr:uid="{00000000-0005-0000-0000-000058230000}"/>
    <cellStyle name="Currency 2 7 7 5" xfId="9049" xr:uid="{00000000-0005-0000-0000-000059230000}"/>
    <cellStyle name="Currency 2 7 7 5 2" xfId="9050" xr:uid="{00000000-0005-0000-0000-00005A230000}"/>
    <cellStyle name="Currency 2 7 7 5 2 2" xfId="9051" xr:uid="{00000000-0005-0000-0000-00005B230000}"/>
    <cellStyle name="Currency 2 7 7 5 3" xfId="9052" xr:uid="{00000000-0005-0000-0000-00005C230000}"/>
    <cellStyle name="Currency 2 7 7 6" xfId="9053" xr:uid="{00000000-0005-0000-0000-00005D230000}"/>
    <cellStyle name="Currency 2 7 7 6 2" xfId="9054" xr:uid="{00000000-0005-0000-0000-00005E230000}"/>
    <cellStyle name="Currency 2 7 7 6 2 2" xfId="9055" xr:uid="{00000000-0005-0000-0000-00005F230000}"/>
    <cellStyle name="Currency 2 7 7 6 3" xfId="9056" xr:uid="{00000000-0005-0000-0000-000060230000}"/>
    <cellStyle name="Currency 2 7 7 7" xfId="9057" xr:uid="{00000000-0005-0000-0000-000061230000}"/>
    <cellStyle name="Currency 2 7 7 7 2" xfId="9058" xr:uid="{00000000-0005-0000-0000-000062230000}"/>
    <cellStyle name="Currency 2 7 7 8" xfId="9059" xr:uid="{00000000-0005-0000-0000-000063230000}"/>
    <cellStyle name="Currency 2 7 7 8 2" xfId="9060" xr:uid="{00000000-0005-0000-0000-000064230000}"/>
    <cellStyle name="Currency 2 7 7 9" xfId="9061" xr:uid="{00000000-0005-0000-0000-000065230000}"/>
    <cellStyle name="Currency 2 7 8" xfId="9062" xr:uid="{00000000-0005-0000-0000-000066230000}"/>
    <cellStyle name="Currency 2 7 8 2" xfId="9063" xr:uid="{00000000-0005-0000-0000-000067230000}"/>
    <cellStyle name="Currency 2 7 8 3" xfId="9064" xr:uid="{00000000-0005-0000-0000-000068230000}"/>
    <cellStyle name="Currency 2 7 9" xfId="9065" xr:uid="{00000000-0005-0000-0000-000069230000}"/>
    <cellStyle name="Currency 2 8" xfId="9066" xr:uid="{00000000-0005-0000-0000-00006A230000}"/>
    <cellStyle name="Currency 2 8 2" xfId="9067" xr:uid="{00000000-0005-0000-0000-00006B230000}"/>
    <cellStyle name="Currency 2 8 2 2" xfId="9068" xr:uid="{00000000-0005-0000-0000-00006C230000}"/>
    <cellStyle name="Currency 2 8 2 2 2" xfId="9069" xr:uid="{00000000-0005-0000-0000-00006D230000}"/>
    <cellStyle name="Currency 2 8 2 3" xfId="9070" xr:uid="{00000000-0005-0000-0000-00006E230000}"/>
    <cellStyle name="Currency 2 8 2 4" xfId="9071" xr:uid="{00000000-0005-0000-0000-00006F230000}"/>
    <cellStyle name="Currency 2 8 3" xfId="9072" xr:uid="{00000000-0005-0000-0000-000070230000}"/>
    <cellStyle name="Currency 2 8 3 2" xfId="9073" xr:uid="{00000000-0005-0000-0000-000071230000}"/>
    <cellStyle name="Currency 2 8 3 2 2" xfId="9074" xr:uid="{00000000-0005-0000-0000-000072230000}"/>
    <cellStyle name="Currency 2 8 3 3" xfId="9075" xr:uid="{00000000-0005-0000-0000-000073230000}"/>
    <cellStyle name="Currency 2 8 3 3 2" xfId="9076" xr:uid="{00000000-0005-0000-0000-000074230000}"/>
    <cellStyle name="Currency 2 8 3 4" xfId="9077" xr:uid="{00000000-0005-0000-0000-000075230000}"/>
    <cellStyle name="Currency 2 8 3 5" xfId="9078" xr:uid="{00000000-0005-0000-0000-000076230000}"/>
    <cellStyle name="Currency 2 8 4" xfId="9079" xr:uid="{00000000-0005-0000-0000-000077230000}"/>
    <cellStyle name="Currency 2 8 4 2" xfId="9080" xr:uid="{00000000-0005-0000-0000-000078230000}"/>
    <cellStyle name="Currency 2 8 4 3" xfId="9081" xr:uid="{00000000-0005-0000-0000-000079230000}"/>
    <cellStyle name="Currency 2 8 5" xfId="9082" xr:uid="{00000000-0005-0000-0000-00007A230000}"/>
    <cellStyle name="Currency 2 8 5 2" xfId="9083" xr:uid="{00000000-0005-0000-0000-00007B230000}"/>
    <cellStyle name="Currency 2 8 6" xfId="9084" xr:uid="{00000000-0005-0000-0000-00007C230000}"/>
    <cellStyle name="Currency 2 8 6 2" xfId="9085" xr:uid="{00000000-0005-0000-0000-00007D230000}"/>
    <cellStyle name="Currency 2 9" xfId="9086" xr:uid="{00000000-0005-0000-0000-00007E230000}"/>
    <cellStyle name="Currency 2 9 10" xfId="9087" xr:uid="{00000000-0005-0000-0000-00007F230000}"/>
    <cellStyle name="Currency 2 9 10 2" xfId="9088" xr:uid="{00000000-0005-0000-0000-000080230000}"/>
    <cellStyle name="Currency 2 9 10 2 2" xfId="9089" xr:uid="{00000000-0005-0000-0000-000081230000}"/>
    <cellStyle name="Currency 2 9 10 3" xfId="9090" xr:uid="{00000000-0005-0000-0000-000082230000}"/>
    <cellStyle name="Currency 2 9 11" xfId="9091" xr:uid="{00000000-0005-0000-0000-000083230000}"/>
    <cellStyle name="Currency 2 9 11 2" xfId="9092" xr:uid="{00000000-0005-0000-0000-000084230000}"/>
    <cellStyle name="Currency 2 9 12" xfId="9093" xr:uid="{00000000-0005-0000-0000-000085230000}"/>
    <cellStyle name="Currency 2 9 12 2" xfId="9094" xr:uid="{00000000-0005-0000-0000-000086230000}"/>
    <cellStyle name="Currency 2 9 13" xfId="9095" xr:uid="{00000000-0005-0000-0000-000087230000}"/>
    <cellStyle name="Currency 2 9 14" xfId="9096" xr:uid="{00000000-0005-0000-0000-000088230000}"/>
    <cellStyle name="Currency 2 9 15" xfId="9097" xr:uid="{00000000-0005-0000-0000-000089230000}"/>
    <cellStyle name="Currency 2 9 2" xfId="9098" xr:uid="{00000000-0005-0000-0000-00008A230000}"/>
    <cellStyle name="Currency 2 9 2 2" xfId="9099" xr:uid="{00000000-0005-0000-0000-00008B230000}"/>
    <cellStyle name="Currency 2 9 2 2 2" xfId="9100" xr:uid="{00000000-0005-0000-0000-00008C230000}"/>
    <cellStyle name="Currency 2 9 2 2 3" xfId="9101" xr:uid="{00000000-0005-0000-0000-00008D230000}"/>
    <cellStyle name="Currency 2 9 2 2 3 2" xfId="9102" xr:uid="{00000000-0005-0000-0000-00008E230000}"/>
    <cellStyle name="Currency 2 9 2 2 3 3" xfId="9103" xr:uid="{00000000-0005-0000-0000-00008F230000}"/>
    <cellStyle name="Currency 2 9 2 2 4" xfId="9104" xr:uid="{00000000-0005-0000-0000-000090230000}"/>
    <cellStyle name="Currency 2 9 2 2 4 2" xfId="9105" xr:uid="{00000000-0005-0000-0000-000091230000}"/>
    <cellStyle name="Currency 2 9 2 2 4 2 2" xfId="9106" xr:uid="{00000000-0005-0000-0000-000092230000}"/>
    <cellStyle name="Currency 2 9 2 2 4 3" xfId="9107" xr:uid="{00000000-0005-0000-0000-000093230000}"/>
    <cellStyle name="Currency 2 9 2 2 5" xfId="9108" xr:uid="{00000000-0005-0000-0000-000094230000}"/>
    <cellStyle name="Currency 2 9 2 2 5 2" xfId="9109" xr:uid="{00000000-0005-0000-0000-000095230000}"/>
    <cellStyle name="Currency 2 9 2 2 5 2 2" xfId="9110" xr:uid="{00000000-0005-0000-0000-000096230000}"/>
    <cellStyle name="Currency 2 9 2 2 5 3" xfId="9111" xr:uid="{00000000-0005-0000-0000-000097230000}"/>
    <cellStyle name="Currency 2 9 2 2 6" xfId="9112" xr:uid="{00000000-0005-0000-0000-000098230000}"/>
    <cellStyle name="Currency 2 9 2 2 6 2" xfId="9113" xr:uid="{00000000-0005-0000-0000-000099230000}"/>
    <cellStyle name="Currency 2 9 2 2 6 2 2" xfId="9114" xr:uid="{00000000-0005-0000-0000-00009A230000}"/>
    <cellStyle name="Currency 2 9 2 2 6 3" xfId="9115" xr:uid="{00000000-0005-0000-0000-00009B230000}"/>
    <cellStyle name="Currency 2 9 2 2 7" xfId="9116" xr:uid="{00000000-0005-0000-0000-00009C230000}"/>
    <cellStyle name="Currency 2 9 2 2 7 2" xfId="9117" xr:uid="{00000000-0005-0000-0000-00009D230000}"/>
    <cellStyle name="Currency 2 9 2 2 8" xfId="9118" xr:uid="{00000000-0005-0000-0000-00009E230000}"/>
    <cellStyle name="Currency 2 9 2 2 8 2" xfId="9119" xr:uid="{00000000-0005-0000-0000-00009F230000}"/>
    <cellStyle name="Currency 2 9 2 2 9" xfId="9120" xr:uid="{00000000-0005-0000-0000-0000A0230000}"/>
    <cellStyle name="Currency 2 9 2 3" xfId="9121" xr:uid="{00000000-0005-0000-0000-0000A1230000}"/>
    <cellStyle name="Currency 2 9 2 3 2" xfId="9122" xr:uid="{00000000-0005-0000-0000-0000A2230000}"/>
    <cellStyle name="Currency 2 9 2 3 3" xfId="9123" xr:uid="{00000000-0005-0000-0000-0000A3230000}"/>
    <cellStyle name="Currency 2 9 2 3 3 2" xfId="9124" xr:uid="{00000000-0005-0000-0000-0000A4230000}"/>
    <cellStyle name="Currency 2 9 2 3 3 3" xfId="9125" xr:uid="{00000000-0005-0000-0000-0000A5230000}"/>
    <cellStyle name="Currency 2 9 2 3 4" xfId="9126" xr:uid="{00000000-0005-0000-0000-0000A6230000}"/>
    <cellStyle name="Currency 2 9 2 3 4 2" xfId="9127" xr:uid="{00000000-0005-0000-0000-0000A7230000}"/>
    <cellStyle name="Currency 2 9 2 3 4 2 2" xfId="9128" xr:uid="{00000000-0005-0000-0000-0000A8230000}"/>
    <cellStyle name="Currency 2 9 2 3 4 3" xfId="9129" xr:uid="{00000000-0005-0000-0000-0000A9230000}"/>
    <cellStyle name="Currency 2 9 2 3 5" xfId="9130" xr:uid="{00000000-0005-0000-0000-0000AA230000}"/>
    <cellStyle name="Currency 2 9 2 3 5 2" xfId="9131" xr:uid="{00000000-0005-0000-0000-0000AB230000}"/>
    <cellStyle name="Currency 2 9 2 3 5 2 2" xfId="9132" xr:uid="{00000000-0005-0000-0000-0000AC230000}"/>
    <cellStyle name="Currency 2 9 2 3 5 3" xfId="9133" xr:uid="{00000000-0005-0000-0000-0000AD230000}"/>
    <cellStyle name="Currency 2 9 2 3 6" xfId="9134" xr:uid="{00000000-0005-0000-0000-0000AE230000}"/>
    <cellStyle name="Currency 2 9 2 3 6 2" xfId="9135" xr:uid="{00000000-0005-0000-0000-0000AF230000}"/>
    <cellStyle name="Currency 2 9 2 3 6 2 2" xfId="9136" xr:uid="{00000000-0005-0000-0000-0000B0230000}"/>
    <cellStyle name="Currency 2 9 2 3 6 3" xfId="9137" xr:uid="{00000000-0005-0000-0000-0000B1230000}"/>
    <cellStyle name="Currency 2 9 2 3 7" xfId="9138" xr:uid="{00000000-0005-0000-0000-0000B2230000}"/>
    <cellStyle name="Currency 2 9 2 3 7 2" xfId="9139" xr:uid="{00000000-0005-0000-0000-0000B3230000}"/>
    <cellStyle name="Currency 2 9 2 3 8" xfId="9140" xr:uid="{00000000-0005-0000-0000-0000B4230000}"/>
    <cellStyle name="Currency 2 9 2 3 8 2" xfId="9141" xr:uid="{00000000-0005-0000-0000-0000B5230000}"/>
    <cellStyle name="Currency 2 9 2 3 9" xfId="9142" xr:uid="{00000000-0005-0000-0000-0000B6230000}"/>
    <cellStyle name="Currency 2 9 2 4" xfId="9143" xr:uid="{00000000-0005-0000-0000-0000B7230000}"/>
    <cellStyle name="Currency 2 9 2 4 2" xfId="9144" xr:uid="{00000000-0005-0000-0000-0000B8230000}"/>
    <cellStyle name="Currency 2 9 2 4 3" xfId="9145" xr:uid="{00000000-0005-0000-0000-0000B9230000}"/>
    <cellStyle name="Currency 2 9 2 4 3 2" xfId="9146" xr:uid="{00000000-0005-0000-0000-0000BA230000}"/>
    <cellStyle name="Currency 2 9 2 4 3 2 2" xfId="9147" xr:uid="{00000000-0005-0000-0000-0000BB230000}"/>
    <cellStyle name="Currency 2 9 2 4 3 3" xfId="9148" xr:uid="{00000000-0005-0000-0000-0000BC230000}"/>
    <cellStyle name="Currency 2 9 2 4 4" xfId="9149" xr:uid="{00000000-0005-0000-0000-0000BD230000}"/>
    <cellStyle name="Currency 2 9 2 4 4 2" xfId="9150" xr:uid="{00000000-0005-0000-0000-0000BE230000}"/>
    <cellStyle name="Currency 2 9 2 4 4 2 2" xfId="9151" xr:uid="{00000000-0005-0000-0000-0000BF230000}"/>
    <cellStyle name="Currency 2 9 2 4 4 3" xfId="9152" xr:uid="{00000000-0005-0000-0000-0000C0230000}"/>
    <cellStyle name="Currency 2 9 2 4 5" xfId="9153" xr:uid="{00000000-0005-0000-0000-0000C1230000}"/>
    <cellStyle name="Currency 2 9 2 4 5 2" xfId="9154" xr:uid="{00000000-0005-0000-0000-0000C2230000}"/>
    <cellStyle name="Currency 2 9 2 4 5 2 2" xfId="9155" xr:uid="{00000000-0005-0000-0000-0000C3230000}"/>
    <cellStyle name="Currency 2 9 2 4 5 3" xfId="9156" xr:uid="{00000000-0005-0000-0000-0000C4230000}"/>
    <cellStyle name="Currency 2 9 2 4 6" xfId="9157" xr:uid="{00000000-0005-0000-0000-0000C5230000}"/>
    <cellStyle name="Currency 2 9 2 4 6 2" xfId="9158" xr:uid="{00000000-0005-0000-0000-0000C6230000}"/>
    <cellStyle name="Currency 2 9 2 4 7" xfId="9159" xr:uid="{00000000-0005-0000-0000-0000C7230000}"/>
    <cellStyle name="Currency 2 9 2 4 7 2" xfId="9160" xr:uid="{00000000-0005-0000-0000-0000C8230000}"/>
    <cellStyle name="Currency 2 9 2 4 8" xfId="9161" xr:uid="{00000000-0005-0000-0000-0000C9230000}"/>
    <cellStyle name="Currency 2 9 2 4 9" xfId="9162" xr:uid="{00000000-0005-0000-0000-0000CA230000}"/>
    <cellStyle name="Currency 2 9 2 5" xfId="9163" xr:uid="{00000000-0005-0000-0000-0000CB230000}"/>
    <cellStyle name="Currency 2 9 2 5 2" xfId="9164" xr:uid="{00000000-0005-0000-0000-0000CC230000}"/>
    <cellStyle name="Currency 2 9 2 5 3" xfId="9165" xr:uid="{00000000-0005-0000-0000-0000CD230000}"/>
    <cellStyle name="Currency 2 9 2 6" xfId="9166" xr:uid="{00000000-0005-0000-0000-0000CE230000}"/>
    <cellStyle name="Currency 2 9 2 6 2" xfId="9167" xr:uid="{00000000-0005-0000-0000-0000CF230000}"/>
    <cellStyle name="Currency 2 9 2 6 2 2" xfId="9168" xr:uid="{00000000-0005-0000-0000-0000D0230000}"/>
    <cellStyle name="Currency 2 9 2 6 2 2 2" xfId="9169" xr:uid="{00000000-0005-0000-0000-0000D1230000}"/>
    <cellStyle name="Currency 2 9 2 6 2 3" xfId="9170" xr:uid="{00000000-0005-0000-0000-0000D2230000}"/>
    <cellStyle name="Currency 2 9 2 6 3" xfId="9171" xr:uid="{00000000-0005-0000-0000-0000D3230000}"/>
    <cellStyle name="Currency 2 9 2 6 3 2" xfId="9172" xr:uid="{00000000-0005-0000-0000-0000D4230000}"/>
    <cellStyle name="Currency 2 9 2 6 3 2 2" xfId="9173" xr:uid="{00000000-0005-0000-0000-0000D5230000}"/>
    <cellStyle name="Currency 2 9 2 6 3 3" xfId="9174" xr:uid="{00000000-0005-0000-0000-0000D6230000}"/>
    <cellStyle name="Currency 2 9 2 6 4" xfId="9175" xr:uid="{00000000-0005-0000-0000-0000D7230000}"/>
    <cellStyle name="Currency 2 9 2 6 4 2" xfId="9176" xr:uid="{00000000-0005-0000-0000-0000D8230000}"/>
    <cellStyle name="Currency 2 9 2 6 4 2 2" xfId="9177" xr:uid="{00000000-0005-0000-0000-0000D9230000}"/>
    <cellStyle name="Currency 2 9 2 6 4 3" xfId="9178" xr:uid="{00000000-0005-0000-0000-0000DA230000}"/>
    <cellStyle name="Currency 2 9 2 6 5" xfId="9179" xr:uid="{00000000-0005-0000-0000-0000DB230000}"/>
    <cellStyle name="Currency 2 9 2 6 5 2" xfId="9180" xr:uid="{00000000-0005-0000-0000-0000DC230000}"/>
    <cellStyle name="Currency 2 9 2 6 6" xfId="9181" xr:uid="{00000000-0005-0000-0000-0000DD230000}"/>
    <cellStyle name="Currency 2 9 2 6 6 2" xfId="9182" xr:uid="{00000000-0005-0000-0000-0000DE230000}"/>
    <cellStyle name="Currency 2 9 2 6 7" xfId="9183" xr:uid="{00000000-0005-0000-0000-0000DF230000}"/>
    <cellStyle name="Currency 2 9 2 7" xfId="9184" xr:uid="{00000000-0005-0000-0000-0000E0230000}"/>
    <cellStyle name="Currency 2 9 2 7 2" xfId="9185" xr:uid="{00000000-0005-0000-0000-0000E1230000}"/>
    <cellStyle name="Currency 2 9 2 7 2 2" xfId="9186" xr:uid="{00000000-0005-0000-0000-0000E2230000}"/>
    <cellStyle name="Currency 2 9 2 7 3" xfId="9187" xr:uid="{00000000-0005-0000-0000-0000E3230000}"/>
    <cellStyle name="Currency 2 9 2 8" xfId="9188" xr:uid="{00000000-0005-0000-0000-0000E4230000}"/>
    <cellStyle name="Currency 2 9 2 8 2" xfId="9189" xr:uid="{00000000-0005-0000-0000-0000E5230000}"/>
    <cellStyle name="Currency 2 9 2 8 2 2" xfId="9190" xr:uid="{00000000-0005-0000-0000-0000E6230000}"/>
    <cellStyle name="Currency 2 9 2 8 3" xfId="9191" xr:uid="{00000000-0005-0000-0000-0000E7230000}"/>
    <cellStyle name="Currency 2 9 3" xfId="9192" xr:uid="{00000000-0005-0000-0000-0000E8230000}"/>
    <cellStyle name="Currency 2 9 3 10" xfId="9193" xr:uid="{00000000-0005-0000-0000-0000E9230000}"/>
    <cellStyle name="Currency 2 9 3 2" xfId="9194" xr:uid="{00000000-0005-0000-0000-0000EA230000}"/>
    <cellStyle name="Currency 2 9 3 2 2" xfId="9195" xr:uid="{00000000-0005-0000-0000-0000EB230000}"/>
    <cellStyle name="Currency 2 9 3 2 3" xfId="9196" xr:uid="{00000000-0005-0000-0000-0000EC230000}"/>
    <cellStyle name="Currency 2 9 3 2 3 2" xfId="9197" xr:uid="{00000000-0005-0000-0000-0000ED230000}"/>
    <cellStyle name="Currency 2 9 3 2 3 3" xfId="9198" xr:uid="{00000000-0005-0000-0000-0000EE230000}"/>
    <cellStyle name="Currency 2 9 3 2 4" xfId="9199" xr:uid="{00000000-0005-0000-0000-0000EF230000}"/>
    <cellStyle name="Currency 2 9 3 2 4 2" xfId="9200" xr:uid="{00000000-0005-0000-0000-0000F0230000}"/>
    <cellStyle name="Currency 2 9 3 2 4 2 2" xfId="9201" xr:uid="{00000000-0005-0000-0000-0000F1230000}"/>
    <cellStyle name="Currency 2 9 3 2 4 3" xfId="9202" xr:uid="{00000000-0005-0000-0000-0000F2230000}"/>
    <cellStyle name="Currency 2 9 3 2 5" xfId="9203" xr:uid="{00000000-0005-0000-0000-0000F3230000}"/>
    <cellStyle name="Currency 2 9 3 2 5 2" xfId="9204" xr:uid="{00000000-0005-0000-0000-0000F4230000}"/>
    <cellStyle name="Currency 2 9 3 2 5 2 2" xfId="9205" xr:uid="{00000000-0005-0000-0000-0000F5230000}"/>
    <cellStyle name="Currency 2 9 3 2 5 3" xfId="9206" xr:uid="{00000000-0005-0000-0000-0000F6230000}"/>
    <cellStyle name="Currency 2 9 3 2 6" xfId="9207" xr:uid="{00000000-0005-0000-0000-0000F7230000}"/>
    <cellStyle name="Currency 2 9 3 2 6 2" xfId="9208" xr:uid="{00000000-0005-0000-0000-0000F8230000}"/>
    <cellStyle name="Currency 2 9 3 2 6 2 2" xfId="9209" xr:uid="{00000000-0005-0000-0000-0000F9230000}"/>
    <cellStyle name="Currency 2 9 3 2 6 3" xfId="9210" xr:uid="{00000000-0005-0000-0000-0000FA230000}"/>
    <cellStyle name="Currency 2 9 3 2 7" xfId="9211" xr:uid="{00000000-0005-0000-0000-0000FB230000}"/>
    <cellStyle name="Currency 2 9 3 2 7 2" xfId="9212" xr:uid="{00000000-0005-0000-0000-0000FC230000}"/>
    <cellStyle name="Currency 2 9 3 2 8" xfId="9213" xr:uid="{00000000-0005-0000-0000-0000FD230000}"/>
    <cellStyle name="Currency 2 9 3 2 8 2" xfId="9214" xr:uid="{00000000-0005-0000-0000-0000FE230000}"/>
    <cellStyle name="Currency 2 9 3 2 9" xfId="9215" xr:uid="{00000000-0005-0000-0000-0000FF230000}"/>
    <cellStyle name="Currency 2 9 3 3" xfId="9216" xr:uid="{00000000-0005-0000-0000-000000240000}"/>
    <cellStyle name="Currency 2 9 3 4" xfId="9217" xr:uid="{00000000-0005-0000-0000-000001240000}"/>
    <cellStyle name="Currency 2 9 3 4 2" xfId="9218" xr:uid="{00000000-0005-0000-0000-000002240000}"/>
    <cellStyle name="Currency 2 9 3 4 3" xfId="9219" xr:uid="{00000000-0005-0000-0000-000003240000}"/>
    <cellStyle name="Currency 2 9 3 5" xfId="9220" xr:uid="{00000000-0005-0000-0000-000004240000}"/>
    <cellStyle name="Currency 2 9 3 5 2" xfId="9221" xr:uid="{00000000-0005-0000-0000-000005240000}"/>
    <cellStyle name="Currency 2 9 3 5 2 2" xfId="9222" xr:uid="{00000000-0005-0000-0000-000006240000}"/>
    <cellStyle name="Currency 2 9 3 5 3" xfId="9223" xr:uid="{00000000-0005-0000-0000-000007240000}"/>
    <cellStyle name="Currency 2 9 3 6" xfId="9224" xr:uid="{00000000-0005-0000-0000-000008240000}"/>
    <cellStyle name="Currency 2 9 3 6 2" xfId="9225" xr:uid="{00000000-0005-0000-0000-000009240000}"/>
    <cellStyle name="Currency 2 9 3 6 2 2" xfId="9226" xr:uid="{00000000-0005-0000-0000-00000A240000}"/>
    <cellStyle name="Currency 2 9 3 6 3" xfId="9227" xr:uid="{00000000-0005-0000-0000-00000B240000}"/>
    <cellStyle name="Currency 2 9 3 7" xfId="9228" xr:uid="{00000000-0005-0000-0000-00000C240000}"/>
    <cellStyle name="Currency 2 9 3 7 2" xfId="9229" xr:uid="{00000000-0005-0000-0000-00000D240000}"/>
    <cellStyle name="Currency 2 9 3 7 2 2" xfId="9230" xr:uid="{00000000-0005-0000-0000-00000E240000}"/>
    <cellStyle name="Currency 2 9 3 7 3" xfId="9231" xr:uid="{00000000-0005-0000-0000-00000F240000}"/>
    <cellStyle name="Currency 2 9 3 8" xfId="9232" xr:uid="{00000000-0005-0000-0000-000010240000}"/>
    <cellStyle name="Currency 2 9 3 8 2" xfId="9233" xr:uid="{00000000-0005-0000-0000-000011240000}"/>
    <cellStyle name="Currency 2 9 3 9" xfId="9234" xr:uid="{00000000-0005-0000-0000-000012240000}"/>
    <cellStyle name="Currency 2 9 3 9 2" xfId="9235" xr:uid="{00000000-0005-0000-0000-000013240000}"/>
    <cellStyle name="Currency 2 9 4" xfId="9236" xr:uid="{00000000-0005-0000-0000-000014240000}"/>
    <cellStyle name="Currency 2 9 4 2" xfId="9237" xr:uid="{00000000-0005-0000-0000-000015240000}"/>
    <cellStyle name="Currency 2 9 4 2 10" xfId="9238" xr:uid="{00000000-0005-0000-0000-000016240000}"/>
    <cellStyle name="Currency 2 9 4 2 2" xfId="9239" xr:uid="{00000000-0005-0000-0000-000017240000}"/>
    <cellStyle name="Currency 2 9 4 2 3" xfId="9240" xr:uid="{00000000-0005-0000-0000-000018240000}"/>
    <cellStyle name="Currency 2 9 4 2 4" xfId="9241" xr:uid="{00000000-0005-0000-0000-000019240000}"/>
    <cellStyle name="Currency 2 9 4 2 4 2" xfId="9242" xr:uid="{00000000-0005-0000-0000-00001A240000}"/>
    <cellStyle name="Currency 2 9 4 2 4 2 2" xfId="9243" xr:uid="{00000000-0005-0000-0000-00001B240000}"/>
    <cellStyle name="Currency 2 9 4 2 4 3" xfId="9244" xr:uid="{00000000-0005-0000-0000-00001C240000}"/>
    <cellStyle name="Currency 2 9 4 2 5" xfId="9245" xr:uid="{00000000-0005-0000-0000-00001D240000}"/>
    <cellStyle name="Currency 2 9 4 2 5 2" xfId="9246" xr:uid="{00000000-0005-0000-0000-00001E240000}"/>
    <cellStyle name="Currency 2 9 4 2 5 2 2" xfId="9247" xr:uid="{00000000-0005-0000-0000-00001F240000}"/>
    <cellStyle name="Currency 2 9 4 2 5 3" xfId="9248" xr:uid="{00000000-0005-0000-0000-000020240000}"/>
    <cellStyle name="Currency 2 9 4 2 6" xfId="9249" xr:uid="{00000000-0005-0000-0000-000021240000}"/>
    <cellStyle name="Currency 2 9 4 2 6 2" xfId="9250" xr:uid="{00000000-0005-0000-0000-000022240000}"/>
    <cellStyle name="Currency 2 9 4 2 6 2 2" xfId="9251" xr:uid="{00000000-0005-0000-0000-000023240000}"/>
    <cellStyle name="Currency 2 9 4 2 6 3" xfId="9252" xr:uid="{00000000-0005-0000-0000-000024240000}"/>
    <cellStyle name="Currency 2 9 4 2 7" xfId="9253" xr:uid="{00000000-0005-0000-0000-000025240000}"/>
    <cellStyle name="Currency 2 9 4 2 7 2" xfId="9254" xr:uid="{00000000-0005-0000-0000-000026240000}"/>
    <cellStyle name="Currency 2 9 4 2 8" xfId="9255" xr:uid="{00000000-0005-0000-0000-000027240000}"/>
    <cellStyle name="Currency 2 9 4 2 8 2" xfId="9256" xr:uid="{00000000-0005-0000-0000-000028240000}"/>
    <cellStyle name="Currency 2 9 4 2 9" xfId="9257" xr:uid="{00000000-0005-0000-0000-000029240000}"/>
    <cellStyle name="Currency 2 9 4 3" xfId="9258" xr:uid="{00000000-0005-0000-0000-00002A240000}"/>
    <cellStyle name="Currency 2 9 4 4" xfId="9259" xr:uid="{00000000-0005-0000-0000-00002B240000}"/>
    <cellStyle name="Currency 2 9 4 4 2" xfId="9260" xr:uid="{00000000-0005-0000-0000-00002C240000}"/>
    <cellStyle name="Currency 2 9 4 4 2 2" xfId="9261" xr:uid="{00000000-0005-0000-0000-00002D240000}"/>
    <cellStyle name="Currency 2 9 4 4 3" xfId="9262" xr:uid="{00000000-0005-0000-0000-00002E240000}"/>
    <cellStyle name="Currency 2 9 4 5" xfId="9263" xr:uid="{00000000-0005-0000-0000-00002F240000}"/>
    <cellStyle name="Currency 2 9 4 5 2" xfId="9264" xr:uid="{00000000-0005-0000-0000-000030240000}"/>
    <cellStyle name="Currency 2 9 4 5 2 2" xfId="9265" xr:uid="{00000000-0005-0000-0000-000031240000}"/>
    <cellStyle name="Currency 2 9 4 5 3" xfId="9266" xr:uid="{00000000-0005-0000-0000-000032240000}"/>
    <cellStyle name="Currency 2 9 5" xfId="9267" xr:uid="{00000000-0005-0000-0000-000033240000}"/>
    <cellStyle name="Currency 2 9 5 2" xfId="9268" xr:uid="{00000000-0005-0000-0000-000034240000}"/>
    <cellStyle name="Currency 2 9 5 3" xfId="9269" xr:uid="{00000000-0005-0000-0000-000035240000}"/>
    <cellStyle name="Currency 2 9 5 3 2" xfId="9270" xr:uid="{00000000-0005-0000-0000-000036240000}"/>
    <cellStyle name="Currency 2 9 5 3 3" xfId="9271" xr:uid="{00000000-0005-0000-0000-000037240000}"/>
    <cellStyle name="Currency 2 9 5 4" xfId="9272" xr:uid="{00000000-0005-0000-0000-000038240000}"/>
    <cellStyle name="Currency 2 9 5 4 2" xfId="9273" xr:uid="{00000000-0005-0000-0000-000039240000}"/>
    <cellStyle name="Currency 2 9 5 4 2 2" xfId="9274" xr:uid="{00000000-0005-0000-0000-00003A240000}"/>
    <cellStyle name="Currency 2 9 5 4 3" xfId="9275" xr:uid="{00000000-0005-0000-0000-00003B240000}"/>
    <cellStyle name="Currency 2 9 5 5" xfId="9276" xr:uid="{00000000-0005-0000-0000-00003C240000}"/>
    <cellStyle name="Currency 2 9 5 5 2" xfId="9277" xr:uid="{00000000-0005-0000-0000-00003D240000}"/>
    <cellStyle name="Currency 2 9 5 5 2 2" xfId="9278" xr:uid="{00000000-0005-0000-0000-00003E240000}"/>
    <cellStyle name="Currency 2 9 5 5 3" xfId="9279" xr:uid="{00000000-0005-0000-0000-00003F240000}"/>
    <cellStyle name="Currency 2 9 5 6" xfId="9280" xr:uid="{00000000-0005-0000-0000-000040240000}"/>
    <cellStyle name="Currency 2 9 5 6 2" xfId="9281" xr:uid="{00000000-0005-0000-0000-000041240000}"/>
    <cellStyle name="Currency 2 9 5 6 2 2" xfId="9282" xr:uid="{00000000-0005-0000-0000-000042240000}"/>
    <cellStyle name="Currency 2 9 5 6 3" xfId="9283" xr:uid="{00000000-0005-0000-0000-000043240000}"/>
    <cellStyle name="Currency 2 9 5 7" xfId="9284" xr:uid="{00000000-0005-0000-0000-000044240000}"/>
    <cellStyle name="Currency 2 9 5 7 2" xfId="9285" xr:uid="{00000000-0005-0000-0000-000045240000}"/>
    <cellStyle name="Currency 2 9 5 8" xfId="9286" xr:uid="{00000000-0005-0000-0000-000046240000}"/>
    <cellStyle name="Currency 2 9 5 8 2" xfId="9287" xr:uid="{00000000-0005-0000-0000-000047240000}"/>
    <cellStyle name="Currency 2 9 5 9" xfId="9288" xr:uid="{00000000-0005-0000-0000-000048240000}"/>
    <cellStyle name="Currency 2 9 6" xfId="9289" xr:uid="{00000000-0005-0000-0000-000049240000}"/>
    <cellStyle name="Currency 2 9 6 2" xfId="9290" xr:uid="{00000000-0005-0000-0000-00004A240000}"/>
    <cellStyle name="Currency 2 9 6 3" xfId="9291" xr:uid="{00000000-0005-0000-0000-00004B240000}"/>
    <cellStyle name="Currency 2 9 7" xfId="9292" xr:uid="{00000000-0005-0000-0000-00004C240000}"/>
    <cellStyle name="Currency 2 9 8" xfId="9293" xr:uid="{00000000-0005-0000-0000-00004D240000}"/>
    <cellStyle name="Currency 2 9 8 2" xfId="9294" xr:uid="{00000000-0005-0000-0000-00004E240000}"/>
    <cellStyle name="Currency 2 9 8 2 2" xfId="9295" xr:uid="{00000000-0005-0000-0000-00004F240000}"/>
    <cellStyle name="Currency 2 9 8 3" xfId="9296" xr:uid="{00000000-0005-0000-0000-000050240000}"/>
    <cellStyle name="Currency 2 9 8 4" xfId="9297" xr:uid="{00000000-0005-0000-0000-000051240000}"/>
    <cellStyle name="Currency 2 9 9" xfId="9298" xr:uid="{00000000-0005-0000-0000-000052240000}"/>
    <cellStyle name="Currency 2 9 9 2" xfId="9299" xr:uid="{00000000-0005-0000-0000-000053240000}"/>
    <cellStyle name="Currency 2 9 9 2 2" xfId="9300" xr:uid="{00000000-0005-0000-0000-000054240000}"/>
    <cellStyle name="Currency 2 9 9 3" xfId="9301" xr:uid="{00000000-0005-0000-0000-000055240000}"/>
    <cellStyle name="Currency 3" xfId="9302" xr:uid="{00000000-0005-0000-0000-000056240000}"/>
    <cellStyle name="Currency 3 2" xfId="9303" xr:uid="{00000000-0005-0000-0000-000057240000}"/>
    <cellStyle name="Currency 3 2 2" xfId="9304" xr:uid="{00000000-0005-0000-0000-000058240000}"/>
    <cellStyle name="Currency 3 2 2 2" xfId="9305" xr:uid="{00000000-0005-0000-0000-000059240000}"/>
    <cellStyle name="Currency 3 2 2 2 2" xfId="9306" xr:uid="{00000000-0005-0000-0000-00005A240000}"/>
    <cellStyle name="Currency 3 2 2 2 2 2" xfId="9307" xr:uid="{00000000-0005-0000-0000-00005B240000}"/>
    <cellStyle name="Currency 3 2 2 2 2 3" xfId="9308" xr:uid="{00000000-0005-0000-0000-00005C240000}"/>
    <cellStyle name="Currency 3 2 2 2 3" xfId="9309" xr:uid="{00000000-0005-0000-0000-00005D240000}"/>
    <cellStyle name="Currency 3 2 2 2 4" xfId="9310" xr:uid="{00000000-0005-0000-0000-00005E240000}"/>
    <cellStyle name="Currency 3 2 2 3" xfId="9311" xr:uid="{00000000-0005-0000-0000-00005F240000}"/>
    <cellStyle name="Currency 3 2 2 3 2" xfId="9312" xr:uid="{00000000-0005-0000-0000-000060240000}"/>
    <cellStyle name="Currency 3 2 2 3 3" xfId="9313" xr:uid="{00000000-0005-0000-0000-000061240000}"/>
    <cellStyle name="Currency 3 2 2 4" xfId="9314" xr:uid="{00000000-0005-0000-0000-000062240000}"/>
    <cellStyle name="Currency 3 2 2 4 2" xfId="9315" xr:uid="{00000000-0005-0000-0000-000063240000}"/>
    <cellStyle name="Currency 3 2 2 4 3" xfId="9316" xr:uid="{00000000-0005-0000-0000-000064240000}"/>
    <cellStyle name="Currency 3 2 2 4 4" xfId="9317" xr:uid="{00000000-0005-0000-0000-000065240000}"/>
    <cellStyle name="Currency 3 2 3" xfId="9318" xr:uid="{00000000-0005-0000-0000-000066240000}"/>
    <cellStyle name="Currency 3 2 3 2" xfId="9319" xr:uid="{00000000-0005-0000-0000-000067240000}"/>
    <cellStyle name="Currency 3 2 3 2 2" xfId="9320" xr:uid="{00000000-0005-0000-0000-000068240000}"/>
    <cellStyle name="Currency 3 2 3 2 2 2" xfId="9321" xr:uid="{00000000-0005-0000-0000-000069240000}"/>
    <cellStyle name="Currency 3 2 3 2 2 3" xfId="9322" xr:uid="{00000000-0005-0000-0000-00006A240000}"/>
    <cellStyle name="Currency 3 2 3 2 3" xfId="9323" xr:uid="{00000000-0005-0000-0000-00006B240000}"/>
    <cellStyle name="Currency 3 2 3 3" xfId="9324" xr:uid="{00000000-0005-0000-0000-00006C240000}"/>
    <cellStyle name="Currency 3 2 3 3 2" xfId="9325" xr:uid="{00000000-0005-0000-0000-00006D240000}"/>
    <cellStyle name="Currency 3 2 3 3 2 2" xfId="9326" xr:uid="{00000000-0005-0000-0000-00006E240000}"/>
    <cellStyle name="Currency 3 2 3 3 2 3" xfId="9327" xr:uid="{00000000-0005-0000-0000-00006F240000}"/>
    <cellStyle name="Currency 3 2 3 3 3" xfId="9328" xr:uid="{00000000-0005-0000-0000-000070240000}"/>
    <cellStyle name="Currency 3 2 3 3 3 2" xfId="9329" xr:uid="{00000000-0005-0000-0000-000071240000}"/>
    <cellStyle name="Currency 3 2 3 3 3 3" xfId="9330" xr:uid="{00000000-0005-0000-0000-000072240000}"/>
    <cellStyle name="Currency 3 2 3 3 4" xfId="9331" xr:uid="{00000000-0005-0000-0000-000073240000}"/>
    <cellStyle name="Currency 3 2 3 4" xfId="9332" xr:uid="{00000000-0005-0000-0000-000074240000}"/>
    <cellStyle name="Currency 3 2 3 4 2" xfId="9333" xr:uid="{00000000-0005-0000-0000-000075240000}"/>
    <cellStyle name="Currency 3 2 3 4 3" xfId="9334" xr:uid="{00000000-0005-0000-0000-000076240000}"/>
    <cellStyle name="Currency 3 2 3 5" xfId="9335" xr:uid="{00000000-0005-0000-0000-000077240000}"/>
    <cellStyle name="Currency 3 2 3 6" xfId="9336" xr:uid="{00000000-0005-0000-0000-000078240000}"/>
    <cellStyle name="Currency 3 2 3 7" xfId="9337" xr:uid="{00000000-0005-0000-0000-000079240000}"/>
    <cellStyle name="Currency 3 2 4" xfId="9338" xr:uid="{00000000-0005-0000-0000-00007A240000}"/>
    <cellStyle name="Currency 3 2 4 2" xfId="9339" xr:uid="{00000000-0005-0000-0000-00007B240000}"/>
    <cellStyle name="Currency 3 2 4 3" xfId="9340" xr:uid="{00000000-0005-0000-0000-00007C240000}"/>
    <cellStyle name="Currency 3 2 4 4" xfId="9341" xr:uid="{00000000-0005-0000-0000-00007D240000}"/>
    <cellStyle name="Currency 3 2 5" xfId="9342" xr:uid="{00000000-0005-0000-0000-00007E240000}"/>
    <cellStyle name="Currency 3 2 5 2" xfId="9343" xr:uid="{00000000-0005-0000-0000-00007F240000}"/>
    <cellStyle name="Currency 3 2 5 3" xfId="9344" xr:uid="{00000000-0005-0000-0000-000080240000}"/>
    <cellStyle name="Currency 3 2 5 4" xfId="9345" xr:uid="{00000000-0005-0000-0000-000081240000}"/>
    <cellStyle name="Currency 3 2 6" xfId="9346" xr:uid="{00000000-0005-0000-0000-000082240000}"/>
    <cellStyle name="Currency 3 2 7" xfId="9347" xr:uid="{00000000-0005-0000-0000-000083240000}"/>
    <cellStyle name="Currency 3 2 8" xfId="9348" xr:uid="{00000000-0005-0000-0000-000084240000}"/>
    <cellStyle name="Currency 3 3" xfId="9349" xr:uid="{00000000-0005-0000-0000-000085240000}"/>
    <cellStyle name="Currency 3 3 2" xfId="9350" xr:uid="{00000000-0005-0000-0000-000086240000}"/>
    <cellStyle name="Currency 3 4" xfId="9351" xr:uid="{00000000-0005-0000-0000-000087240000}"/>
    <cellStyle name="Currency 4" xfId="9352" xr:uid="{00000000-0005-0000-0000-000088240000}"/>
    <cellStyle name="Currency 4 2" xfId="9353" xr:uid="{00000000-0005-0000-0000-000089240000}"/>
    <cellStyle name="Currency 4 2 2" xfId="9354" xr:uid="{00000000-0005-0000-0000-00008A240000}"/>
    <cellStyle name="Currency 4 3" xfId="9355" xr:uid="{00000000-0005-0000-0000-00008B240000}"/>
    <cellStyle name="Currency 5" xfId="9356" xr:uid="{00000000-0005-0000-0000-00008C240000}"/>
    <cellStyle name="Currency 5 2" xfId="9357" xr:uid="{00000000-0005-0000-0000-00008D240000}"/>
    <cellStyle name="Currency 6" xfId="9358" xr:uid="{00000000-0005-0000-0000-00008E240000}"/>
    <cellStyle name="Currency 6 2" xfId="9359" xr:uid="{00000000-0005-0000-0000-00008F240000}"/>
    <cellStyle name="Currency 6 2 2" xfId="9360" xr:uid="{00000000-0005-0000-0000-000090240000}"/>
    <cellStyle name="Currency 6 3" xfId="9361" xr:uid="{00000000-0005-0000-0000-000091240000}"/>
    <cellStyle name="Currency 7" xfId="9362" xr:uid="{00000000-0005-0000-0000-000092240000}"/>
    <cellStyle name="Currency 7 2" xfId="9363" xr:uid="{00000000-0005-0000-0000-000093240000}"/>
    <cellStyle name="Currency 7 2 2" xfId="9364" xr:uid="{00000000-0005-0000-0000-000094240000}"/>
    <cellStyle name="Currency 7 2 2 2" xfId="9365" xr:uid="{00000000-0005-0000-0000-000095240000}"/>
    <cellStyle name="Currency 7 2 2 2 2" xfId="9366" xr:uid="{00000000-0005-0000-0000-000096240000}"/>
    <cellStyle name="Currency 7 2 2 2 3" xfId="9367" xr:uid="{00000000-0005-0000-0000-000097240000}"/>
    <cellStyle name="Currency 7 2 2 3" xfId="9368" xr:uid="{00000000-0005-0000-0000-000098240000}"/>
    <cellStyle name="Currency 7 2 2 4" xfId="9369" xr:uid="{00000000-0005-0000-0000-000099240000}"/>
    <cellStyle name="Currency 7 2 3" xfId="9370" xr:uid="{00000000-0005-0000-0000-00009A240000}"/>
    <cellStyle name="Currency 7 2 3 2" xfId="9371" xr:uid="{00000000-0005-0000-0000-00009B240000}"/>
    <cellStyle name="Currency 7 2 3 3" xfId="9372" xr:uid="{00000000-0005-0000-0000-00009C240000}"/>
    <cellStyle name="Currency 7 2 4" xfId="9373" xr:uid="{00000000-0005-0000-0000-00009D240000}"/>
    <cellStyle name="Currency 7 2 5" xfId="9374" xr:uid="{00000000-0005-0000-0000-00009E240000}"/>
    <cellStyle name="Currency 7 3" xfId="9375" xr:uid="{00000000-0005-0000-0000-00009F240000}"/>
    <cellStyle name="Currency 7 3 2" xfId="9376" xr:uid="{00000000-0005-0000-0000-0000A0240000}"/>
    <cellStyle name="Currency 7 3 3" xfId="9377" xr:uid="{00000000-0005-0000-0000-0000A1240000}"/>
    <cellStyle name="Currency 7 4" xfId="9378" xr:uid="{00000000-0005-0000-0000-0000A2240000}"/>
    <cellStyle name="Currency 7 5" xfId="9379" xr:uid="{00000000-0005-0000-0000-0000A3240000}"/>
    <cellStyle name="Currency 8" xfId="9380" xr:uid="{00000000-0005-0000-0000-0000A4240000}"/>
    <cellStyle name="Currency 8 2" xfId="9381" xr:uid="{00000000-0005-0000-0000-0000A5240000}"/>
    <cellStyle name="Currency 8 2 2" xfId="9382" xr:uid="{00000000-0005-0000-0000-0000A6240000}"/>
    <cellStyle name="Currency 8 3" xfId="9383" xr:uid="{00000000-0005-0000-0000-0000A7240000}"/>
    <cellStyle name="Currency 9" xfId="9384" xr:uid="{00000000-0005-0000-0000-0000A8240000}"/>
    <cellStyle name="Currency 9 2" xfId="9385" xr:uid="{00000000-0005-0000-0000-0000A9240000}"/>
    <cellStyle name="Currency 9 2 2" xfId="9386" xr:uid="{00000000-0005-0000-0000-0000AA240000}"/>
    <cellStyle name="Currency 9 2 3" xfId="9387" xr:uid="{00000000-0005-0000-0000-0000AB240000}"/>
    <cellStyle name="Currency 9 3" xfId="9388" xr:uid="{00000000-0005-0000-0000-0000AC240000}"/>
    <cellStyle name="Currency 9 4" xfId="9389" xr:uid="{00000000-0005-0000-0000-0000AD240000}"/>
    <cellStyle name="Explanatory Text 2" xfId="9390" xr:uid="{00000000-0005-0000-0000-0000AE240000}"/>
    <cellStyle name="Good 2" xfId="9391" xr:uid="{00000000-0005-0000-0000-0000AF240000}"/>
    <cellStyle name="hl tb" xfId="9392" xr:uid="{00000000-0005-0000-0000-0000B0240000}"/>
    <cellStyle name="hl tb 2" xfId="9393" xr:uid="{00000000-0005-0000-0000-0000B1240000}"/>
    <cellStyle name="hl tl" xfId="9394" xr:uid="{00000000-0005-0000-0000-0000B2240000}"/>
    <cellStyle name="hl tl 2" xfId="9395" xr:uid="{00000000-0005-0000-0000-0000B3240000}"/>
    <cellStyle name="Hyperlink" xfId="25687" builtinId="8"/>
    <cellStyle name="Input 2" xfId="9396" xr:uid="{00000000-0005-0000-0000-0000B4240000}"/>
    <cellStyle name="Linked Cell 2" xfId="9397" xr:uid="{00000000-0005-0000-0000-0000B5240000}"/>
    <cellStyle name="Milliers 2" xfId="9398" xr:uid="{00000000-0005-0000-0000-0000B6240000}"/>
    <cellStyle name="Milliers 2 2" xfId="9399" xr:uid="{00000000-0005-0000-0000-0000B7240000}"/>
    <cellStyle name="Milliers 2 2 2" xfId="9400" xr:uid="{00000000-0005-0000-0000-0000B8240000}"/>
    <cellStyle name="Milliers 2 3" xfId="9401" xr:uid="{00000000-0005-0000-0000-0000B9240000}"/>
    <cellStyle name="Neutral 2" xfId="9402" xr:uid="{00000000-0005-0000-0000-0000BA240000}"/>
    <cellStyle name="Normal" xfId="0" builtinId="0"/>
    <cellStyle name="Normal 10" xfId="9403" xr:uid="{00000000-0005-0000-0000-0000BC240000}"/>
    <cellStyle name="Normal 10 2" xfId="9404" xr:uid="{00000000-0005-0000-0000-0000BD240000}"/>
    <cellStyle name="Normal 10 4" xfId="9405" xr:uid="{00000000-0005-0000-0000-0000BE240000}"/>
    <cellStyle name="Normal 100" xfId="9406" xr:uid="{00000000-0005-0000-0000-0000BF240000}"/>
    <cellStyle name="Normal 100 2" xfId="9407" xr:uid="{00000000-0005-0000-0000-0000C0240000}"/>
    <cellStyle name="Normal 100 2 2" xfId="9408" xr:uid="{00000000-0005-0000-0000-0000C1240000}"/>
    <cellStyle name="Normal 100 3" xfId="9409" xr:uid="{00000000-0005-0000-0000-0000C2240000}"/>
    <cellStyle name="Normal 101" xfId="9410" xr:uid="{00000000-0005-0000-0000-0000C3240000}"/>
    <cellStyle name="Normal 101 2" xfId="9411" xr:uid="{00000000-0005-0000-0000-0000C4240000}"/>
    <cellStyle name="Normal 101 2 2" xfId="9412" xr:uid="{00000000-0005-0000-0000-0000C5240000}"/>
    <cellStyle name="Normal 101 3" xfId="9413" xr:uid="{00000000-0005-0000-0000-0000C6240000}"/>
    <cellStyle name="Normal 102" xfId="9414" xr:uid="{00000000-0005-0000-0000-0000C7240000}"/>
    <cellStyle name="Normal 102 2" xfId="9415" xr:uid="{00000000-0005-0000-0000-0000C8240000}"/>
    <cellStyle name="Normal 103" xfId="9416" xr:uid="{00000000-0005-0000-0000-0000C9240000}"/>
    <cellStyle name="Normal 103 2" xfId="9417" xr:uid="{00000000-0005-0000-0000-0000CA240000}"/>
    <cellStyle name="Normal 104" xfId="9418" xr:uid="{00000000-0005-0000-0000-0000CB240000}"/>
    <cellStyle name="Normal 105" xfId="9419" xr:uid="{00000000-0005-0000-0000-0000CC240000}"/>
    <cellStyle name="Normal 106" xfId="9420" xr:uid="{00000000-0005-0000-0000-0000CD240000}"/>
    <cellStyle name="Normal 107" xfId="9421" xr:uid="{00000000-0005-0000-0000-0000CE240000}"/>
    <cellStyle name="Normal 11" xfId="9422" xr:uid="{00000000-0005-0000-0000-0000CF240000}"/>
    <cellStyle name="Normal 11 2" xfId="9423" xr:uid="{00000000-0005-0000-0000-0000D0240000}"/>
    <cellStyle name="Normal 12" xfId="9424" xr:uid="{00000000-0005-0000-0000-0000D1240000}"/>
    <cellStyle name="Normal 13" xfId="9425" xr:uid="{00000000-0005-0000-0000-0000D2240000}"/>
    <cellStyle name="Normal 14" xfId="9426" xr:uid="{00000000-0005-0000-0000-0000D3240000}"/>
    <cellStyle name="Normal 15" xfId="9427" xr:uid="{00000000-0005-0000-0000-0000D4240000}"/>
    <cellStyle name="Normal 15 10" xfId="9428" xr:uid="{00000000-0005-0000-0000-0000D5240000}"/>
    <cellStyle name="Normal 15 10 2" xfId="9429" xr:uid="{00000000-0005-0000-0000-0000D6240000}"/>
    <cellStyle name="Normal 15 10 2 2" xfId="9430" xr:uid="{00000000-0005-0000-0000-0000D7240000}"/>
    <cellStyle name="Normal 15 10 2 2 2" xfId="9431" xr:uid="{00000000-0005-0000-0000-0000D8240000}"/>
    <cellStyle name="Normal 15 10 2 3" xfId="9432" xr:uid="{00000000-0005-0000-0000-0000D9240000}"/>
    <cellStyle name="Normal 15 10 3" xfId="9433" xr:uid="{00000000-0005-0000-0000-0000DA240000}"/>
    <cellStyle name="Normal 15 10 3 2" xfId="9434" xr:uid="{00000000-0005-0000-0000-0000DB240000}"/>
    <cellStyle name="Normal 15 10 3 2 2" xfId="9435" xr:uid="{00000000-0005-0000-0000-0000DC240000}"/>
    <cellStyle name="Normal 15 10 3 3" xfId="9436" xr:uid="{00000000-0005-0000-0000-0000DD240000}"/>
    <cellStyle name="Normal 15 10 4" xfId="9437" xr:uid="{00000000-0005-0000-0000-0000DE240000}"/>
    <cellStyle name="Normal 15 10 4 2" xfId="9438" xr:uid="{00000000-0005-0000-0000-0000DF240000}"/>
    <cellStyle name="Normal 15 10 4 2 2" xfId="9439" xr:uid="{00000000-0005-0000-0000-0000E0240000}"/>
    <cellStyle name="Normal 15 10 4 3" xfId="9440" xr:uid="{00000000-0005-0000-0000-0000E1240000}"/>
    <cellStyle name="Normal 15 10 5" xfId="9441" xr:uid="{00000000-0005-0000-0000-0000E2240000}"/>
    <cellStyle name="Normal 15 10 5 2" xfId="9442" xr:uid="{00000000-0005-0000-0000-0000E3240000}"/>
    <cellStyle name="Normal 15 10 6" xfId="9443" xr:uid="{00000000-0005-0000-0000-0000E4240000}"/>
    <cellStyle name="Normal 15 10 6 2" xfId="9444" xr:uid="{00000000-0005-0000-0000-0000E5240000}"/>
    <cellStyle name="Normal 15 10 7" xfId="9445" xr:uid="{00000000-0005-0000-0000-0000E6240000}"/>
    <cellStyle name="Normal 15 11" xfId="9446" xr:uid="{00000000-0005-0000-0000-0000E7240000}"/>
    <cellStyle name="Normal 15 11 2" xfId="9447" xr:uid="{00000000-0005-0000-0000-0000E8240000}"/>
    <cellStyle name="Normal 15 11 2 2" xfId="9448" xr:uid="{00000000-0005-0000-0000-0000E9240000}"/>
    <cellStyle name="Normal 15 11 3" xfId="9449" xr:uid="{00000000-0005-0000-0000-0000EA240000}"/>
    <cellStyle name="Normal 15 12" xfId="9450" xr:uid="{00000000-0005-0000-0000-0000EB240000}"/>
    <cellStyle name="Normal 15 12 2" xfId="9451" xr:uid="{00000000-0005-0000-0000-0000EC240000}"/>
    <cellStyle name="Normal 15 12 2 2" xfId="9452" xr:uid="{00000000-0005-0000-0000-0000ED240000}"/>
    <cellStyle name="Normal 15 12 3" xfId="9453" xr:uid="{00000000-0005-0000-0000-0000EE240000}"/>
    <cellStyle name="Normal 15 13" xfId="9454" xr:uid="{00000000-0005-0000-0000-0000EF240000}"/>
    <cellStyle name="Normal 15 13 2" xfId="9455" xr:uid="{00000000-0005-0000-0000-0000F0240000}"/>
    <cellStyle name="Normal 15 13 2 2" xfId="9456" xr:uid="{00000000-0005-0000-0000-0000F1240000}"/>
    <cellStyle name="Normal 15 13 3" xfId="9457" xr:uid="{00000000-0005-0000-0000-0000F2240000}"/>
    <cellStyle name="Normal 15 14" xfId="9458" xr:uid="{00000000-0005-0000-0000-0000F3240000}"/>
    <cellStyle name="Normal 15 14 2" xfId="9459" xr:uid="{00000000-0005-0000-0000-0000F4240000}"/>
    <cellStyle name="Normal 15 15" xfId="9460" xr:uid="{00000000-0005-0000-0000-0000F5240000}"/>
    <cellStyle name="Normal 15 15 2" xfId="9461" xr:uid="{00000000-0005-0000-0000-0000F6240000}"/>
    <cellStyle name="Normal 15 16" xfId="9462" xr:uid="{00000000-0005-0000-0000-0000F7240000}"/>
    <cellStyle name="Normal 15 2" xfId="9463" xr:uid="{00000000-0005-0000-0000-0000F8240000}"/>
    <cellStyle name="Normal 15 2 10" xfId="9464" xr:uid="{00000000-0005-0000-0000-0000F9240000}"/>
    <cellStyle name="Normal 15 2 10 2" xfId="9465" xr:uid="{00000000-0005-0000-0000-0000FA240000}"/>
    <cellStyle name="Normal 15 2 10 2 2" xfId="9466" xr:uid="{00000000-0005-0000-0000-0000FB240000}"/>
    <cellStyle name="Normal 15 2 10 3" xfId="9467" xr:uid="{00000000-0005-0000-0000-0000FC240000}"/>
    <cellStyle name="Normal 15 2 11" xfId="9468" xr:uid="{00000000-0005-0000-0000-0000FD240000}"/>
    <cellStyle name="Normal 15 2 11 2" xfId="9469" xr:uid="{00000000-0005-0000-0000-0000FE240000}"/>
    <cellStyle name="Normal 15 2 11 2 2" xfId="9470" xr:uid="{00000000-0005-0000-0000-0000FF240000}"/>
    <cellStyle name="Normal 15 2 11 3" xfId="9471" xr:uid="{00000000-0005-0000-0000-000000250000}"/>
    <cellStyle name="Normal 15 2 12" xfId="9472" xr:uid="{00000000-0005-0000-0000-000001250000}"/>
    <cellStyle name="Normal 15 2 12 2" xfId="9473" xr:uid="{00000000-0005-0000-0000-000002250000}"/>
    <cellStyle name="Normal 15 2 13" xfId="9474" xr:uid="{00000000-0005-0000-0000-000003250000}"/>
    <cellStyle name="Normal 15 2 13 2" xfId="9475" xr:uid="{00000000-0005-0000-0000-000004250000}"/>
    <cellStyle name="Normal 15 2 14" xfId="9476" xr:uid="{00000000-0005-0000-0000-000005250000}"/>
    <cellStyle name="Normal 15 2 2" xfId="9477" xr:uid="{00000000-0005-0000-0000-000006250000}"/>
    <cellStyle name="Normal 15 2 2 10" xfId="9478" xr:uid="{00000000-0005-0000-0000-000007250000}"/>
    <cellStyle name="Normal 15 2 2 10 2" xfId="9479" xr:uid="{00000000-0005-0000-0000-000008250000}"/>
    <cellStyle name="Normal 15 2 2 11" xfId="9480" xr:uid="{00000000-0005-0000-0000-000009250000}"/>
    <cellStyle name="Normal 15 2 2 11 2" xfId="9481" xr:uid="{00000000-0005-0000-0000-00000A250000}"/>
    <cellStyle name="Normal 15 2 2 12" xfId="9482" xr:uid="{00000000-0005-0000-0000-00000B250000}"/>
    <cellStyle name="Normal 15 2 2 2" xfId="9483" xr:uid="{00000000-0005-0000-0000-00000C250000}"/>
    <cellStyle name="Normal 15 2 2 2 10" xfId="9484" xr:uid="{00000000-0005-0000-0000-00000D250000}"/>
    <cellStyle name="Normal 15 2 2 2 2" xfId="9485" xr:uid="{00000000-0005-0000-0000-00000E250000}"/>
    <cellStyle name="Normal 15 2 2 2 2 2" xfId="9486" xr:uid="{00000000-0005-0000-0000-00000F250000}"/>
    <cellStyle name="Normal 15 2 2 2 2 2 2" xfId="9487" xr:uid="{00000000-0005-0000-0000-000010250000}"/>
    <cellStyle name="Normal 15 2 2 2 2 2 2 2" xfId="9488" xr:uid="{00000000-0005-0000-0000-000011250000}"/>
    <cellStyle name="Normal 15 2 2 2 2 2 2 2 2" xfId="9489" xr:uid="{00000000-0005-0000-0000-000012250000}"/>
    <cellStyle name="Normal 15 2 2 2 2 2 2 3" xfId="9490" xr:uid="{00000000-0005-0000-0000-000013250000}"/>
    <cellStyle name="Normal 15 2 2 2 2 2 3" xfId="9491" xr:uid="{00000000-0005-0000-0000-000014250000}"/>
    <cellStyle name="Normal 15 2 2 2 2 2 3 2" xfId="9492" xr:uid="{00000000-0005-0000-0000-000015250000}"/>
    <cellStyle name="Normal 15 2 2 2 2 2 3 2 2" xfId="9493" xr:uid="{00000000-0005-0000-0000-000016250000}"/>
    <cellStyle name="Normal 15 2 2 2 2 2 3 3" xfId="9494" xr:uid="{00000000-0005-0000-0000-000017250000}"/>
    <cellStyle name="Normal 15 2 2 2 2 2 4" xfId="9495" xr:uid="{00000000-0005-0000-0000-000018250000}"/>
    <cellStyle name="Normal 15 2 2 2 2 2 4 2" xfId="9496" xr:uid="{00000000-0005-0000-0000-000019250000}"/>
    <cellStyle name="Normal 15 2 2 2 2 2 4 2 2" xfId="9497" xr:uid="{00000000-0005-0000-0000-00001A250000}"/>
    <cellStyle name="Normal 15 2 2 2 2 2 4 3" xfId="9498" xr:uid="{00000000-0005-0000-0000-00001B250000}"/>
    <cellStyle name="Normal 15 2 2 2 2 2 5" xfId="9499" xr:uid="{00000000-0005-0000-0000-00001C250000}"/>
    <cellStyle name="Normal 15 2 2 2 2 2 5 2" xfId="9500" xr:uid="{00000000-0005-0000-0000-00001D250000}"/>
    <cellStyle name="Normal 15 2 2 2 2 2 6" xfId="9501" xr:uid="{00000000-0005-0000-0000-00001E250000}"/>
    <cellStyle name="Normal 15 2 2 2 2 2 6 2" xfId="9502" xr:uid="{00000000-0005-0000-0000-00001F250000}"/>
    <cellStyle name="Normal 15 2 2 2 2 2 7" xfId="9503" xr:uid="{00000000-0005-0000-0000-000020250000}"/>
    <cellStyle name="Normal 15 2 2 2 2 3" xfId="9504" xr:uid="{00000000-0005-0000-0000-000021250000}"/>
    <cellStyle name="Normal 15 2 2 2 2 3 2" xfId="9505" xr:uid="{00000000-0005-0000-0000-000022250000}"/>
    <cellStyle name="Normal 15 2 2 2 2 3 2 2" xfId="9506" xr:uid="{00000000-0005-0000-0000-000023250000}"/>
    <cellStyle name="Normal 15 2 2 2 2 3 2 2 2" xfId="9507" xr:uid="{00000000-0005-0000-0000-000024250000}"/>
    <cellStyle name="Normal 15 2 2 2 2 3 2 3" xfId="9508" xr:uid="{00000000-0005-0000-0000-000025250000}"/>
    <cellStyle name="Normal 15 2 2 2 2 3 3" xfId="9509" xr:uid="{00000000-0005-0000-0000-000026250000}"/>
    <cellStyle name="Normal 15 2 2 2 2 3 3 2" xfId="9510" xr:uid="{00000000-0005-0000-0000-000027250000}"/>
    <cellStyle name="Normal 15 2 2 2 2 3 3 2 2" xfId="9511" xr:uid="{00000000-0005-0000-0000-000028250000}"/>
    <cellStyle name="Normal 15 2 2 2 2 3 3 3" xfId="9512" xr:uid="{00000000-0005-0000-0000-000029250000}"/>
    <cellStyle name="Normal 15 2 2 2 2 3 4" xfId="9513" xr:uid="{00000000-0005-0000-0000-00002A250000}"/>
    <cellStyle name="Normal 15 2 2 2 2 3 4 2" xfId="9514" xr:uid="{00000000-0005-0000-0000-00002B250000}"/>
    <cellStyle name="Normal 15 2 2 2 2 3 4 2 2" xfId="9515" xr:uid="{00000000-0005-0000-0000-00002C250000}"/>
    <cellStyle name="Normal 15 2 2 2 2 3 4 3" xfId="9516" xr:uid="{00000000-0005-0000-0000-00002D250000}"/>
    <cellStyle name="Normal 15 2 2 2 2 3 5" xfId="9517" xr:uid="{00000000-0005-0000-0000-00002E250000}"/>
    <cellStyle name="Normal 15 2 2 2 2 3 5 2" xfId="9518" xr:uid="{00000000-0005-0000-0000-00002F250000}"/>
    <cellStyle name="Normal 15 2 2 2 2 3 6" xfId="9519" xr:uid="{00000000-0005-0000-0000-000030250000}"/>
    <cellStyle name="Normal 15 2 2 2 2 3 6 2" xfId="9520" xr:uid="{00000000-0005-0000-0000-000031250000}"/>
    <cellStyle name="Normal 15 2 2 2 2 3 7" xfId="9521" xr:uid="{00000000-0005-0000-0000-000032250000}"/>
    <cellStyle name="Normal 15 2 2 2 2 4" xfId="9522" xr:uid="{00000000-0005-0000-0000-000033250000}"/>
    <cellStyle name="Normal 15 2 2 2 2 4 2" xfId="9523" xr:uid="{00000000-0005-0000-0000-000034250000}"/>
    <cellStyle name="Normal 15 2 2 2 2 4 2 2" xfId="9524" xr:uid="{00000000-0005-0000-0000-000035250000}"/>
    <cellStyle name="Normal 15 2 2 2 2 4 3" xfId="9525" xr:uid="{00000000-0005-0000-0000-000036250000}"/>
    <cellStyle name="Normal 15 2 2 2 2 5" xfId="9526" xr:uid="{00000000-0005-0000-0000-000037250000}"/>
    <cellStyle name="Normal 15 2 2 2 2 5 2" xfId="9527" xr:uid="{00000000-0005-0000-0000-000038250000}"/>
    <cellStyle name="Normal 15 2 2 2 2 5 2 2" xfId="9528" xr:uid="{00000000-0005-0000-0000-000039250000}"/>
    <cellStyle name="Normal 15 2 2 2 2 5 3" xfId="9529" xr:uid="{00000000-0005-0000-0000-00003A250000}"/>
    <cellStyle name="Normal 15 2 2 2 2 6" xfId="9530" xr:uid="{00000000-0005-0000-0000-00003B250000}"/>
    <cellStyle name="Normal 15 2 2 2 2 6 2" xfId="9531" xr:uid="{00000000-0005-0000-0000-00003C250000}"/>
    <cellStyle name="Normal 15 2 2 2 2 6 2 2" xfId="9532" xr:uid="{00000000-0005-0000-0000-00003D250000}"/>
    <cellStyle name="Normal 15 2 2 2 2 6 3" xfId="9533" xr:uid="{00000000-0005-0000-0000-00003E250000}"/>
    <cellStyle name="Normal 15 2 2 2 2 7" xfId="9534" xr:uid="{00000000-0005-0000-0000-00003F250000}"/>
    <cellStyle name="Normal 15 2 2 2 2 7 2" xfId="9535" xr:uid="{00000000-0005-0000-0000-000040250000}"/>
    <cellStyle name="Normal 15 2 2 2 2 8" xfId="9536" xr:uid="{00000000-0005-0000-0000-000041250000}"/>
    <cellStyle name="Normal 15 2 2 2 2 8 2" xfId="9537" xr:uid="{00000000-0005-0000-0000-000042250000}"/>
    <cellStyle name="Normal 15 2 2 2 2 9" xfId="9538" xr:uid="{00000000-0005-0000-0000-000043250000}"/>
    <cellStyle name="Normal 15 2 2 2 3" xfId="9539" xr:uid="{00000000-0005-0000-0000-000044250000}"/>
    <cellStyle name="Normal 15 2 2 2 3 2" xfId="9540" xr:uid="{00000000-0005-0000-0000-000045250000}"/>
    <cellStyle name="Normal 15 2 2 2 3 2 2" xfId="9541" xr:uid="{00000000-0005-0000-0000-000046250000}"/>
    <cellStyle name="Normal 15 2 2 2 3 2 2 2" xfId="9542" xr:uid="{00000000-0005-0000-0000-000047250000}"/>
    <cellStyle name="Normal 15 2 2 2 3 2 3" xfId="9543" xr:uid="{00000000-0005-0000-0000-000048250000}"/>
    <cellStyle name="Normal 15 2 2 2 3 3" xfId="9544" xr:uid="{00000000-0005-0000-0000-000049250000}"/>
    <cellStyle name="Normal 15 2 2 2 3 3 2" xfId="9545" xr:uid="{00000000-0005-0000-0000-00004A250000}"/>
    <cellStyle name="Normal 15 2 2 2 3 3 2 2" xfId="9546" xr:uid="{00000000-0005-0000-0000-00004B250000}"/>
    <cellStyle name="Normal 15 2 2 2 3 3 3" xfId="9547" xr:uid="{00000000-0005-0000-0000-00004C250000}"/>
    <cellStyle name="Normal 15 2 2 2 3 4" xfId="9548" xr:uid="{00000000-0005-0000-0000-00004D250000}"/>
    <cellStyle name="Normal 15 2 2 2 3 4 2" xfId="9549" xr:uid="{00000000-0005-0000-0000-00004E250000}"/>
    <cellStyle name="Normal 15 2 2 2 3 4 2 2" xfId="9550" xr:uid="{00000000-0005-0000-0000-00004F250000}"/>
    <cellStyle name="Normal 15 2 2 2 3 4 3" xfId="9551" xr:uid="{00000000-0005-0000-0000-000050250000}"/>
    <cellStyle name="Normal 15 2 2 2 3 5" xfId="9552" xr:uid="{00000000-0005-0000-0000-000051250000}"/>
    <cellStyle name="Normal 15 2 2 2 3 5 2" xfId="9553" xr:uid="{00000000-0005-0000-0000-000052250000}"/>
    <cellStyle name="Normal 15 2 2 2 3 6" xfId="9554" xr:uid="{00000000-0005-0000-0000-000053250000}"/>
    <cellStyle name="Normal 15 2 2 2 3 6 2" xfId="9555" xr:uid="{00000000-0005-0000-0000-000054250000}"/>
    <cellStyle name="Normal 15 2 2 2 3 7" xfId="9556" xr:uid="{00000000-0005-0000-0000-000055250000}"/>
    <cellStyle name="Normal 15 2 2 2 4" xfId="9557" xr:uid="{00000000-0005-0000-0000-000056250000}"/>
    <cellStyle name="Normal 15 2 2 2 4 2" xfId="9558" xr:uid="{00000000-0005-0000-0000-000057250000}"/>
    <cellStyle name="Normal 15 2 2 2 4 2 2" xfId="9559" xr:uid="{00000000-0005-0000-0000-000058250000}"/>
    <cellStyle name="Normal 15 2 2 2 4 2 2 2" xfId="9560" xr:uid="{00000000-0005-0000-0000-000059250000}"/>
    <cellStyle name="Normal 15 2 2 2 4 2 3" xfId="9561" xr:uid="{00000000-0005-0000-0000-00005A250000}"/>
    <cellStyle name="Normal 15 2 2 2 4 3" xfId="9562" xr:uid="{00000000-0005-0000-0000-00005B250000}"/>
    <cellStyle name="Normal 15 2 2 2 4 3 2" xfId="9563" xr:uid="{00000000-0005-0000-0000-00005C250000}"/>
    <cellStyle name="Normal 15 2 2 2 4 3 2 2" xfId="9564" xr:uid="{00000000-0005-0000-0000-00005D250000}"/>
    <cellStyle name="Normal 15 2 2 2 4 3 3" xfId="9565" xr:uid="{00000000-0005-0000-0000-00005E250000}"/>
    <cellStyle name="Normal 15 2 2 2 4 4" xfId="9566" xr:uid="{00000000-0005-0000-0000-00005F250000}"/>
    <cellStyle name="Normal 15 2 2 2 4 4 2" xfId="9567" xr:uid="{00000000-0005-0000-0000-000060250000}"/>
    <cellStyle name="Normal 15 2 2 2 4 4 2 2" xfId="9568" xr:uid="{00000000-0005-0000-0000-000061250000}"/>
    <cellStyle name="Normal 15 2 2 2 4 4 3" xfId="9569" xr:uid="{00000000-0005-0000-0000-000062250000}"/>
    <cellStyle name="Normal 15 2 2 2 4 5" xfId="9570" xr:uid="{00000000-0005-0000-0000-000063250000}"/>
    <cellStyle name="Normal 15 2 2 2 4 5 2" xfId="9571" xr:uid="{00000000-0005-0000-0000-000064250000}"/>
    <cellStyle name="Normal 15 2 2 2 4 6" xfId="9572" xr:uid="{00000000-0005-0000-0000-000065250000}"/>
    <cellStyle name="Normal 15 2 2 2 4 6 2" xfId="9573" xr:uid="{00000000-0005-0000-0000-000066250000}"/>
    <cellStyle name="Normal 15 2 2 2 4 7" xfId="9574" xr:uid="{00000000-0005-0000-0000-000067250000}"/>
    <cellStyle name="Normal 15 2 2 2 5" xfId="9575" xr:uid="{00000000-0005-0000-0000-000068250000}"/>
    <cellStyle name="Normal 15 2 2 2 5 2" xfId="9576" xr:uid="{00000000-0005-0000-0000-000069250000}"/>
    <cellStyle name="Normal 15 2 2 2 5 2 2" xfId="9577" xr:uid="{00000000-0005-0000-0000-00006A250000}"/>
    <cellStyle name="Normal 15 2 2 2 5 3" xfId="9578" xr:uid="{00000000-0005-0000-0000-00006B250000}"/>
    <cellStyle name="Normal 15 2 2 2 6" xfId="9579" xr:uid="{00000000-0005-0000-0000-00006C250000}"/>
    <cellStyle name="Normal 15 2 2 2 6 2" xfId="9580" xr:uid="{00000000-0005-0000-0000-00006D250000}"/>
    <cellStyle name="Normal 15 2 2 2 6 2 2" xfId="9581" xr:uid="{00000000-0005-0000-0000-00006E250000}"/>
    <cellStyle name="Normal 15 2 2 2 6 3" xfId="9582" xr:uid="{00000000-0005-0000-0000-00006F250000}"/>
    <cellStyle name="Normal 15 2 2 2 7" xfId="9583" xr:uid="{00000000-0005-0000-0000-000070250000}"/>
    <cellStyle name="Normal 15 2 2 2 7 2" xfId="9584" xr:uid="{00000000-0005-0000-0000-000071250000}"/>
    <cellStyle name="Normal 15 2 2 2 7 2 2" xfId="9585" xr:uid="{00000000-0005-0000-0000-000072250000}"/>
    <cellStyle name="Normal 15 2 2 2 7 3" xfId="9586" xr:uid="{00000000-0005-0000-0000-000073250000}"/>
    <cellStyle name="Normal 15 2 2 2 8" xfId="9587" xr:uid="{00000000-0005-0000-0000-000074250000}"/>
    <cellStyle name="Normal 15 2 2 2 8 2" xfId="9588" xr:uid="{00000000-0005-0000-0000-000075250000}"/>
    <cellStyle name="Normal 15 2 2 2 9" xfId="9589" xr:uid="{00000000-0005-0000-0000-000076250000}"/>
    <cellStyle name="Normal 15 2 2 2 9 2" xfId="9590" xr:uid="{00000000-0005-0000-0000-000077250000}"/>
    <cellStyle name="Normal 15 2 2 3" xfId="9591" xr:uid="{00000000-0005-0000-0000-000078250000}"/>
    <cellStyle name="Normal 15 2 2 3 10" xfId="9592" xr:uid="{00000000-0005-0000-0000-000079250000}"/>
    <cellStyle name="Normal 15 2 2 3 10 2" xfId="9593" xr:uid="{00000000-0005-0000-0000-00007A250000}"/>
    <cellStyle name="Normal 15 2 2 3 11" xfId="9594" xr:uid="{00000000-0005-0000-0000-00007B250000}"/>
    <cellStyle name="Normal 15 2 2 3 2" xfId="9595" xr:uid="{00000000-0005-0000-0000-00007C250000}"/>
    <cellStyle name="Normal 15 2 2 3 2 2" xfId="9596" xr:uid="{00000000-0005-0000-0000-00007D250000}"/>
    <cellStyle name="Normal 15 2 2 3 2 2 2" xfId="9597" xr:uid="{00000000-0005-0000-0000-00007E250000}"/>
    <cellStyle name="Normal 15 2 2 3 2 2 2 2" xfId="9598" xr:uid="{00000000-0005-0000-0000-00007F250000}"/>
    <cellStyle name="Normal 15 2 2 3 2 2 2 2 2" xfId="9599" xr:uid="{00000000-0005-0000-0000-000080250000}"/>
    <cellStyle name="Normal 15 2 2 3 2 2 2 3" xfId="9600" xr:uid="{00000000-0005-0000-0000-000081250000}"/>
    <cellStyle name="Normal 15 2 2 3 2 2 3" xfId="9601" xr:uid="{00000000-0005-0000-0000-000082250000}"/>
    <cellStyle name="Normal 15 2 2 3 2 2 3 2" xfId="9602" xr:uid="{00000000-0005-0000-0000-000083250000}"/>
    <cellStyle name="Normal 15 2 2 3 2 2 3 2 2" xfId="9603" xr:uid="{00000000-0005-0000-0000-000084250000}"/>
    <cellStyle name="Normal 15 2 2 3 2 2 3 3" xfId="9604" xr:uid="{00000000-0005-0000-0000-000085250000}"/>
    <cellStyle name="Normal 15 2 2 3 2 2 4" xfId="9605" xr:uid="{00000000-0005-0000-0000-000086250000}"/>
    <cellStyle name="Normal 15 2 2 3 2 2 4 2" xfId="9606" xr:uid="{00000000-0005-0000-0000-000087250000}"/>
    <cellStyle name="Normal 15 2 2 3 2 2 4 2 2" xfId="9607" xr:uid="{00000000-0005-0000-0000-000088250000}"/>
    <cellStyle name="Normal 15 2 2 3 2 2 4 3" xfId="9608" xr:uid="{00000000-0005-0000-0000-000089250000}"/>
    <cellStyle name="Normal 15 2 2 3 2 2 5" xfId="9609" xr:uid="{00000000-0005-0000-0000-00008A250000}"/>
    <cellStyle name="Normal 15 2 2 3 2 2 5 2" xfId="9610" xr:uid="{00000000-0005-0000-0000-00008B250000}"/>
    <cellStyle name="Normal 15 2 2 3 2 2 6" xfId="9611" xr:uid="{00000000-0005-0000-0000-00008C250000}"/>
    <cellStyle name="Normal 15 2 2 3 2 2 6 2" xfId="9612" xr:uid="{00000000-0005-0000-0000-00008D250000}"/>
    <cellStyle name="Normal 15 2 2 3 2 2 7" xfId="9613" xr:uid="{00000000-0005-0000-0000-00008E250000}"/>
    <cellStyle name="Normal 15 2 2 3 2 3" xfId="9614" xr:uid="{00000000-0005-0000-0000-00008F250000}"/>
    <cellStyle name="Normal 15 2 2 3 2 3 2" xfId="9615" xr:uid="{00000000-0005-0000-0000-000090250000}"/>
    <cellStyle name="Normal 15 2 2 3 2 3 2 2" xfId="9616" xr:uid="{00000000-0005-0000-0000-000091250000}"/>
    <cellStyle name="Normal 15 2 2 3 2 3 2 2 2" xfId="9617" xr:uid="{00000000-0005-0000-0000-000092250000}"/>
    <cellStyle name="Normal 15 2 2 3 2 3 2 3" xfId="9618" xr:uid="{00000000-0005-0000-0000-000093250000}"/>
    <cellStyle name="Normal 15 2 2 3 2 3 3" xfId="9619" xr:uid="{00000000-0005-0000-0000-000094250000}"/>
    <cellStyle name="Normal 15 2 2 3 2 3 3 2" xfId="9620" xr:uid="{00000000-0005-0000-0000-000095250000}"/>
    <cellStyle name="Normal 15 2 2 3 2 3 3 2 2" xfId="9621" xr:uid="{00000000-0005-0000-0000-000096250000}"/>
    <cellStyle name="Normal 15 2 2 3 2 3 3 3" xfId="9622" xr:uid="{00000000-0005-0000-0000-000097250000}"/>
    <cellStyle name="Normal 15 2 2 3 2 3 4" xfId="9623" xr:uid="{00000000-0005-0000-0000-000098250000}"/>
    <cellStyle name="Normal 15 2 2 3 2 3 4 2" xfId="9624" xr:uid="{00000000-0005-0000-0000-000099250000}"/>
    <cellStyle name="Normal 15 2 2 3 2 3 4 2 2" xfId="9625" xr:uid="{00000000-0005-0000-0000-00009A250000}"/>
    <cellStyle name="Normal 15 2 2 3 2 3 4 3" xfId="9626" xr:uid="{00000000-0005-0000-0000-00009B250000}"/>
    <cellStyle name="Normal 15 2 2 3 2 3 5" xfId="9627" xr:uid="{00000000-0005-0000-0000-00009C250000}"/>
    <cellStyle name="Normal 15 2 2 3 2 3 5 2" xfId="9628" xr:uid="{00000000-0005-0000-0000-00009D250000}"/>
    <cellStyle name="Normal 15 2 2 3 2 3 6" xfId="9629" xr:uid="{00000000-0005-0000-0000-00009E250000}"/>
    <cellStyle name="Normal 15 2 2 3 2 3 6 2" xfId="9630" xr:uid="{00000000-0005-0000-0000-00009F250000}"/>
    <cellStyle name="Normal 15 2 2 3 2 3 7" xfId="9631" xr:uid="{00000000-0005-0000-0000-0000A0250000}"/>
    <cellStyle name="Normal 15 2 2 3 2 4" xfId="9632" xr:uid="{00000000-0005-0000-0000-0000A1250000}"/>
    <cellStyle name="Normal 15 2 2 3 2 4 2" xfId="9633" xr:uid="{00000000-0005-0000-0000-0000A2250000}"/>
    <cellStyle name="Normal 15 2 2 3 2 4 2 2" xfId="9634" xr:uid="{00000000-0005-0000-0000-0000A3250000}"/>
    <cellStyle name="Normal 15 2 2 3 2 4 3" xfId="9635" xr:uid="{00000000-0005-0000-0000-0000A4250000}"/>
    <cellStyle name="Normal 15 2 2 3 2 5" xfId="9636" xr:uid="{00000000-0005-0000-0000-0000A5250000}"/>
    <cellStyle name="Normal 15 2 2 3 2 5 2" xfId="9637" xr:uid="{00000000-0005-0000-0000-0000A6250000}"/>
    <cellStyle name="Normal 15 2 2 3 2 5 2 2" xfId="9638" xr:uid="{00000000-0005-0000-0000-0000A7250000}"/>
    <cellStyle name="Normal 15 2 2 3 2 5 3" xfId="9639" xr:uid="{00000000-0005-0000-0000-0000A8250000}"/>
    <cellStyle name="Normal 15 2 2 3 2 6" xfId="9640" xr:uid="{00000000-0005-0000-0000-0000A9250000}"/>
    <cellStyle name="Normal 15 2 2 3 2 6 2" xfId="9641" xr:uid="{00000000-0005-0000-0000-0000AA250000}"/>
    <cellStyle name="Normal 15 2 2 3 2 6 2 2" xfId="9642" xr:uid="{00000000-0005-0000-0000-0000AB250000}"/>
    <cellStyle name="Normal 15 2 2 3 2 6 3" xfId="9643" xr:uid="{00000000-0005-0000-0000-0000AC250000}"/>
    <cellStyle name="Normal 15 2 2 3 2 7" xfId="9644" xr:uid="{00000000-0005-0000-0000-0000AD250000}"/>
    <cellStyle name="Normal 15 2 2 3 2 7 2" xfId="9645" xr:uid="{00000000-0005-0000-0000-0000AE250000}"/>
    <cellStyle name="Normal 15 2 2 3 2 8" xfId="9646" xr:uid="{00000000-0005-0000-0000-0000AF250000}"/>
    <cellStyle name="Normal 15 2 2 3 2 8 2" xfId="9647" xr:uid="{00000000-0005-0000-0000-0000B0250000}"/>
    <cellStyle name="Normal 15 2 2 3 2 9" xfId="9648" xr:uid="{00000000-0005-0000-0000-0000B1250000}"/>
    <cellStyle name="Normal 15 2 2 3 3" xfId="9649" xr:uid="{00000000-0005-0000-0000-0000B2250000}"/>
    <cellStyle name="Normal 15 2 2 3 3 2" xfId="9650" xr:uid="{00000000-0005-0000-0000-0000B3250000}"/>
    <cellStyle name="Normal 15 2 2 3 3 2 2" xfId="9651" xr:uid="{00000000-0005-0000-0000-0000B4250000}"/>
    <cellStyle name="Normal 15 2 2 3 3 2 2 2" xfId="9652" xr:uid="{00000000-0005-0000-0000-0000B5250000}"/>
    <cellStyle name="Normal 15 2 2 3 3 2 2 2 2" xfId="9653" xr:uid="{00000000-0005-0000-0000-0000B6250000}"/>
    <cellStyle name="Normal 15 2 2 3 3 2 2 3" xfId="9654" xr:uid="{00000000-0005-0000-0000-0000B7250000}"/>
    <cellStyle name="Normal 15 2 2 3 3 2 3" xfId="9655" xr:uid="{00000000-0005-0000-0000-0000B8250000}"/>
    <cellStyle name="Normal 15 2 2 3 3 2 3 2" xfId="9656" xr:uid="{00000000-0005-0000-0000-0000B9250000}"/>
    <cellStyle name="Normal 15 2 2 3 3 2 3 2 2" xfId="9657" xr:uid="{00000000-0005-0000-0000-0000BA250000}"/>
    <cellStyle name="Normal 15 2 2 3 3 2 3 3" xfId="9658" xr:uid="{00000000-0005-0000-0000-0000BB250000}"/>
    <cellStyle name="Normal 15 2 2 3 3 2 4" xfId="9659" xr:uid="{00000000-0005-0000-0000-0000BC250000}"/>
    <cellStyle name="Normal 15 2 2 3 3 2 4 2" xfId="9660" xr:uid="{00000000-0005-0000-0000-0000BD250000}"/>
    <cellStyle name="Normal 15 2 2 3 3 2 4 2 2" xfId="9661" xr:uid="{00000000-0005-0000-0000-0000BE250000}"/>
    <cellStyle name="Normal 15 2 2 3 3 2 4 3" xfId="9662" xr:uid="{00000000-0005-0000-0000-0000BF250000}"/>
    <cellStyle name="Normal 15 2 2 3 3 2 5" xfId="9663" xr:uid="{00000000-0005-0000-0000-0000C0250000}"/>
    <cellStyle name="Normal 15 2 2 3 3 2 5 2" xfId="9664" xr:uid="{00000000-0005-0000-0000-0000C1250000}"/>
    <cellStyle name="Normal 15 2 2 3 3 2 6" xfId="9665" xr:uid="{00000000-0005-0000-0000-0000C2250000}"/>
    <cellStyle name="Normal 15 2 2 3 3 2 6 2" xfId="9666" xr:uid="{00000000-0005-0000-0000-0000C3250000}"/>
    <cellStyle name="Normal 15 2 2 3 3 2 7" xfId="9667" xr:uid="{00000000-0005-0000-0000-0000C4250000}"/>
    <cellStyle name="Normal 15 2 2 3 3 3" xfId="9668" xr:uid="{00000000-0005-0000-0000-0000C5250000}"/>
    <cellStyle name="Normal 15 2 2 3 3 3 2" xfId="9669" xr:uid="{00000000-0005-0000-0000-0000C6250000}"/>
    <cellStyle name="Normal 15 2 2 3 3 3 2 2" xfId="9670" xr:uid="{00000000-0005-0000-0000-0000C7250000}"/>
    <cellStyle name="Normal 15 2 2 3 3 3 3" xfId="9671" xr:uid="{00000000-0005-0000-0000-0000C8250000}"/>
    <cellStyle name="Normal 15 2 2 3 3 4" xfId="9672" xr:uid="{00000000-0005-0000-0000-0000C9250000}"/>
    <cellStyle name="Normal 15 2 2 3 3 4 2" xfId="9673" xr:uid="{00000000-0005-0000-0000-0000CA250000}"/>
    <cellStyle name="Normal 15 2 2 3 3 4 2 2" xfId="9674" xr:uid="{00000000-0005-0000-0000-0000CB250000}"/>
    <cellStyle name="Normal 15 2 2 3 3 4 3" xfId="9675" xr:uid="{00000000-0005-0000-0000-0000CC250000}"/>
    <cellStyle name="Normal 15 2 2 3 3 5" xfId="9676" xr:uid="{00000000-0005-0000-0000-0000CD250000}"/>
    <cellStyle name="Normal 15 2 2 3 3 5 2" xfId="9677" xr:uid="{00000000-0005-0000-0000-0000CE250000}"/>
    <cellStyle name="Normal 15 2 2 3 3 5 2 2" xfId="9678" xr:uid="{00000000-0005-0000-0000-0000CF250000}"/>
    <cellStyle name="Normal 15 2 2 3 3 5 3" xfId="9679" xr:uid="{00000000-0005-0000-0000-0000D0250000}"/>
    <cellStyle name="Normal 15 2 2 3 3 6" xfId="9680" xr:uid="{00000000-0005-0000-0000-0000D1250000}"/>
    <cellStyle name="Normal 15 2 2 3 3 6 2" xfId="9681" xr:uid="{00000000-0005-0000-0000-0000D2250000}"/>
    <cellStyle name="Normal 15 2 2 3 3 7" xfId="9682" xr:uid="{00000000-0005-0000-0000-0000D3250000}"/>
    <cellStyle name="Normal 15 2 2 3 3 7 2" xfId="9683" xr:uid="{00000000-0005-0000-0000-0000D4250000}"/>
    <cellStyle name="Normal 15 2 2 3 3 8" xfId="9684" xr:uid="{00000000-0005-0000-0000-0000D5250000}"/>
    <cellStyle name="Normal 15 2 2 3 4" xfId="9685" xr:uid="{00000000-0005-0000-0000-0000D6250000}"/>
    <cellStyle name="Normal 15 2 2 3 4 2" xfId="9686" xr:uid="{00000000-0005-0000-0000-0000D7250000}"/>
    <cellStyle name="Normal 15 2 2 3 4 2 2" xfId="9687" xr:uid="{00000000-0005-0000-0000-0000D8250000}"/>
    <cellStyle name="Normal 15 2 2 3 4 2 2 2" xfId="9688" xr:uid="{00000000-0005-0000-0000-0000D9250000}"/>
    <cellStyle name="Normal 15 2 2 3 4 2 3" xfId="9689" xr:uid="{00000000-0005-0000-0000-0000DA250000}"/>
    <cellStyle name="Normal 15 2 2 3 4 3" xfId="9690" xr:uid="{00000000-0005-0000-0000-0000DB250000}"/>
    <cellStyle name="Normal 15 2 2 3 4 3 2" xfId="9691" xr:uid="{00000000-0005-0000-0000-0000DC250000}"/>
    <cellStyle name="Normal 15 2 2 3 4 3 2 2" xfId="9692" xr:uid="{00000000-0005-0000-0000-0000DD250000}"/>
    <cellStyle name="Normal 15 2 2 3 4 3 3" xfId="9693" xr:uid="{00000000-0005-0000-0000-0000DE250000}"/>
    <cellStyle name="Normal 15 2 2 3 4 4" xfId="9694" xr:uid="{00000000-0005-0000-0000-0000DF250000}"/>
    <cellStyle name="Normal 15 2 2 3 4 4 2" xfId="9695" xr:uid="{00000000-0005-0000-0000-0000E0250000}"/>
    <cellStyle name="Normal 15 2 2 3 4 4 2 2" xfId="9696" xr:uid="{00000000-0005-0000-0000-0000E1250000}"/>
    <cellStyle name="Normal 15 2 2 3 4 4 3" xfId="9697" xr:uid="{00000000-0005-0000-0000-0000E2250000}"/>
    <cellStyle name="Normal 15 2 2 3 4 5" xfId="9698" xr:uid="{00000000-0005-0000-0000-0000E3250000}"/>
    <cellStyle name="Normal 15 2 2 3 4 5 2" xfId="9699" xr:uid="{00000000-0005-0000-0000-0000E4250000}"/>
    <cellStyle name="Normal 15 2 2 3 4 6" xfId="9700" xr:uid="{00000000-0005-0000-0000-0000E5250000}"/>
    <cellStyle name="Normal 15 2 2 3 4 6 2" xfId="9701" xr:uid="{00000000-0005-0000-0000-0000E6250000}"/>
    <cellStyle name="Normal 15 2 2 3 4 7" xfId="9702" xr:uid="{00000000-0005-0000-0000-0000E7250000}"/>
    <cellStyle name="Normal 15 2 2 3 5" xfId="9703" xr:uid="{00000000-0005-0000-0000-0000E8250000}"/>
    <cellStyle name="Normal 15 2 2 3 5 2" xfId="9704" xr:uid="{00000000-0005-0000-0000-0000E9250000}"/>
    <cellStyle name="Normal 15 2 2 3 5 2 2" xfId="9705" xr:uid="{00000000-0005-0000-0000-0000EA250000}"/>
    <cellStyle name="Normal 15 2 2 3 5 2 2 2" xfId="9706" xr:uid="{00000000-0005-0000-0000-0000EB250000}"/>
    <cellStyle name="Normal 15 2 2 3 5 2 3" xfId="9707" xr:uid="{00000000-0005-0000-0000-0000EC250000}"/>
    <cellStyle name="Normal 15 2 2 3 5 3" xfId="9708" xr:uid="{00000000-0005-0000-0000-0000ED250000}"/>
    <cellStyle name="Normal 15 2 2 3 5 3 2" xfId="9709" xr:uid="{00000000-0005-0000-0000-0000EE250000}"/>
    <cellStyle name="Normal 15 2 2 3 5 3 2 2" xfId="9710" xr:uid="{00000000-0005-0000-0000-0000EF250000}"/>
    <cellStyle name="Normal 15 2 2 3 5 3 3" xfId="9711" xr:uid="{00000000-0005-0000-0000-0000F0250000}"/>
    <cellStyle name="Normal 15 2 2 3 5 4" xfId="9712" xr:uid="{00000000-0005-0000-0000-0000F1250000}"/>
    <cellStyle name="Normal 15 2 2 3 5 4 2" xfId="9713" xr:uid="{00000000-0005-0000-0000-0000F2250000}"/>
    <cellStyle name="Normal 15 2 2 3 5 4 2 2" xfId="9714" xr:uid="{00000000-0005-0000-0000-0000F3250000}"/>
    <cellStyle name="Normal 15 2 2 3 5 4 3" xfId="9715" xr:uid="{00000000-0005-0000-0000-0000F4250000}"/>
    <cellStyle name="Normal 15 2 2 3 5 5" xfId="9716" xr:uid="{00000000-0005-0000-0000-0000F5250000}"/>
    <cellStyle name="Normal 15 2 2 3 5 5 2" xfId="9717" xr:uid="{00000000-0005-0000-0000-0000F6250000}"/>
    <cellStyle name="Normal 15 2 2 3 5 6" xfId="9718" xr:uid="{00000000-0005-0000-0000-0000F7250000}"/>
    <cellStyle name="Normal 15 2 2 3 5 6 2" xfId="9719" xr:uid="{00000000-0005-0000-0000-0000F8250000}"/>
    <cellStyle name="Normal 15 2 2 3 5 7" xfId="9720" xr:uid="{00000000-0005-0000-0000-0000F9250000}"/>
    <cellStyle name="Normal 15 2 2 3 6" xfId="9721" xr:uid="{00000000-0005-0000-0000-0000FA250000}"/>
    <cellStyle name="Normal 15 2 2 3 6 2" xfId="9722" xr:uid="{00000000-0005-0000-0000-0000FB250000}"/>
    <cellStyle name="Normal 15 2 2 3 6 2 2" xfId="9723" xr:uid="{00000000-0005-0000-0000-0000FC250000}"/>
    <cellStyle name="Normal 15 2 2 3 6 3" xfId="9724" xr:uid="{00000000-0005-0000-0000-0000FD250000}"/>
    <cellStyle name="Normal 15 2 2 3 7" xfId="9725" xr:uid="{00000000-0005-0000-0000-0000FE250000}"/>
    <cellStyle name="Normal 15 2 2 3 7 2" xfId="9726" xr:uid="{00000000-0005-0000-0000-0000FF250000}"/>
    <cellStyle name="Normal 15 2 2 3 7 2 2" xfId="9727" xr:uid="{00000000-0005-0000-0000-000000260000}"/>
    <cellStyle name="Normal 15 2 2 3 7 3" xfId="9728" xr:uid="{00000000-0005-0000-0000-000001260000}"/>
    <cellStyle name="Normal 15 2 2 3 8" xfId="9729" xr:uid="{00000000-0005-0000-0000-000002260000}"/>
    <cellStyle name="Normal 15 2 2 3 8 2" xfId="9730" xr:uid="{00000000-0005-0000-0000-000003260000}"/>
    <cellStyle name="Normal 15 2 2 3 8 2 2" xfId="9731" xr:uid="{00000000-0005-0000-0000-000004260000}"/>
    <cellStyle name="Normal 15 2 2 3 8 3" xfId="9732" xr:uid="{00000000-0005-0000-0000-000005260000}"/>
    <cellStyle name="Normal 15 2 2 3 9" xfId="9733" xr:uid="{00000000-0005-0000-0000-000006260000}"/>
    <cellStyle name="Normal 15 2 2 3 9 2" xfId="9734" xr:uid="{00000000-0005-0000-0000-000007260000}"/>
    <cellStyle name="Normal 15 2 2 4" xfId="9735" xr:uid="{00000000-0005-0000-0000-000008260000}"/>
    <cellStyle name="Normal 15 2 2 4 2" xfId="9736" xr:uid="{00000000-0005-0000-0000-000009260000}"/>
    <cellStyle name="Normal 15 2 2 4 2 2" xfId="9737" xr:uid="{00000000-0005-0000-0000-00000A260000}"/>
    <cellStyle name="Normal 15 2 2 4 2 2 2" xfId="9738" xr:uid="{00000000-0005-0000-0000-00000B260000}"/>
    <cellStyle name="Normal 15 2 2 4 2 2 2 2" xfId="9739" xr:uid="{00000000-0005-0000-0000-00000C260000}"/>
    <cellStyle name="Normal 15 2 2 4 2 2 3" xfId="9740" xr:uid="{00000000-0005-0000-0000-00000D260000}"/>
    <cellStyle name="Normal 15 2 2 4 2 3" xfId="9741" xr:uid="{00000000-0005-0000-0000-00000E260000}"/>
    <cellStyle name="Normal 15 2 2 4 2 3 2" xfId="9742" xr:uid="{00000000-0005-0000-0000-00000F260000}"/>
    <cellStyle name="Normal 15 2 2 4 2 3 2 2" xfId="9743" xr:uid="{00000000-0005-0000-0000-000010260000}"/>
    <cellStyle name="Normal 15 2 2 4 2 3 3" xfId="9744" xr:uid="{00000000-0005-0000-0000-000011260000}"/>
    <cellStyle name="Normal 15 2 2 4 2 4" xfId="9745" xr:uid="{00000000-0005-0000-0000-000012260000}"/>
    <cellStyle name="Normal 15 2 2 4 2 4 2" xfId="9746" xr:uid="{00000000-0005-0000-0000-000013260000}"/>
    <cellStyle name="Normal 15 2 2 4 2 4 2 2" xfId="9747" xr:uid="{00000000-0005-0000-0000-000014260000}"/>
    <cellStyle name="Normal 15 2 2 4 2 4 3" xfId="9748" xr:uid="{00000000-0005-0000-0000-000015260000}"/>
    <cellStyle name="Normal 15 2 2 4 2 5" xfId="9749" xr:uid="{00000000-0005-0000-0000-000016260000}"/>
    <cellStyle name="Normal 15 2 2 4 2 5 2" xfId="9750" xr:uid="{00000000-0005-0000-0000-000017260000}"/>
    <cellStyle name="Normal 15 2 2 4 2 6" xfId="9751" xr:uid="{00000000-0005-0000-0000-000018260000}"/>
    <cellStyle name="Normal 15 2 2 4 2 6 2" xfId="9752" xr:uid="{00000000-0005-0000-0000-000019260000}"/>
    <cellStyle name="Normal 15 2 2 4 2 7" xfId="9753" xr:uid="{00000000-0005-0000-0000-00001A260000}"/>
    <cellStyle name="Normal 15 2 2 4 3" xfId="9754" xr:uid="{00000000-0005-0000-0000-00001B260000}"/>
    <cellStyle name="Normal 15 2 2 4 3 2" xfId="9755" xr:uid="{00000000-0005-0000-0000-00001C260000}"/>
    <cellStyle name="Normal 15 2 2 4 3 2 2" xfId="9756" xr:uid="{00000000-0005-0000-0000-00001D260000}"/>
    <cellStyle name="Normal 15 2 2 4 3 2 2 2" xfId="9757" xr:uid="{00000000-0005-0000-0000-00001E260000}"/>
    <cellStyle name="Normal 15 2 2 4 3 2 3" xfId="9758" xr:uid="{00000000-0005-0000-0000-00001F260000}"/>
    <cellStyle name="Normal 15 2 2 4 3 3" xfId="9759" xr:uid="{00000000-0005-0000-0000-000020260000}"/>
    <cellStyle name="Normal 15 2 2 4 3 3 2" xfId="9760" xr:uid="{00000000-0005-0000-0000-000021260000}"/>
    <cellStyle name="Normal 15 2 2 4 3 3 2 2" xfId="9761" xr:uid="{00000000-0005-0000-0000-000022260000}"/>
    <cellStyle name="Normal 15 2 2 4 3 3 3" xfId="9762" xr:uid="{00000000-0005-0000-0000-000023260000}"/>
    <cellStyle name="Normal 15 2 2 4 3 4" xfId="9763" xr:uid="{00000000-0005-0000-0000-000024260000}"/>
    <cellStyle name="Normal 15 2 2 4 3 4 2" xfId="9764" xr:uid="{00000000-0005-0000-0000-000025260000}"/>
    <cellStyle name="Normal 15 2 2 4 3 4 2 2" xfId="9765" xr:uid="{00000000-0005-0000-0000-000026260000}"/>
    <cellStyle name="Normal 15 2 2 4 3 4 3" xfId="9766" xr:uid="{00000000-0005-0000-0000-000027260000}"/>
    <cellStyle name="Normal 15 2 2 4 3 5" xfId="9767" xr:uid="{00000000-0005-0000-0000-000028260000}"/>
    <cellStyle name="Normal 15 2 2 4 3 5 2" xfId="9768" xr:uid="{00000000-0005-0000-0000-000029260000}"/>
    <cellStyle name="Normal 15 2 2 4 3 6" xfId="9769" xr:uid="{00000000-0005-0000-0000-00002A260000}"/>
    <cellStyle name="Normal 15 2 2 4 3 6 2" xfId="9770" xr:uid="{00000000-0005-0000-0000-00002B260000}"/>
    <cellStyle name="Normal 15 2 2 4 3 7" xfId="9771" xr:uid="{00000000-0005-0000-0000-00002C260000}"/>
    <cellStyle name="Normal 15 2 2 4 4" xfId="9772" xr:uid="{00000000-0005-0000-0000-00002D260000}"/>
    <cellStyle name="Normal 15 2 2 4 4 2" xfId="9773" xr:uid="{00000000-0005-0000-0000-00002E260000}"/>
    <cellStyle name="Normal 15 2 2 4 4 2 2" xfId="9774" xr:uid="{00000000-0005-0000-0000-00002F260000}"/>
    <cellStyle name="Normal 15 2 2 4 4 3" xfId="9775" xr:uid="{00000000-0005-0000-0000-000030260000}"/>
    <cellStyle name="Normal 15 2 2 4 5" xfId="9776" xr:uid="{00000000-0005-0000-0000-000031260000}"/>
    <cellStyle name="Normal 15 2 2 4 5 2" xfId="9777" xr:uid="{00000000-0005-0000-0000-000032260000}"/>
    <cellStyle name="Normal 15 2 2 4 5 2 2" xfId="9778" xr:uid="{00000000-0005-0000-0000-000033260000}"/>
    <cellStyle name="Normal 15 2 2 4 5 3" xfId="9779" xr:uid="{00000000-0005-0000-0000-000034260000}"/>
    <cellStyle name="Normal 15 2 2 4 6" xfId="9780" xr:uid="{00000000-0005-0000-0000-000035260000}"/>
    <cellStyle name="Normal 15 2 2 4 6 2" xfId="9781" xr:uid="{00000000-0005-0000-0000-000036260000}"/>
    <cellStyle name="Normal 15 2 2 4 6 2 2" xfId="9782" xr:uid="{00000000-0005-0000-0000-000037260000}"/>
    <cellStyle name="Normal 15 2 2 4 6 3" xfId="9783" xr:uid="{00000000-0005-0000-0000-000038260000}"/>
    <cellStyle name="Normal 15 2 2 4 7" xfId="9784" xr:uid="{00000000-0005-0000-0000-000039260000}"/>
    <cellStyle name="Normal 15 2 2 4 7 2" xfId="9785" xr:uid="{00000000-0005-0000-0000-00003A260000}"/>
    <cellStyle name="Normal 15 2 2 4 8" xfId="9786" xr:uid="{00000000-0005-0000-0000-00003B260000}"/>
    <cellStyle name="Normal 15 2 2 4 8 2" xfId="9787" xr:uid="{00000000-0005-0000-0000-00003C260000}"/>
    <cellStyle name="Normal 15 2 2 4 9" xfId="9788" xr:uid="{00000000-0005-0000-0000-00003D260000}"/>
    <cellStyle name="Normal 15 2 2 5" xfId="9789" xr:uid="{00000000-0005-0000-0000-00003E260000}"/>
    <cellStyle name="Normal 15 2 2 5 2" xfId="9790" xr:uid="{00000000-0005-0000-0000-00003F260000}"/>
    <cellStyle name="Normal 15 2 2 5 2 2" xfId="9791" xr:uid="{00000000-0005-0000-0000-000040260000}"/>
    <cellStyle name="Normal 15 2 2 5 2 2 2" xfId="9792" xr:uid="{00000000-0005-0000-0000-000041260000}"/>
    <cellStyle name="Normal 15 2 2 5 2 3" xfId="9793" xr:uid="{00000000-0005-0000-0000-000042260000}"/>
    <cellStyle name="Normal 15 2 2 5 3" xfId="9794" xr:uid="{00000000-0005-0000-0000-000043260000}"/>
    <cellStyle name="Normal 15 2 2 5 3 2" xfId="9795" xr:uid="{00000000-0005-0000-0000-000044260000}"/>
    <cellStyle name="Normal 15 2 2 5 3 2 2" xfId="9796" xr:uid="{00000000-0005-0000-0000-000045260000}"/>
    <cellStyle name="Normal 15 2 2 5 3 3" xfId="9797" xr:uid="{00000000-0005-0000-0000-000046260000}"/>
    <cellStyle name="Normal 15 2 2 5 4" xfId="9798" xr:uid="{00000000-0005-0000-0000-000047260000}"/>
    <cellStyle name="Normal 15 2 2 5 4 2" xfId="9799" xr:uid="{00000000-0005-0000-0000-000048260000}"/>
    <cellStyle name="Normal 15 2 2 5 4 2 2" xfId="9800" xr:uid="{00000000-0005-0000-0000-000049260000}"/>
    <cellStyle name="Normal 15 2 2 5 4 3" xfId="9801" xr:uid="{00000000-0005-0000-0000-00004A260000}"/>
    <cellStyle name="Normal 15 2 2 5 5" xfId="9802" xr:uid="{00000000-0005-0000-0000-00004B260000}"/>
    <cellStyle name="Normal 15 2 2 5 5 2" xfId="9803" xr:uid="{00000000-0005-0000-0000-00004C260000}"/>
    <cellStyle name="Normal 15 2 2 5 6" xfId="9804" xr:uid="{00000000-0005-0000-0000-00004D260000}"/>
    <cellStyle name="Normal 15 2 2 5 6 2" xfId="9805" xr:uid="{00000000-0005-0000-0000-00004E260000}"/>
    <cellStyle name="Normal 15 2 2 5 7" xfId="9806" xr:uid="{00000000-0005-0000-0000-00004F260000}"/>
    <cellStyle name="Normal 15 2 2 6" xfId="9807" xr:uid="{00000000-0005-0000-0000-000050260000}"/>
    <cellStyle name="Normal 15 2 2 6 2" xfId="9808" xr:uid="{00000000-0005-0000-0000-000051260000}"/>
    <cellStyle name="Normal 15 2 2 6 2 2" xfId="9809" xr:uid="{00000000-0005-0000-0000-000052260000}"/>
    <cellStyle name="Normal 15 2 2 6 2 2 2" xfId="9810" xr:uid="{00000000-0005-0000-0000-000053260000}"/>
    <cellStyle name="Normal 15 2 2 6 2 3" xfId="9811" xr:uid="{00000000-0005-0000-0000-000054260000}"/>
    <cellStyle name="Normal 15 2 2 6 3" xfId="9812" xr:uid="{00000000-0005-0000-0000-000055260000}"/>
    <cellStyle name="Normal 15 2 2 6 3 2" xfId="9813" xr:uid="{00000000-0005-0000-0000-000056260000}"/>
    <cellStyle name="Normal 15 2 2 6 3 2 2" xfId="9814" xr:uid="{00000000-0005-0000-0000-000057260000}"/>
    <cellStyle name="Normal 15 2 2 6 3 3" xfId="9815" xr:uid="{00000000-0005-0000-0000-000058260000}"/>
    <cellStyle name="Normal 15 2 2 6 4" xfId="9816" xr:uid="{00000000-0005-0000-0000-000059260000}"/>
    <cellStyle name="Normal 15 2 2 6 4 2" xfId="9817" xr:uid="{00000000-0005-0000-0000-00005A260000}"/>
    <cellStyle name="Normal 15 2 2 6 4 2 2" xfId="9818" xr:uid="{00000000-0005-0000-0000-00005B260000}"/>
    <cellStyle name="Normal 15 2 2 6 4 3" xfId="9819" xr:uid="{00000000-0005-0000-0000-00005C260000}"/>
    <cellStyle name="Normal 15 2 2 6 5" xfId="9820" xr:uid="{00000000-0005-0000-0000-00005D260000}"/>
    <cellStyle name="Normal 15 2 2 6 5 2" xfId="9821" xr:uid="{00000000-0005-0000-0000-00005E260000}"/>
    <cellStyle name="Normal 15 2 2 6 6" xfId="9822" xr:uid="{00000000-0005-0000-0000-00005F260000}"/>
    <cellStyle name="Normal 15 2 2 6 6 2" xfId="9823" xr:uid="{00000000-0005-0000-0000-000060260000}"/>
    <cellStyle name="Normal 15 2 2 6 7" xfId="9824" xr:uid="{00000000-0005-0000-0000-000061260000}"/>
    <cellStyle name="Normal 15 2 2 7" xfId="9825" xr:uid="{00000000-0005-0000-0000-000062260000}"/>
    <cellStyle name="Normal 15 2 2 7 2" xfId="9826" xr:uid="{00000000-0005-0000-0000-000063260000}"/>
    <cellStyle name="Normal 15 2 2 7 2 2" xfId="9827" xr:uid="{00000000-0005-0000-0000-000064260000}"/>
    <cellStyle name="Normal 15 2 2 7 3" xfId="9828" xr:uid="{00000000-0005-0000-0000-000065260000}"/>
    <cellStyle name="Normal 15 2 2 8" xfId="9829" xr:uid="{00000000-0005-0000-0000-000066260000}"/>
    <cellStyle name="Normal 15 2 2 8 2" xfId="9830" xr:uid="{00000000-0005-0000-0000-000067260000}"/>
    <cellStyle name="Normal 15 2 2 8 2 2" xfId="9831" xr:uid="{00000000-0005-0000-0000-000068260000}"/>
    <cellStyle name="Normal 15 2 2 8 3" xfId="9832" xr:uid="{00000000-0005-0000-0000-000069260000}"/>
    <cellStyle name="Normal 15 2 2 9" xfId="9833" xr:uid="{00000000-0005-0000-0000-00006A260000}"/>
    <cellStyle name="Normal 15 2 2 9 2" xfId="9834" xr:uid="{00000000-0005-0000-0000-00006B260000}"/>
    <cellStyle name="Normal 15 2 2 9 2 2" xfId="9835" xr:uid="{00000000-0005-0000-0000-00006C260000}"/>
    <cellStyle name="Normal 15 2 2 9 3" xfId="9836" xr:uid="{00000000-0005-0000-0000-00006D260000}"/>
    <cellStyle name="Normal 15 2 2_Confidential Information" xfId="9837" xr:uid="{00000000-0005-0000-0000-00006E260000}"/>
    <cellStyle name="Normal 15 2 3" xfId="9838" xr:uid="{00000000-0005-0000-0000-00006F260000}"/>
    <cellStyle name="Normal 15 2 3 10" xfId="9839" xr:uid="{00000000-0005-0000-0000-000070260000}"/>
    <cellStyle name="Normal 15 2 3 10 2" xfId="9840" xr:uid="{00000000-0005-0000-0000-000071260000}"/>
    <cellStyle name="Normal 15 2 3 10 2 2" xfId="9841" xr:uid="{00000000-0005-0000-0000-000072260000}"/>
    <cellStyle name="Normal 15 2 3 10 3" xfId="9842" xr:uid="{00000000-0005-0000-0000-000073260000}"/>
    <cellStyle name="Normal 15 2 3 11" xfId="9843" xr:uid="{00000000-0005-0000-0000-000074260000}"/>
    <cellStyle name="Normal 15 2 3 11 2" xfId="9844" xr:uid="{00000000-0005-0000-0000-000075260000}"/>
    <cellStyle name="Normal 15 2 3 12" xfId="9845" xr:uid="{00000000-0005-0000-0000-000076260000}"/>
    <cellStyle name="Normal 15 2 3 12 2" xfId="9846" xr:uid="{00000000-0005-0000-0000-000077260000}"/>
    <cellStyle name="Normal 15 2 3 13" xfId="9847" xr:uid="{00000000-0005-0000-0000-000078260000}"/>
    <cellStyle name="Normal 15 2 3 2" xfId="9848" xr:uid="{00000000-0005-0000-0000-000079260000}"/>
    <cellStyle name="Normal 15 2 3 2 10" xfId="9849" xr:uid="{00000000-0005-0000-0000-00007A260000}"/>
    <cellStyle name="Normal 15 2 3 2 10 2" xfId="9850" xr:uid="{00000000-0005-0000-0000-00007B260000}"/>
    <cellStyle name="Normal 15 2 3 2 11" xfId="9851" xr:uid="{00000000-0005-0000-0000-00007C260000}"/>
    <cellStyle name="Normal 15 2 3 2 2" xfId="9852" xr:uid="{00000000-0005-0000-0000-00007D260000}"/>
    <cellStyle name="Normal 15 2 3 2 2 2" xfId="9853" xr:uid="{00000000-0005-0000-0000-00007E260000}"/>
    <cellStyle name="Normal 15 2 3 2 2 2 2" xfId="9854" xr:uid="{00000000-0005-0000-0000-00007F260000}"/>
    <cellStyle name="Normal 15 2 3 2 2 2 2 2" xfId="9855" xr:uid="{00000000-0005-0000-0000-000080260000}"/>
    <cellStyle name="Normal 15 2 3 2 2 2 2 2 2" xfId="9856" xr:uid="{00000000-0005-0000-0000-000081260000}"/>
    <cellStyle name="Normal 15 2 3 2 2 2 2 3" xfId="9857" xr:uid="{00000000-0005-0000-0000-000082260000}"/>
    <cellStyle name="Normal 15 2 3 2 2 2 3" xfId="9858" xr:uid="{00000000-0005-0000-0000-000083260000}"/>
    <cellStyle name="Normal 15 2 3 2 2 2 3 2" xfId="9859" xr:uid="{00000000-0005-0000-0000-000084260000}"/>
    <cellStyle name="Normal 15 2 3 2 2 2 3 2 2" xfId="9860" xr:uid="{00000000-0005-0000-0000-000085260000}"/>
    <cellStyle name="Normal 15 2 3 2 2 2 3 3" xfId="9861" xr:uid="{00000000-0005-0000-0000-000086260000}"/>
    <cellStyle name="Normal 15 2 3 2 2 2 4" xfId="9862" xr:uid="{00000000-0005-0000-0000-000087260000}"/>
    <cellStyle name="Normal 15 2 3 2 2 2 4 2" xfId="9863" xr:uid="{00000000-0005-0000-0000-000088260000}"/>
    <cellStyle name="Normal 15 2 3 2 2 2 4 2 2" xfId="9864" xr:uid="{00000000-0005-0000-0000-000089260000}"/>
    <cellStyle name="Normal 15 2 3 2 2 2 4 3" xfId="9865" xr:uid="{00000000-0005-0000-0000-00008A260000}"/>
    <cellStyle name="Normal 15 2 3 2 2 2 5" xfId="9866" xr:uid="{00000000-0005-0000-0000-00008B260000}"/>
    <cellStyle name="Normal 15 2 3 2 2 2 5 2" xfId="9867" xr:uid="{00000000-0005-0000-0000-00008C260000}"/>
    <cellStyle name="Normal 15 2 3 2 2 2 6" xfId="9868" xr:uid="{00000000-0005-0000-0000-00008D260000}"/>
    <cellStyle name="Normal 15 2 3 2 2 2 6 2" xfId="9869" xr:uid="{00000000-0005-0000-0000-00008E260000}"/>
    <cellStyle name="Normal 15 2 3 2 2 2 7" xfId="9870" xr:uid="{00000000-0005-0000-0000-00008F260000}"/>
    <cellStyle name="Normal 15 2 3 2 2 3" xfId="9871" xr:uid="{00000000-0005-0000-0000-000090260000}"/>
    <cellStyle name="Normal 15 2 3 2 2 3 2" xfId="9872" xr:uid="{00000000-0005-0000-0000-000091260000}"/>
    <cellStyle name="Normal 15 2 3 2 2 3 2 2" xfId="9873" xr:uid="{00000000-0005-0000-0000-000092260000}"/>
    <cellStyle name="Normal 15 2 3 2 2 3 2 2 2" xfId="9874" xr:uid="{00000000-0005-0000-0000-000093260000}"/>
    <cellStyle name="Normal 15 2 3 2 2 3 2 3" xfId="9875" xr:uid="{00000000-0005-0000-0000-000094260000}"/>
    <cellStyle name="Normal 15 2 3 2 2 3 3" xfId="9876" xr:uid="{00000000-0005-0000-0000-000095260000}"/>
    <cellStyle name="Normal 15 2 3 2 2 3 3 2" xfId="9877" xr:uid="{00000000-0005-0000-0000-000096260000}"/>
    <cellStyle name="Normal 15 2 3 2 2 3 3 2 2" xfId="9878" xr:uid="{00000000-0005-0000-0000-000097260000}"/>
    <cellStyle name="Normal 15 2 3 2 2 3 3 3" xfId="9879" xr:uid="{00000000-0005-0000-0000-000098260000}"/>
    <cellStyle name="Normal 15 2 3 2 2 3 4" xfId="9880" xr:uid="{00000000-0005-0000-0000-000099260000}"/>
    <cellStyle name="Normal 15 2 3 2 2 3 4 2" xfId="9881" xr:uid="{00000000-0005-0000-0000-00009A260000}"/>
    <cellStyle name="Normal 15 2 3 2 2 3 4 2 2" xfId="9882" xr:uid="{00000000-0005-0000-0000-00009B260000}"/>
    <cellStyle name="Normal 15 2 3 2 2 3 4 3" xfId="9883" xr:uid="{00000000-0005-0000-0000-00009C260000}"/>
    <cellStyle name="Normal 15 2 3 2 2 3 5" xfId="9884" xr:uid="{00000000-0005-0000-0000-00009D260000}"/>
    <cellStyle name="Normal 15 2 3 2 2 3 5 2" xfId="9885" xr:uid="{00000000-0005-0000-0000-00009E260000}"/>
    <cellStyle name="Normal 15 2 3 2 2 3 6" xfId="9886" xr:uid="{00000000-0005-0000-0000-00009F260000}"/>
    <cellStyle name="Normal 15 2 3 2 2 3 6 2" xfId="9887" xr:uid="{00000000-0005-0000-0000-0000A0260000}"/>
    <cellStyle name="Normal 15 2 3 2 2 3 7" xfId="9888" xr:uid="{00000000-0005-0000-0000-0000A1260000}"/>
    <cellStyle name="Normal 15 2 3 2 2 4" xfId="9889" xr:uid="{00000000-0005-0000-0000-0000A2260000}"/>
    <cellStyle name="Normal 15 2 3 2 2 4 2" xfId="9890" xr:uid="{00000000-0005-0000-0000-0000A3260000}"/>
    <cellStyle name="Normal 15 2 3 2 2 4 2 2" xfId="9891" xr:uid="{00000000-0005-0000-0000-0000A4260000}"/>
    <cellStyle name="Normal 15 2 3 2 2 4 3" xfId="9892" xr:uid="{00000000-0005-0000-0000-0000A5260000}"/>
    <cellStyle name="Normal 15 2 3 2 2 5" xfId="9893" xr:uid="{00000000-0005-0000-0000-0000A6260000}"/>
    <cellStyle name="Normal 15 2 3 2 2 5 2" xfId="9894" xr:uid="{00000000-0005-0000-0000-0000A7260000}"/>
    <cellStyle name="Normal 15 2 3 2 2 5 2 2" xfId="9895" xr:uid="{00000000-0005-0000-0000-0000A8260000}"/>
    <cellStyle name="Normal 15 2 3 2 2 5 3" xfId="9896" xr:uid="{00000000-0005-0000-0000-0000A9260000}"/>
    <cellStyle name="Normal 15 2 3 2 2 6" xfId="9897" xr:uid="{00000000-0005-0000-0000-0000AA260000}"/>
    <cellStyle name="Normal 15 2 3 2 2 6 2" xfId="9898" xr:uid="{00000000-0005-0000-0000-0000AB260000}"/>
    <cellStyle name="Normal 15 2 3 2 2 6 2 2" xfId="9899" xr:uid="{00000000-0005-0000-0000-0000AC260000}"/>
    <cellStyle name="Normal 15 2 3 2 2 6 3" xfId="9900" xr:uid="{00000000-0005-0000-0000-0000AD260000}"/>
    <cellStyle name="Normal 15 2 3 2 2 7" xfId="9901" xr:uid="{00000000-0005-0000-0000-0000AE260000}"/>
    <cellStyle name="Normal 15 2 3 2 2 7 2" xfId="9902" xr:uid="{00000000-0005-0000-0000-0000AF260000}"/>
    <cellStyle name="Normal 15 2 3 2 2 8" xfId="9903" xr:uid="{00000000-0005-0000-0000-0000B0260000}"/>
    <cellStyle name="Normal 15 2 3 2 2 8 2" xfId="9904" xr:uid="{00000000-0005-0000-0000-0000B1260000}"/>
    <cellStyle name="Normal 15 2 3 2 2 9" xfId="9905" xr:uid="{00000000-0005-0000-0000-0000B2260000}"/>
    <cellStyle name="Normal 15 2 3 2 3" xfId="9906" xr:uid="{00000000-0005-0000-0000-0000B3260000}"/>
    <cellStyle name="Normal 15 2 3 2 3 2" xfId="9907" xr:uid="{00000000-0005-0000-0000-0000B4260000}"/>
    <cellStyle name="Normal 15 2 3 2 3 2 2" xfId="9908" xr:uid="{00000000-0005-0000-0000-0000B5260000}"/>
    <cellStyle name="Normal 15 2 3 2 3 2 2 2" xfId="9909" xr:uid="{00000000-0005-0000-0000-0000B6260000}"/>
    <cellStyle name="Normal 15 2 3 2 3 2 2 2 2" xfId="9910" xr:uid="{00000000-0005-0000-0000-0000B7260000}"/>
    <cellStyle name="Normal 15 2 3 2 3 2 2 3" xfId="9911" xr:uid="{00000000-0005-0000-0000-0000B8260000}"/>
    <cellStyle name="Normal 15 2 3 2 3 2 3" xfId="9912" xr:uid="{00000000-0005-0000-0000-0000B9260000}"/>
    <cellStyle name="Normal 15 2 3 2 3 2 3 2" xfId="9913" xr:uid="{00000000-0005-0000-0000-0000BA260000}"/>
    <cellStyle name="Normal 15 2 3 2 3 2 3 2 2" xfId="9914" xr:uid="{00000000-0005-0000-0000-0000BB260000}"/>
    <cellStyle name="Normal 15 2 3 2 3 2 3 3" xfId="9915" xr:uid="{00000000-0005-0000-0000-0000BC260000}"/>
    <cellStyle name="Normal 15 2 3 2 3 2 4" xfId="9916" xr:uid="{00000000-0005-0000-0000-0000BD260000}"/>
    <cellStyle name="Normal 15 2 3 2 3 2 4 2" xfId="9917" xr:uid="{00000000-0005-0000-0000-0000BE260000}"/>
    <cellStyle name="Normal 15 2 3 2 3 2 4 2 2" xfId="9918" xr:uid="{00000000-0005-0000-0000-0000BF260000}"/>
    <cellStyle name="Normal 15 2 3 2 3 2 4 3" xfId="9919" xr:uid="{00000000-0005-0000-0000-0000C0260000}"/>
    <cellStyle name="Normal 15 2 3 2 3 2 5" xfId="9920" xr:uid="{00000000-0005-0000-0000-0000C1260000}"/>
    <cellStyle name="Normal 15 2 3 2 3 2 5 2" xfId="9921" xr:uid="{00000000-0005-0000-0000-0000C2260000}"/>
    <cellStyle name="Normal 15 2 3 2 3 2 6" xfId="9922" xr:uid="{00000000-0005-0000-0000-0000C3260000}"/>
    <cellStyle name="Normal 15 2 3 2 3 2 6 2" xfId="9923" xr:uid="{00000000-0005-0000-0000-0000C4260000}"/>
    <cellStyle name="Normal 15 2 3 2 3 2 7" xfId="9924" xr:uid="{00000000-0005-0000-0000-0000C5260000}"/>
    <cellStyle name="Normal 15 2 3 2 3 3" xfId="9925" xr:uid="{00000000-0005-0000-0000-0000C6260000}"/>
    <cellStyle name="Normal 15 2 3 2 3 3 2" xfId="9926" xr:uid="{00000000-0005-0000-0000-0000C7260000}"/>
    <cellStyle name="Normal 15 2 3 2 3 3 2 2" xfId="9927" xr:uid="{00000000-0005-0000-0000-0000C8260000}"/>
    <cellStyle name="Normal 15 2 3 2 3 3 3" xfId="9928" xr:uid="{00000000-0005-0000-0000-0000C9260000}"/>
    <cellStyle name="Normal 15 2 3 2 3 4" xfId="9929" xr:uid="{00000000-0005-0000-0000-0000CA260000}"/>
    <cellStyle name="Normal 15 2 3 2 3 4 2" xfId="9930" xr:uid="{00000000-0005-0000-0000-0000CB260000}"/>
    <cellStyle name="Normal 15 2 3 2 3 4 2 2" xfId="9931" xr:uid="{00000000-0005-0000-0000-0000CC260000}"/>
    <cellStyle name="Normal 15 2 3 2 3 4 3" xfId="9932" xr:uid="{00000000-0005-0000-0000-0000CD260000}"/>
    <cellStyle name="Normal 15 2 3 2 3 5" xfId="9933" xr:uid="{00000000-0005-0000-0000-0000CE260000}"/>
    <cellStyle name="Normal 15 2 3 2 3 5 2" xfId="9934" xr:uid="{00000000-0005-0000-0000-0000CF260000}"/>
    <cellStyle name="Normal 15 2 3 2 3 5 2 2" xfId="9935" xr:uid="{00000000-0005-0000-0000-0000D0260000}"/>
    <cellStyle name="Normal 15 2 3 2 3 5 3" xfId="9936" xr:uid="{00000000-0005-0000-0000-0000D1260000}"/>
    <cellStyle name="Normal 15 2 3 2 3 6" xfId="9937" xr:uid="{00000000-0005-0000-0000-0000D2260000}"/>
    <cellStyle name="Normal 15 2 3 2 3 6 2" xfId="9938" xr:uid="{00000000-0005-0000-0000-0000D3260000}"/>
    <cellStyle name="Normal 15 2 3 2 3 7" xfId="9939" xr:uid="{00000000-0005-0000-0000-0000D4260000}"/>
    <cellStyle name="Normal 15 2 3 2 3 7 2" xfId="9940" xr:uid="{00000000-0005-0000-0000-0000D5260000}"/>
    <cellStyle name="Normal 15 2 3 2 3 8" xfId="9941" xr:uid="{00000000-0005-0000-0000-0000D6260000}"/>
    <cellStyle name="Normal 15 2 3 2 4" xfId="9942" xr:uid="{00000000-0005-0000-0000-0000D7260000}"/>
    <cellStyle name="Normal 15 2 3 2 4 2" xfId="9943" xr:uid="{00000000-0005-0000-0000-0000D8260000}"/>
    <cellStyle name="Normal 15 2 3 2 4 2 2" xfId="9944" xr:uid="{00000000-0005-0000-0000-0000D9260000}"/>
    <cellStyle name="Normal 15 2 3 2 4 2 2 2" xfId="9945" xr:uid="{00000000-0005-0000-0000-0000DA260000}"/>
    <cellStyle name="Normal 15 2 3 2 4 2 3" xfId="9946" xr:uid="{00000000-0005-0000-0000-0000DB260000}"/>
    <cellStyle name="Normal 15 2 3 2 4 3" xfId="9947" xr:uid="{00000000-0005-0000-0000-0000DC260000}"/>
    <cellStyle name="Normal 15 2 3 2 4 3 2" xfId="9948" xr:uid="{00000000-0005-0000-0000-0000DD260000}"/>
    <cellStyle name="Normal 15 2 3 2 4 3 2 2" xfId="9949" xr:uid="{00000000-0005-0000-0000-0000DE260000}"/>
    <cellStyle name="Normal 15 2 3 2 4 3 3" xfId="9950" xr:uid="{00000000-0005-0000-0000-0000DF260000}"/>
    <cellStyle name="Normal 15 2 3 2 4 4" xfId="9951" xr:uid="{00000000-0005-0000-0000-0000E0260000}"/>
    <cellStyle name="Normal 15 2 3 2 4 4 2" xfId="9952" xr:uid="{00000000-0005-0000-0000-0000E1260000}"/>
    <cellStyle name="Normal 15 2 3 2 4 4 2 2" xfId="9953" xr:uid="{00000000-0005-0000-0000-0000E2260000}"/>
    <cellStyle name="Normal 15 2 3 2 4 4 3" xfId="9954" xr:uid="{00000000-0005-0000-0000-0000E3260000}"/>
    <cellStyle name="Normal 15 2 3 2 4 5" xfId="9955" xr:uid="{00000000-0005-0000-0000-0000E4260000}"/>
    <cellStyle name="Normal 15 2 3 2 4 5 2" xfId="9956" xr:uid="{00000000-0005-0000-0000-0000E5260000}"/>
    <cellStyle name="Normal 15 2 3 2 4 6" xfId="9957" xr:uid="{00000000-0005-0000-0000-0000E6260000}"/>
    <cellStyle name="Normal 15 2 3 2 4 6 2" xfId="9958" xr:uid="{00000000-0005-0000-0000-0000E7260000}"/>
    <cellStyle name="Normal 15 2 3 2 4 7" xfId="9959" xr:uid="{00000000-0005-0000-0000-0000E8260000}"/>
    <cellStyle name="Normal 15 2 3 2 5" xfId="9960" xr:uid="{00000000-0005-0000-0000-0000E9260000}"/>
    <cellStyle name="Normal 15 2 3 2 5 2" xfId="9961" xr:uid="{00000000-0005-0000-0000-0000EA260000}"/>
    <cellStyle name="Normal 15 2 3 2 5 2 2" xfId="9962" xr:uid="{00000000-0005-0000-0000-0000EB260000}"/>
    <cellStyle name="Normal 15 2 3 2 5 2 2 2" xfId="9963" xr:uid="{00000000-0005-0000-0000-0000EC260000}"/>
    <cellStyle name="Normal 15 2 3 2 5 2 3" xfId="9964" xr:uid="{00000000-0005-0000-0000-0000ED260000}"/>
    <cellStyle name="Normal 15 2 3 2 5 3" xfId="9965" xr:uid="{00000000-0005-0000-0000-0000EE260000}"/>
    <cellStyle name="Normal 15 2 3 2 5 3 2" xfId="9966" xr:uid="{00000000-0005-0000-0000-0000EF260000}"/>
    <cellStyle name="Normal 15 2 3 2 5 3 2 2" xfId="9967" xr:uid="{00000000-0005-0000-0000-0000F0260000}"/>
    <cellStyle name="Normal 15 2 3 2 5 3 3" xfId="9968" xr:uid="{00000000-0005-0000-0000-0000F1260000}"/>
    <cellStyle name="Normal 15 2 3 2 5 4" xfId="9969" xr:uid="{00000000-0005-0000-0000-0000F2260000}"/>
    <cellStyle name="Normal 15 2 3 2 5 4 2" xfId="9970" xr:uid="{00000000-0005-0000-0000-0000F3260000}"/>
    <cellStyle name="Normal 15 2 3 2 5 4 2 2" xfId="9971" xr:uid="{00000000-0005-0000-0000-0000F4260000}"/>
    <cellStyle name="Normal 15 2 3 2 5 4 3" xfId="9972" xr:uid="{00000000-0005-0000-0000-0000F5260000}"/>
    <cellStyle name="Normal 15 2 3 2 5 5" xfId="9973" xr:uid="{00000000-0005-0000-0000-0000F6260000}"/>
    <cellStyle name="Normal 15 2 3 2 5 5 2" xfId="9974" xr:uid="{00000000-0005-0000-0000-0000F7260000}"/>
    <cellStyle name="Normal 15 2 3 2 5 6" xfId="9975" xr:uid="{00000000-0005-0000-0000-0000F8260000}"/>
    <cellStyle name="Normal 15 2 3 2 5 6 2" xfId="9976" xr:uid="{00000000-0005-0000-0000-0000F9260000}"/>
    <cellStyle name="Normal 15 2 3 2 5 7" xfId="9977" xr:uid="{00000000-0005-0000-0000-0000FA260000}"/>
    <cellStyle name="Normal 15 2 3 2 6" xfId="9978" xr:uid="{00000000-0005-0000-0000-0000FB260000}"/>
    <cellStyle name="Normal 15 2 3 2 6 2" xfId="9979" xr:uid="{00000000-0005-0000-0000-0000FC260000}"/>
    <cellStyle name="Normal 15 2 3 2 6 2 2" xfId="9980" xr:uid="{00000000-0005-0000-0000-0000FD260000}"/>
    <cellStyle name="Normal 15 2 3 2 6 3" xfId="9981" xr:uid="{00000000-0005-0000-0000-0000FE260000}"/>
    <cellStyle name="Normal 15 2 3 2 7" xfId="9982" xr:uid="{00000000-0005-0000-0000-0000FF260000}"/>
    <cellStyle name="Normal 15 2 3 2 7 2" xfId="9983" xr:uid="{00000000-0005-0000-0000-000000270000}"/>
    <cellStyle name="Normal 15 2 3 2 7 2 2" xfId="9984" xr:uid="{00000000-0005-0000-0000-000001270000}"/>
    <cellStyle name="Normal 15 2 3 2 7 3" xfId="9985" xr:uid="{00000000-0005-0000-0000-000002270000}"/>
    <cellStyle name="Normal 15 2 3 2 8" xfId="9986" xr:uid="{00000000-0005-0000-0000-000003270000}"/>
    <cellStyle name="Normal 15 2 3 2 8 2" xfId="9987" xr:uid="{00000000-0005-0000-0000-000004270000}"/>
    <cellStyle name="Normal 15 2 3 2 8 2 2" xfId="9988" xr:uid="{00000000-0005-0000-0000-000005270000}"/>
    <cellStyle name="Normal 15 2 3 2 8 3" xfId="9989" xr:uid="{00000000-0005-0000-0000-000006270000}"/>
    <cellStyle name="Normal 15 2 3 2 9" xfId="9990" xr:uid="{00000000-0005-0000-0000-000007270000}"/>
    <cellStyle name="Normal 15 2 3 2 9 2" xfId="9991" xr:uid="{00000000-0005-0000-0000-000008270000}"/>
    <cellStyle name="Normal 15 2 3 3" xfId="9992" xr:uid="{00000000-0005-0000-0000-000009270000}"/>
    <cellStyle name="Normal 15 2 3 3 10" xfId="9993" xr:uid="{00000000-0005-0000-0000-00000A270000}"/>
    <cellStyle name="Normal 15 2 3 3 10 2" xfId="9994" xr:uid="{00000000-0005-0000-0000-00000B270000}"/>
    <cellStyle name="Normal 15 2 3 3 11" xfId="9995" xr:uid="{00000000-0005-0000-0000-00000C270000}"/>
    <cellStyle name="Normal 15 2 3 3 2" xfId="9996" xr:uid="{00000000-0005-0000-0000-00000D270000}"/>
    <cellStyle name="Normal 15 2 3 3 2 2" xfId="9997" xr:uid="{00000000-0005-0000-0000-00000E270000}"/>
    <cellStyle name="Normal 15 2 3 3 2 2 2" xfId="9998" xr:uid="{00000000-0005-0000-0000-00000F270000}"/>
    <cellStyle name="Normal 15 2 3 3 2 2 2 2" xfId="9999" xr:uid="{00000000-0005-0000-0000-000010270000}"/>
    <cellStyle name="Normal 15 2 3 3 2 2 2 2 2" xfId="10000" xr:uid="{00000000-0005-0000-0000-000011270000}"/>
    <cellStyle name="Normal 15 2 3 3 2 2 2 3" xfId="10001" xr:uid="{00000000-0005-0000-0000-000012270000}"/>
    <cellStyle name="Normal 15 2 3 3 2 2 3" xfId="10002" xr:uid="{00000000-0005-0000-0000-000013270000}"/>
    <cellStyle name="Normal 15 2 3 3 2 2 3 2" xfId="10003" xr:uid="{00000000-0005-0000-0000-000014270000}"/>
    <cellStyle name="Normal 15 2 3 3 2 2 3 2 2" xfId="10004" xr:uid="{00000000-0005-0000-0000-000015270000}"/>
    <cellStyle name="Normal 15 2 3 3 2 2 3 3" xfId="10005" xr:uid="{00000000-0005-0000-0000-000016270000}"/>
    <cellStyle name="Normal 15 2 3 3 2 2 4" xfId="10006" xr:uid="{00000000-0005-0000-0000-000017270000}"/>
    <cellStyle name="Normal 15 2 3 3 2 2 4 2" xfId="10007" xr:uid="{00000000-0005-0000-0000-000018270000}"/>
    <cellStyle name="Normal 15 2 3 3 2 2 4 2 2" xfId="10008" xr:uid="{00000000-0005-0000-0000-000019270000}"/>
    <cellStyle name="Normal 15 2 3 3 2 2 4 3" xfId="10009" xr:uid="{00000000-0005-0000-0000-00001A270000}"/>
    <cellStyle name="Normal 15 2 3 3 2 2 5" xfId="10010" xr:uid="{00000000-0005-0000-0000-00001B270000}"/>
    <cellStyle name="Normal 15 2 3 3 2 2 5 2" xfId="10011" xr:uid="{00000000-0005-0000-0000-00001C270000}"/>
    <cellStyle name="Normal 15 2 3 3 2 2 6" xfId="10012" xr:uid="{00000000-0005-0000-0000-00001D270000}"/>
    <cellStyle name="Normal 15 2 3 3 2 2 6 2" xfId="10013" xr:uid="{00000000-0005-0000-0000-00001E270000}"/>
    <cellStyle name="Normal 15 2 3 3 2 2 7" xfId="10014" xr:uid="{00000000-0005-0000-0000-00001F270000}"/>
    <cellStyle name="Normal 15 2 3 3 2 3" xfId="10015" xr:uid="{00000000-0005-0000-0000-000020270000}"/>
    <cellStyle name="Normal 15 2 3 3 2 3 2" xfId="10016" xr:uid="{00000000-0005-0000-0000-000021270000}"/>
    <cellStyle name="Normal 15 2 3 3 2 3 2 2" xfId="10017" xr:uid="{00000000-0005-0000-0000-000022270000}"/>
    <cellStyle name="Normal 15 2 3 3 2 3 2 2 2" xfId="10018" xr:uid="{00000000-0005-0000-0000-000023270000}"/>
    <cellStyle name="Normal 15 2 3 3 2 3 2 3" xfId="10019" xr:uid="{00000000-0005-0000-0000-000024270000}"/>
    <cellStyle name="Normal 15 2 3 3 2 3 3" xfId="10020" xr:uid="{00000000-0005-0000-0000-000025270000}"/>
    <cellStyle name="Normal 15 2 3 3 2 3 3 2" xfId="10021" xr:uid="{00000000-0005-0000-0000-000026270000}"/>
    <cellStyle name="Normal 15 2 3 3 2 3 3 2 2" xfId="10022" xr:uid="{00000000-0005-0000-0000-000027270000}"/>
    <cellStyle name="Normal 15 2 3 3 2 3 3 3" xfId="10023" xr:uid="{00000000-0005-0000-0000-000028270000}"/>
    <cellStyle name="Normal 15 2 3 3 2 3 4" xfId="10024" xr:uid="{00000000-0005-0000-0000-000029270000}"/>
    <cellStyle name="Normal 15 2 3 3 2 3 4 2" xfId="10025" xr:uid="{00000000-0005-0000-0000-00002A270000}"/>
    <cellStyle name="Normal 15 2 3 3 2 3 4 2 2" xfId="10026" xr:uid="{00000000-0005-0000-0000-00002B270000}"/>
    <cellStyle name="Normal 15 2 3 3 2 3 4 3" xfId="10027" xr:uid="{00000000-0005-0000-0000-00002C270000}"/>
    <cellStyle name="Normal 15 2 3 3 2 3 5" xfId="10028" xr:uid="{00000000-0005-0000-0000-00002D270000}"/>
    <cellStyle name="Normal 15 2 3 3 2 3 5 2" xfId="10029" xr:uid="{00000000-0005-0000-0000-00002E270000}"/>
    <cellStyle name="Normal 15 2 3 3 2 3 6" xfId="10030" xr:uid="{00000000-0005-0000-0000-00002F270000}"/>
    <cellStyle name="Normal 15 2 3 3 2 3 6 2" xfId="10031" xr:uid="{00000000-0005-0000-0000-000030270000}"/>
    <cellStyle name="Normal 15 2 3 3 2 3 7" xfId="10032" xr:uid="{00000000-0005-0000-0000-000031270000}"/>
    <cellStyle name="Normal 15 2 3 3 2 4" xfId="10033" xr:uid="{00000000-0005-0000-0000-000032270000}"/>
    <cellStyle name="Normal 15 2 3 3 2 4 2" xfId="10034" xr:uid="{00000000-0005-0000-0000-000033270000}"/>
    <cellStyle name="Normal 15 2 3 3 2 4 2 2" xfId="10035" xr:uid="{00000000-0005-0000-0000-000034270000}"/>
    <cellStyle name="Normal 15 2 3 3 2 4 3" xfId="10036" xr:uid="{00000000-0005-0000-0000-000035270000}"/>
    <cellStyle name="Normal 15 2 3 3 2 5" xfId="10037" xr:uid="{00000000-0005-0000-0000-000036270000}"/>
    <cellStyle name="Normal 15 2 3 3 2 5 2" xfId="10038" xr:uid="{00000000-0005-0000-0000-000037270000}"/>
    <cellStyle name="Normal 15 2 3 3 2 5 2 2" xfId="10039" xr:uid="{00000000-0005-0000-0000-000038270000}"/>
    <cellStyle name="Normal 15 2 3 3 2 5 3" xfId="10040" xr:uid="{00000000-0005-0000-0000-000039270000}"/>
    <cellStyle name="Normal 15 2 3 3 2 6" xfId="10041" xr:uid="{00000000-0005-0000-0000-00003A270000}"/>
    <cellStyle name="Normal 15 2 3 3 2 6 2" xfId="10042" xr:uid="{00000000-0005-0000-0000-00003B270000}"/>
    <cellStyle name="Normal 15 2 3 3 2 6 2 2" xfId="10043" xr:uid="{00000000-0005-0000-0000-00003C270000}"/>
    <cellStyle name="Normal 15 2 3 3 2 6 3" xfId="10044" xr:uid="{00000000-0005-0000-0000-00003D270000}"/>
    <cellStyle name="Normal 15 2 3 3 2 7" xfId="10045" xr:uid="{00000000-0005-0000-0000-00003E270000}"/>
    <cellStyle name="Normal 15 2 3 3 2 7 2" xfId="10046" xr:uid="{00000000-0005-0000-0000-00003F270000}"/>
    <cellStyle name="Normal 15 2 3 3 2 8" xfId="10047" xr:uid="{00000000-0005-0000-0000-000040270000}"/>
    <cellStyle name="Normal 15 2 3 3 2 8 2" xfId="10048" xr:uid="{00000000-0005-0000-0000-000041270000}"/>
    <cellStyle name="Normal 15 2 3 3 2 9" xfId="10049" xr:uid="{00000000-0005-0000-0000-000042270000}"/>
    <cellStyle name="Normal 15 2 3 3 3" xfId="10050" xr:uid="{00000000-0005-0000-0000-000043270000}"/>
    <cellStyle name="Normal 15 2 3 3 3 2" xfId="10051" xr:uid="{00000000-0005-0000-0000-000044270000}"/>
    <cellStyle name="Normal 15 2 3 3 3 2 2" xfId="10052" xr:uid="{00000000-0005-0000-0000-000045270000}"/>
    <cellStyle name="Normal 15 2 3 3 3 2 2 2" xfId="10053" xr:uid="{00000000-0005-0000-0000-000046270000}"/>
    <cellStyle name="Normal 15 2 3 3 3 2 2 2 2" xfId="10054" xr:uid="{00000000-0005-0000-0000-000047270000}"/>
    <cellStyle name="Normal 15 2 3 3 3 2 2 3" xfId="10055" xr:uid="{00000000-0005-0000-0000-000048270000}"/>
    <cellStyle name="Normal 15 2 3 3 3 2 3" xfId="10056" xr:uid="{00000000-0005-0000-0000-000049270000}"/>
    <cellStyle name="Normal 15 2 3 3 3 2 3 2" xfId="10057" xr:uid="{00000000-0005-0000-0000-00004A270000}"/>
    <cellStyle name="Normal 15 2 3 3 3 2 3 2 2" xfId="10058" xr:uid="{00000000-0005-0000-0000-00004B270000}"/>
    <cellStyle name="Normal 15 2 3 3 3 2 3 3" xfId="10059" xr:uid="{00000000-0005-0000-0000-00004C270000}"/>
    <cellStyle name="Normal 15 2 3 3 3 2 4" xfId="10060" xr:uid="{00000000-0005-0000-0000-00004D270000}"/>
    <cellStyle name="Normal 15 2 3 3 3 2 4 2" xfId="10061" xr:uid="{00000000-0005-0000-0000-00004E270000}"/>
    <cellStyle name="Normal 15 2 3 3 3 2 4 2 2" xfId="10062" xr:uid="{00000000-0005-0000-0000-00004F270000}"/>
    <cellStyle name="Normal 15 2 3 3 3 2 4 3" xfId="10063" xr:uid="{00000000-0005-0000-0000-000050270000}"/>
    <cellStyle name="Normal 15 2 3 3 3 2 5" xfId="10064" xr:uid="{00000000-0005-0000-0000-000051270000}"/>
    <cellStyle name="Normal 15 2 3 3 3 2 5 2" xfId="10065" xr:uid="{00000000-0005-0000-0000-000052270000}"/>
    <cellStyle name="Normal 15 2 3 3 3 2 6" xfId="10066" xr:uid="{00000000-0005-0000-0000-000053270000}"/>
    <cellStyle name="Normal 15 2 3 3 3 2 6 2" xfId="10067" xr:uid="{00000000-0005-0000-0000-000054270000}"/>
    <cellStyle name="Normal 15 2 3 3 3 2 7" xfId="10068" xr:uid="{00000000-0005-0000-0000-000055270000}"/>
    <cellStyle name="Normal 15 2 3 3 3 3" xfId="10069" xr:uid="{00000000-0005-0000-0000-000056270000}"/>
    <cellStyle name="Normal 15 2 3 3 3 3 2" xfId="10070" xr:uid="{00000000-0005-0000-0000-000057270000}"/>
    <cellStyle name="Normal 15 2 3 3 3 3 2 2" xfId="10071" xr:uid="{00000000-0005-0000-0000-000058270000}"/>
    <cellStyle name="Normal 15 2 3 3 3 3 3" xfId="10072" xr:uid="{00000000-0005-0000-0000-000059270000}"/>
    <cellStyle name="Normal 15 2 3 3 3 4" xfId="10073" xr:uid="{00000000-0005-0000-0000-00005A270000}"/>
    <cellStyle name="Normal 15 2 3 3 3 4 2" xfId="10074" xr:uid="{00000000-0005-0000-0000-00005B270000}"/>
    <cellStyle name="Normal 15 2 3 3 3 4 2 2" xfId="10075" xr:uid="{00000000-0005-0000-0000-00005C270000}"/>
    <cellStyle name="Normal 15 2 3 3 3 4 3" xfId="10076" xr:uid="{00000000-0005-0000-0000-00005D270000}"/>
    <cellStyle name="Normal 15 2 3 3 3 5" xfId="10077" xr:uid="{00000000-0005-0000-0000-00005E270000}"/>
    <cellStyle name="Normal 15 2 3 3 3 5 2" xfId="10078" xr:uid="{00000000-0005-0000-0000-00005F270000}"/>
    <cellStyle name="Normal 15 2 3 3 3 5 2 2" xfId="10079" xr:uid="{00000000-0005-0000-0000-000060270000}"/>
    <cellStyle name="Normal 15 2 3 3 3 5 3" xfId="10080" xr:uid="{00000000-0005-0000-0000-000061270000}"/>
    <cellStyle name="Normal 15 2 3 3 3 6" xfId="10081" xr:uid="{00000000-0005-0000-0000-000062270000}"/>
    <cellStyle name="Normal 15 2 3 3 3 6 2" xfId="10082" xr:uid="{00000000-0005-0000-0000-000063270000}"/>
    <cellStyle name="Normal 15 2 3 3 3 7" xfId="10083" xr:uid="{00000000-0005-0000-0000-000064270000}"/>
    <cellStyle name="Normal 15 2 3 3 3 7 2" xfId="10084" xr:uid="{00000000-0005-0000-0000-000065270000}"/>
    <cellStyle name="Normal 15 2 3 3 3 8" xfId="10085" xr:uid="{00000000-0005-0000-0000-000066270000}"/>
    <cellStyle name="Normal 15 2 3 3 4" xfId="10086" xr:uid="{00000000-0005-0000-0000-000067270000}"/>
    <cellStyle name="Normal 15 2 3 3 4 2" xfId="10087" xr:uid="{00000000-0005-0000-0000-000068270000}"/>
    <cellStyle name="Normal 15 2 3 3 4 2 2" xfId="10088" xr:uid="{00000000-0005-0000-0000-000069270000}"/>
    <cellStyle name="Normal 15 2 3 3 4 2 2 2" xfId="10089" xr:uid="{00000000-0005-0000-0000-00006A270000}"/>
    <cellStyle name="Normal 15 2 3 3 4 2 3" xfId="10090" xr:uid="{00000000-0005-0000-0000-00006B270000}"/>
    <cellStyle name="Normal 15 2 3 3 4 3" xfId="10091" xr:uid="{00000000-0005-0000-0000-00006C270000}"/>
    <cellStyle name="Normal 15 2 3 3 4 3 2" xfId="10092" xr:uid="{00000000-0005-0000-0000-00006D270000}"/>
    <cellStyle name="Normal 15 2 3 3 4 3 2 2" xfId="10093" xr:uid="{00000000-0005-0000-0000-00006E270000}"/>
    <cellStyle name="Normal 15 2 3 3 4 3 3" xfId="10094" xr:uid="{00000000-0005-0000-0000-00006F270000}"/>
    <cellStyle name="Normal 15 2 3 3 4 4" xfId="10095" xr:uid="{00000000-0005-0000-0000-000070270000}"/>
    <cellStyle name="Normal 15 2 3 3 4 4 2" xfId="10096" xr:uid="{00000000-0005-0000-0000-000071270000}"/>
    <cellStyle name="Normal 15 2 3 3 4 4 2 2" xfId="10097" xr:uid="{00000000-0005-0000-0000-000072270000}"/>
    <cellStyle name="Normal 15 2 3 3 4 4 3" xfId="10098" xr:uid="{00000000-0005-0000-0000-000073270000}"/>
    <cellStyle name="Normal 15 2 3 3 4 5" xfId="10099" xr:uid="{00000000-0005-0000-0000-000074270000}"/>
    <cellStyle name="Normal 15 2 3 3 4 5 2" xfId="10100" xr:uid="{00000000-0005-0000-0000-000075270000}"/>
    <cellStyle name="Normal 15 2 3 3 4 6" xfId="10101" xr:uid="{00000000-0005-0000-0000-000076270000}"/>
    <cellStyle name="Normal 15 2 3 3 4 6 2" xfId="10102" xr:uid="{00000000-0005-0000-0000-000077270000}"/>
    <cellStyle name="Normal 15 2 3 3 4 7" xfId="10103" xr:uid="{00000000-0005-0000-0000-000078270000}"/>
    <cellStyle name="Normal 15 2 3 3 5" xfId="10104" xr:uid="{00000000-0005-0000-0000-000079270000}"/>
    <cellStyle name="Normal 15 2 3 3 5 2" xfId="10105" xr:uid="{00000000-0005-0000-0000-00007A270000}"/>
    <cellStyle name="Normal 15 2 3 3 5 2 2" xfId="10106" xr:uid="{00000000-0005-0000-0000-00007B270000}"/>
    <cellStyle name="Normal 15 2 3 3 5 2 2 2" xfId="10107" xr:uid="{00000000-0005-0000-0000-00007C270000}"/>
    <cellStyle name="Normal 15 2 3 3 5 2 3" xfId="10108" xr:uid="{00000000-0005-0000-0000-00007D270000}"/>
    <cellStyle name="Normal 15 2 3 3 5 3" xfId="10109" xr:uid="{00000000-0005-0000-0000-00007E270000}"/>
    <cellStyle name="Normal 15 2 3 3 5 3 2" xfId="10110" xr:uid="{00000000-0005-0000-0000-00007F270000}"/>
    <cellStyle name="Normal 15 2 3 3 5 3 2 2" xfId="10111" xr:uid="{00000000-0005-0000-0000-000080270000}"/>
    <cellStyle name="Normal 15 2 3 3 5 3 3" xfId="10112" xr:uid="{00000000-0005-0000-0000-000081270000}"/>
    <cellStyle name="Normal 15 2 3 3 5 4" xfId="10113" xr:uid="{00000000-0005-0000-0000-000082270000}"/>
    <cellStyle name="Normal 15 2 3 3 5 4 2" xfId="10114" xr:uid="{00000000-0005-0000-0000-000083270000}"/>
    <cellStyle name="Normal 15 2 3 3 5 4 2 2" xfId="10115" xr:uid="{00000000-0005-0000-0000-000084270000}"/>
    <cellStyle name="Normal 15 2 3 3 5 4 3" xfId="10116" xr:uid="{00000000-0005-0000-0000-000085270000}"/>
    <cellStyle name="Normal 15 2 3 3 5 5" xfId="10117" xr:uid="{00000000-0005-0000-0000-000086270000}"/>
    <cellStyle name="Normal 15 2 3 3 5 5 2" xfId="10118" xr:uid="{00000000-0005-0000-0000-000087270000}"/>
    <cellStyle name="Normal 15 2 3 3 5 6" xfId="10119" xr:uid="{00000000-0005-0000-0000-000088270000}"/>
    <cellStyle name="Normal 15 2 3 3 5 6 2" xfId="10120" xr:uid="{00000000-0005-0000-0000-000089270000}"/>
    <cellStyle name="Normal 15 2 3 3 5 7" xfId="10121" xr:uid="{00000000-0005-0000-0000-00008A270000}"/>
    <cellStyle name="Normal 15 2 3 3 6" xfId="10122" xr:uid="{00000000-0005-0000-0000-00008B270000}"/>
    <cellStyle name="Normal 15 2 3 3 6 2" xfId="10123" xr:uid="{00000000-0005-0000-0000-00008C270000}"/>
    <cellStyle name="Normal 15 2 3 3 6 2 2" xfId="10124" xr:uid="{00000000-0005-0000-0000-00008D270000}"/>
    <cellStyle name="Normal 15 2 3 3 6 3" xfId="10125" xr:uid="{00000000-0005-0000-0000-00008E270000}"/>
    <cellStyle name="Normal 15 2 3 3 7" xfId="10126" xr:uid="{00000000-0005-0000-0000-00008F270000}"/>
    <cellStyle name="Normal 15 2 3 3 7 2" xfId="10127" xr:uid="{00000000-0005-0000-0000-000090270000}"/>
    <cellStyle name="Normal 15 2 3 3 7 2 2" xfId="10128" xr:uid="{00000000-0005-0000-0000-000091270000}"/>
    <cellStyle name="Normal 15 2 3 3 7 3" xfId="10129" xr:uid="{00000000-0005-0000-0000-000092270000}"/>
    <cellStyle name="Normal 15 2 3 3 8" xfId="10130" xr:uid="{00000000-0005-0000-0000-000093270000}"/>
    <cellStyle name="Normal 15 2 3 3 8 2" xfId="10131" xr:uid="{00000000-0005-0000-0000-000094270000}"/>
    <cellStyle name="Normal 15 2 3 3 8 2 2" xfId="10132" xr:uid="{00000000-0005-0000-0000-000095270000}"/>
    <cellStyle name="Normal 15 2 3 3 8 3" xfId="10133" xr:uid="{00000000-0005-0000-0000-000096270000}"/>
    <cellStyle name="Normal 15 2 3 3 9" xfId="10134" xr:uid="{00000000-0005-0000-0000-000097270000}"/>
    <cellStyle name="Normal 15 2 3 3 9 2" xfId="10135" xr:uid="{00000000-0005-0000-0000-000098270000}"/>
    <cellStyle name="Normal 15 2 3 4" xfId="10136" xr:uid="{00000000-0005-0000-0000-000099270000}"/>
    <cellStyle name="Normal 15 2 3 4 2" xfId="10137" xr:uid="{00000000-0005-0000-0000-00009A270000}"/>
    <cellStyle name="Normal 15 2 3 4 2 2" xfId="10138" xr:uid="{00000000-0005-0000-0000-00009B270000}"/>
    <cellStyle name="Normal 15 2 3 4 2 2 2" xfId="10139" xr:uid="{00000000-0005-0000-0000-00009C270000}"/>
    <cellStyle name="Normal 15 2 3 4 2 2 2 2" xfId="10140" xr:uid="{00000000-0005-0000-0000-00009D270000}"/>
    <cellStyle name="Normal 15 2 3 4 2 2 3" xfId="10141" xr:uid="{00000000-0005-0000-0000-00009E270000}"/>
    <cellStyle name="Normal 15 2 3 4 2 3" xfId="10142" xr:uid="{00000000-0005-0000-0000-00009F270000}"/>
    <cellStyle name="Normal 15 2 3 4 2 3 2" xfId="10143" xr:uid="{00000000-0005-0000-0000-0000A0270000}"/>
    <cellStyle name="Normal 15 2 3 4 2 3 2 2" xfId="10144" xr:uid="{00000000-0005-0000-0000-0000A1270000}"/>
    <cellStyle name="Normal 15 2 3 4 2 3 3" xfId="10145" xr:uid="{00000000-0005-0000-0000-0000A2270000}"/>
    <cellStyle name="Normal 15 2 3 4 2 4" xfId="10146" xr:uid="{00000000-0005-0000-0000-0000A3270000}"/>
    <cellStyle name="Normal 15 2 3 4 2 4 2" xfId="10147" xr:uid="{00000000-0005-0000-0000-0000A4270000}"/>
    <cellStyle name="Normal 15 2 3 4 2 4 2 2" xfId="10148" xr:uid="{00000000-0005-0000-0000-0000A5270000}"/>
    <cellStyle name="Normal 15 2 3 4 2 4 3" xfId="10149" xr:uid="{00000000-0005-0000-0000-0000A6270000}"/>
    <cellStyle name="Normal 15 2 3 4 2 5" xfId="10150" xr:uid="{00000000-0005-0000-0000-0000A7270000}"/>
    <cellStyle name="Normal 15 2 3 4 2 5 2" xfId="10151" xr:uid="{00000000-0005-0000-0000-0000A8270000}"/>
    <cellStyle name="Normal 15 2 3 4 2 6" xfId="10152" xr:uid="{00000000-0005-0000-0000-0000A9270000}"/>
    <cellStyle name="Normal 15 2 3 4 2 6 2" xfId="10153" xr:uid="{00000000-0005-0000-0000-0000AA270000}"/>
    <cellStyle name="Normal 15 2 3 4 2 7" xfId="10154" xr:uid="{00000000-0005-0000-0000-0000AB270000}"/>
    <cellStyle name="Normal 15 2 3 4 3" xfId="10155" xr:uid="{00000000-0005-0000-0000-0000AC270000}"/>
    <cellStyle name="Normal 15 2 3 4 3 2" xfId="10156" xr:uid="{00000000-0005-0000-0000-0000AD270000}"/>
    <cellStyle name="Normal 15 2 3 4 3 2 2" xfId="10157" xr:uid="{00000000-0005-0000-0000-0000AE270000}"/>
    <cellStyle name="Normal 15 2 3 4 3 2 2 2" xfId="10158" xr:uid="{00000000-0005-0000-0000-0000AF270000}"/>
    <cellStyle name="Normal 15 2 3 4 3 2 3" xfId="10159" xr:uid="{00000000-0005-0000-0000-0000B0270000}"/>
    <cellStyle name="Normal 15 2 3 4 3 3" xfId="10160" xr:uid="{00000000-0005-0000-0000-0000B1270000}"/>
    <cellStyle name="Normal 15 2 3 4 3 3 2" xfId="10161" xr:uid="{00000000-0005-0000-0000-0000B2270000}"/>
    <cellStyle name="Normal 15 2 3 4 3 3 2 2" xfId="10162" xr:uid="{00000000-0005-0000-0000-0000B3270000}"/>
    <cellStyle name="Normal 15 2 3 4 3 3 3" xfId="10163" xr:uid="{00000000-0005-0000-0000-0000B4270000}"/>
    <cellStyle name="Normal 15 2 3 4 3 4" xfId="10164" xr:uid="{00000000-0005-0000-0000-0000B5270000}"/>
    <cellStyle name="Normal 15 2 3 4 3 4 2" xfId="10165" xr:uid="{00000000-0005-0000-0000-0000B6270000}"/>
    <cellStyle name="Normal 15 2 3 4 3 4 2 2" xfId="10166" xr:uid="{00000000-0005-0000-0000-0000B7270000}"/>
    <cellStyle name="Normal 15 2 3 4 3 4 3" xfId="10167" xr:uid="{00000000-0005-0000-0000-0000B8270000}"/>
    <cellStyle name="Normal 15 2 3 4 3 5" xfId="10168" xr:uid="{00000000-0005-0000-0000-0000B9270000}"/>
    <cellStyle name="Normal 15 2 3 4 3 5 2" xfId="10169" xr:uid="{00000000-0005-0000-0000-0000BA270000}"/>
    <cellStyle name="Normal 15 2 3 4 3 6" xfId="10170" xr:uid="{00000000-0005-0000-0000-0000BB270000}"/>
    <cellStyle name="Normal 15 2 3 4 3 6 2" xfId="10171" xr:uid="{00000000-0005-0000-0000-0000BC270000}"/>
    <cellStyle name="Normal 15 2 3 4 3 7" xfId="10172" xr:uid="{00000000-0005-0000-0000-0000BD270000}"/>
    <cellStyle name="Normal 15 2 3 4 4" xfId="10173" xr:uid="{00000000-0005-0000-0000-0000BE270000}"/>
    <cellStyle name="Normal 15 2 3 4 4 2" xfId="10174" xr:uid="{00000000-0005-0000-0000-0000BF270000}"/>
    <cellStyle name="Normal 15 2 3 4 4 2 2" xfId="10175" xr:uid="{00000000-0005-0000-0000-0000C0270000}"/>
    <cellStyle name="Normal 15 2 3 4 4 3" xfId="10176" xr:uid="{00000000-0005-0000-0000-0000C1270000}"/>
    <cellStyle name="Normal 15 2 3 4 5" xfId="10177" xr:uid="{00000000-0005-0000-0000-0000C2270000}"/>
    <cellStyle name="Normal 15 2 3 4 5 2" xfId="10178" xr:uid="{00000000-0005-0000-0000-0000C3270000}"/>
    <cellStyle name="Normal 15 2 3 4 5 2 2" xfId="10179" xr:uid="{00000000-0005-0000-0000-0000C4270000}"/>
    <cellStyle name="Normal 15 2 3 4 5 3" xfId="10180" xr:uid="{00000000-0005-0000-0000-0000C5270000}"/>
    <cellStyle name="Normal 15 2 3 4 6" xfId="10181" xr:uid="{00000000-0005-0000-0000-0000C6270000}"/>
    <cellStyle name="Normal 15 2 3 4 6 2" xfId="10182" xr:uid="{00000000-0005-0000-0000-0000C7270000}"/>
    <cellStyle name="Normal 15 2 3 4 6 2 2" xfId="10183" xr:uid="{00000000-0005-0000-0000-0000C8270000}"/>
    <cellStyle name="Normal 15 2 3 4 6 3" xfId="10184" xr:uid="{00000000-0005-0000-0000-0000C9270000}"/>
    <cellStyle name="Normal 15 2 3 4 7" xfId="10185" xr:uid="{00000000-0005-0000-0000-0000CA270000}"/>
    <cellStyle name="Normal 15 2 3 4 7 2" xfId="10186" xr:uid="{00000000-0005-0000-0000-0000CB270000}"/>
    <cellStyle name="Normal 15 2 3 4 8" xfId="10187" xr:uid="{00000000-0005-0000-0000-0000CC270000}"/>
    <cellStyle name="Normal 15 2 3 4 8 2" xfId="10188" xr:uid="{00000000-0005-0000-0000-0000CD270000}"/>
    <cellStyle name="Normal 15 2 3 4 9" xfId="10189" xr:uid="{00000000-0005-0000-0000-0000CE270000}"/>
    <cellStyle name="Normal 15 2 3 5" xfId="10190" xr:uid="{00000000-0005-0000-0000-0000CF270000}"/>
    <cellStyle name="Normal 15 2 3 5 2" xfId="10191" xr:uid="{00000000-0005-0000-0000-0000D0270000}"/>
    <cellStyle name="Normal 15 2 3 5 2 2" xfId="10192" xr:uid="{00000000-0005-0000-0000-0000D1270000}"/>
    <cellStyle name="Normal 15 2 3 5 2 2 2" xfId="10193" xr:uid="{00000000-0005-0000-0000-0000D2270000}"/>
    <cellStyle name="Normal 15 2 3 5 2 2 2 2" xfId="10194" xr:uid="{00000000-0005-0000-0000-0000D3270000}"/>
    <cellStyle name="Normal 15 2 3 5 2 2 3" xfId="10195" xr:uid="{00000000-0005-0000-0000-0000D4270000}"/>
    <cellStyle name="Normal 15 2 3 5 2 3" xfId="10196" xr:uid="{00000000-0005-0000-0000-0000D5270000}"/>
    <cellStyle name="Normal 15 2 3 5 2 3 2" xfId="10197" xr:uid="{00000000-0005-0000-0000-0000D6270000}"/>
    <cellStyle name="Normal 15 2 3 5 2 3 2 2" xfId="10198" xr:uid="{00000000-0005-0000-0000-0000D7270000}"/>
    <cellStyle name="Normal 15 2 3 5 2 3 3" xfId="10199" xr:uid="{00000000-0005-0000-0000-0000D8270000}"/>
    <cellStyle name="Normal 15 2 3 5 2 4" xfId="10200" xr:uid="{00000000-0005-0000-0000-0000D9270000}"/>
    <cellStyle name="Normal 15 2 3 5 2 4 2" xfId="10201" xr:uid="{00000000-0005-0000-0000-0000DA270000}"/>
    <cellStyle name="Normal 15 2 3 5 2 4 2 2" xfId="10202" xr:uid="{00000000-0005-0000-0000-0000DB270000}"/>
    <cellStyle name="Normal 15 2 3 5 2 4 3" xfId="10203" xr:uid="{00000000-0005-0000-0000-0000DC270000}"/>
    <cellStyle name="Normal 15 2 3 5 2 5" xfId="10204" xr:uid="{00000000-0005-0000-0000-0000DD270000}"/>
    <cellStyle name="Normal 15 2 3 5 2 5 2" xfId="10205" xr:uid="{00000000-0005-0000-0000-0000DE270000}"/>
    <cellStyle name="Normal 15 2 3 5 2 6" xfId="10206" xr:uid="{00000000-0005-0000-0000-0000DF270000}"/>
    <cellStyle name="Normal 15 2 3 5 2 6 2" xfId="10207" xr:uid="{00000000-0005-0000-0000-0000E0270000}"/>
    <cellStyle name="Normal 15 2 3 5 2 7" xfId="10208" xr:uid="{00000000-0005-0000-0000-0000E1270000}"/>
    <cellStyle name="Normal 15 2 3 5 3" xfId="10209" xr:uid="{00000000-0005-0000-0000-0000E2270000}"/>
    <cellStyle name="Normal 15 2 3 5 3 2" xfId="10210" xr:uid="{00000000-0005-0000-0000-0000E3270000}"/>
    <cellStyle name="Normal 15 2 3 5 3 2 2" xfId="10211" xr:uid="{00000000-0005-0000-0000-0000E4270000}"/>
    <cellStyle name="Normal 15 2 3 5 3 3" xfId="10212" xr:uid="{00000000-0005-0000-0000-0000E5270000}"/>
    <cellStyle name="Normal 15 2 3 5 4" xfId="10213" xr:uid="{00000000-0005-0000-0000-0000E6270000}"/>
    <cellStyle name="Normal 15 2 3 5 4 2" xfId="10214" xr:uid="{00000000-0005-0000-0000-0000E7270000}"/>
    <cellStyle name="Normal 15 2 3 5 4 2 2" xfId="10215" xr:uid="{00000000-0005-0000-0000-0000E8270000}"/>
    <cellStyle name="Normal 15 2 3 5 4 3" xfId="10216" xr:uid="{00000000-0005-0000-0000-0000E9270000}"/>
    <cellStyle name="Normal 15 2 3 5 5" xfId="10217" xr:uid="{00000000-0005-0000-0000-0000EA270000}"/>
    <cellStyle name="Normal 15 2 3 5 5 2" xfId="10218" xr:uid="{00000000-0005-0000-0000-0000EB270000}"/>
    <cellStyle name="Normal 15 2 3 5 5 2 2" xfId="10219" xr:uid="{00000000-0005-0000-0000-0000EC270000}"/>
    <cellStyle name="Normal 15 2 3 5 5 3" xfId="10220" xr:uid="{00000000-0005-0000-0000-0000ED270000}"/>
    <cellStyle name="Normal 15 2 3 5 6" xfId="10221" xr:uid="{00000000-0005-0000-0000-0000EE270000}"/>
    <cellStyle name="Normal 15 2 3 5 6 2" xfId="10222" xr:uid="{00000000-0005-0000-0000-0000EF270000}"/>
    <cellStyle name="Normal 15 2 3 5 7" xfId="10223" xr:uid="{00000000-0005-0000-0000-0000F0270000}"/>
    <cellStyle name="Normal 15 2 3 5 7 2" xfId="10224" xr:uid="{00000000-0005-0000-0000-0000F1270000}"/>
    <cellStyle name="Normal 15 2 3 5 8" xfId="10225" xr:uid="{00000000-0005-0000-0000-0000F2270000}"/>
    <cellStyle name="Normal 15 2 3 6" xfId="10226" xr:uid="{00000000-0005-0000-0000-0000F3270000}"/>
    <cellStyle name="Normal 15 2 3 6 2" xfId="10227" xr:uid="{00000000-0005-0000-0000-0000F4270000}"/>
    <cellStyle name="Normal 15 2 3 6 2 2" xfId="10228" xr:uid="{00000000-0005-0000-0000-0000F5270000}"/>
    <cellStyle name="Normal 15 2 3 6 2 2 2" xfId="10229" xr:uid="{00000000-0005-0000-0000-0000F6270000}"/>
    <cellStyle name="Normal 15 2 3 6 2 3" xfId="10230" xr:uid="{00000000-0005-0000-0000-0000F7270000}"/>
    <cellStyle name="Normal 15 2 3 6 3" xfId="10231" xr:uid="{00000000-0005-0000-0000-0000F8270000}"/>
    <cellStyle name="Normal 15 2 3 6 3 2" xfId="10232" xr:uid="{00000000-0005-0000-0000-0000F9270000}"/>
    <cellStyle name="Normal 15 2 3 6 3 2 2" xfId="10233" xr:uid="{00000000-0005-0000-0000-0000FA270000}"/>
    <cellStyle name="Normal 15 2 3 6 3 3" xfId="10234" xr:uid="{00000000-0005-0000-0000-0000FB270000}"/>
    <cellStyle name="Normal 15 2 3 6 4" xfId="10235" xr:uid="{00000000-0005-0000-0000-0000FC270000}"/>
    <cellStyle name="Normal 15 2 3 6 4 2" xfId="10236" xr:uid="{00000000-0005-0000-0000-0000FD270000}"/>
    <cellStyle name="Normal 15 2 3 6 4 2 2" xfId="10237" xr:uid="{00000000-0005-0000-0000-0000FE270000}"/>
    <cellStyle name="Normal 15 2 3 6 4 3" xfId="10238" xr:uid="{00000000-0005-0000-0000-0000FF270000}"/>
    <cellStyle name="Normal 15 2 3 6 5" xfId="10239" xr:uid="{00000000-0005-0000-0000-000000280000}"/>
    <cellStyle name="Normal 15 2 3 6 5 2" xfId="10240" xr:uid="{00000000-0005-0000-0000-000001280000}"/>
    <cellStyle name="Normal 15 2 3 6 6" xfId="10241" xr:uid="{00000000-0005-0000-0000-000002280000}"/>
    <cellStyle name="Normal 15 2 3 6 6 2" xfId="10242" xr:uid="{00000000-0005-0000-0000-000003280000}"/>
    <cellStyle name="Normal 15 2 3 6 7" xfId="10243" xr:uid="{00000000-0005-0000-0000-000004280000}"/>
    <cellStyle name="Normal 15 2 3 7" xfId="10244" xr:uid="{00000000-0005-0000-0000-000005280000}"/>
    <cellStyle name="Normal 15 2 3 7 2" xfId="10245" xr:uid="{00000000-0005-0000-0000-000006280000}"/>
    <cellStyle name="Normal 15 2 3 7 2 2" xfId="10246" xr:uid="{00000000-0005-0000-0000-000007280000}"/>
    <cellStyle name="Normal 15 2 3 7 2 2 2" xfId="10247" xr:uid="{00000000-0005-0000-0000-000008280000}"/>
    <cellStyle name="Normal 15 2 3 7 2 3" xfId="10248" xr:uid="{00000000-0005-0000-0000-000009280000}"/>
    <cellStyle name="Normal 15 2 3 7 3" xfId="10249" xr:uid="{00000000-0005-0000-0000-00000A280000}"/>
    <cellStyle name="Normal 15 2 3 7 3 2" xfId="10250" xr:uid="{00000000-0005-0000-0000-00000B280000}"/>
    <cellStyle name="Normal 15 2 3 7 3 2 2" xfId="10251" xr:uid="{00000000-0005-0000-0000-00000C280000}"/>
    <cellStyle name="Normal 15 2 3 7 3 3" xfId="10252" xr:uid="{00000000-0005-0000-0000-00000D280000}"/>
    <cellStyle name="Normal 15 2 3 7 4" xfId="10253" xr:uid="{00000000-0005-0000-0000-00000E280000}"/>
    <cellStyle name="Normal 15 2 3 7 4 2" xfId="10254" xr:uid="{00000000-0005-0000-0000-00000F280000}"/>
    <cellStyle name="Normal 15 2 3 7 4 2 2" xfId="10255" xr:uid="{00000000-0005-0000-0000-000010280000}"/>
    <cellStyle name="Normal 15 2 3 7 4 3" xfId="10256" xr:uid="{00000000-0005-0000-0000-000011280000}"/>
    <cellStyle name="Normal 15 2 3 7 5" xfId="10257" xr:uid="{00000000-0005-0000-0000-000012280000}"/>
    <cellStyle name="Normal 15 2 3 7 5 2" xfId="10258" xr:uid="{00000000-0005-0000-0000-000013280000}"/>
    <cellStyle name="Normal 15 2 3 7 6" xfId="10259" xr:uid="{00000000-0005-0000-0000-000014280000}"/>
    <cellStyle name="Normal 15 2 3 7 6 2" xfId="10260" xr:uid="{00000000-0005-0000-0000-000015280000}"/>
    <cellStyle name="Normal 15 2 3 7 7" xfId="10261" xr:uid="{00000000-0005-0000-0000-000016280000}"/>
    <cellStyle name="Normal 15 2 3 8" xfId="10262" xr:uid="{00000000-0005-0000-0000-000017280000}"/>
    <cellStyle name="Normal 15 2 3 8 2" xfId="10263" xr:uid="{00000000-0005-0000-0000-000018280000}"/>
    <cellStyle name="Normal 15 2 3 8 2 2" xfId="10264" xr:uid="{00000000-0005-0000-0000-000019280000}"/>
    <cellStyle name="Normal 15 2 3 8 3" xfId="10265" xr:uid="{00000000-0005-0000-0000-00001A280000}"/>
    <cellStyle name="Normal 15 2 3 9" xfId="10266" xr:uid="{00000000-0005-0000-0000-00001B280000}"/>
    <cellStyle name="Normal 15 2 3 9 2" xfId="10267" xr:uid="{00000000-0005-0000-0000-00001C280000}"/>
    <cellStyle name="Normal 15 2 3 9 2 2" xfId="10268" xr:uid="{00000000-0005-0000-0000-00001D280000}"/>
    <cellStyle name="Normal 15 2 3 9 3" xfId="10269" xr:uid="{00000000-0005-0000-0000-00001E280000}"/>
    <cellStyle name="Normal 15 2 3_Confidential Information" xfId="10270" xr:uid="{00000000-0005-0000-0000-00001F280000}"/>
    <cellStyle name="Normal 15 2 4" xfId="10271" xr:uid="{00000000-0005-0000-0000-000020280000}"/>
    <cellStyle name="Normal 15 2 4 10" xfId="10272" xr:uid="{00000000-0005-0000-0000-000021280000}"/>
    <cellStyle name="Normal 15 2 4 10 2" xfId="10273" xr:uid="{00000000-0005-0000-0000-000022280000}"/>
    <cellStyle name="Normal 15 2 4 11" xfId="10274" xr:uid="{00000000-0005-0000-0000-000023280000}"/>
    <cellStyle name="Normal 15 2 4 2" xfId="10275" xr:uid="{00000000-0005-0000-0000-000024280000}"/>
    <cellStyle name="Normal 15 2 4 2 2" xfId="10276" xr:uid="{00000000-0005-0000-0000-000025280000}"/>
    <cellStyle name="Normal 15 2 4 2 2 2" xfId="10277" xr:uid="{00000000-0005-0000-0000-000026280000}"/>
    <cellStyle name="Normal 15 2 4 2 2 2 2" xfId="10278" xr:uid="{00000000-0005-0000-0000-000027280000}"/>
    <cellStyle name="Normal 15 2 4 2 2 2 2 2" xfId="10279" xr:uid="{00000000-0005-0000-0000-000028280000}"/>
    <cellStyle name="Normal 15 2 4 2 2 2 3" xfId="10280" xr:uid="{00000000-0005-0000-0000-000029280000}"/>
    <cellStyle name="Normal 15 2 4 2 2 3" xfId="10281" xr:uid="{00000000-0005-0000-0000-00002A280000}"/>
    <cellStyle name="Normal 15 2 4 2 2 3 2" xfId="10282" xr:uid="{00000000-0005-0000-0000-00002B280000}"/>
    <cellStyle name="Normal 15 2 4 2 2 3 2 2" xfId="10283" xr:uid="{00000000-0005-0000-0000-00002C280000}"/>
    <cellStyle name="Normal 15 2 4 2 2 3 3" xfId="10284" xr:uid="{00000000-0005-0000-0000-00002D280000}"/>
    <cellStyle name="Normal 15 2 4 2 2 4" xfId="10285" xr:uid="{00000000-0005-0000-0000-00002E280000}"/>
    <cellStyle name="Normal 15 2 4 2 2 4 2" xfId="10286" xr:uid="{00000000-0005-0000-0000-00002F280000}"/>
    <cellStyle name="Normal 15 2 4 2 2 4 2 2" xfId="10287" xr:uid="{00000000-0005-0000-0000-000030280000}"/>
    <cellStyle name="Normal 15 2 4 2 2 4 3" xfId="10288" xr:uid="{00000000-0005-0000-0000-000031280000}"/>
    <cellStyle name="Normal 15 2 4 2 2 5" xfId="10289" xr:uid="{00000000-0005-0000-0000-000032280000}"/>
    <cellStyle name="Normal 15 2 4 2 2 5 2" xfId="10290" xr:uid="{00000000-0005-0000-0000-000033280000}"/>
    <cellStyle name="Normal 15 2 4 2 2 6" xfId="10291" xr:uid="{00000000-0005-0000-0000-000034280000}"/>
    <cellStyle name="Normal 15 2 4 2 2 6 2" xfId="10292" xr:uid="{00000000-0005-0000-0000-000035280000}"/>
    <cellStyle name="Normal 15 2 4 2 2 7" xfId="10293" xr:uid="{00000000-0005-0000-0000-000036280000}"/>
    <cellStyle name="Normal 15 2 4 2 3" xfId="10294" xr:uid="{00000000-0005-0000-0000-000037280000}"/>
    <cellStyle name="Normal 15 2 4 2 3 2" xfId="10295" xr:uid="{00000000-0005-0000-0000-000038280000}"/>
    <cellStyle name="Normal 15 2 4 2 3 2 2" xfId="10296" xr:uid="{00000000-0005-0000-0000-000039280000}"/>
    <cellStyle name="Normal 15 2 4 2 3 2 2 2" xfId="10297" xr:uid="{00000000-0005-0000-0000-00003A280000}"/>
    <cellStyle name="Normal 15 2 4 2 3 2 3" xfId="10298" xr:uid="{00000000-0005-0000-0000-00003B280000}"/>
    <cellStyle name="Normal 15 2 4 2 3 3" xfId="10299" xr:uid="{00000000-0005-0000-0000-00003C280000}"/>
    <cellStyle name="Normal 15 2 4 2 3 3 2" xfId="10300" xr:uid="{00000000-0005-0000-0000-00003D280000}"/>
    <cellStyle name="Normal 15 2 4 2 3 3 2 2" xfId="10301" xr:uid="{00000000-0005-0000-0000-00003E280000}"/>
    <cellStyle name="Normal 15 2 4 2 3 3 3" xfId="10302" xr:uid="{00000000-0005-0000-0000-00003F280000}"/>
    <cellStyle name="Normal 15 2 4 2 3 4" xfId="10303" xr:uid="{00000000-0005-0000-0000-000040280000}"/>
    <cellStyle name="Normal 15 2 4 2 3 4 2" xfId="10304" xr:uid="{00000000-0005-0000-0000-000041280000}"/>
    <cellStyle name="Normal 15 2 4 2 3 4 2 2" xfId="10305" xr:uid="{00000000-0005-0000-0000-000042280000}"/>
    <cellStyle name="Normal 15 2 4 2 3 4 3" xfId="10306" xr:uid="{00000000-0005-0000-0000-000043280000}"/>
    <cellStyle name="Normal 15 2 4 2 3 5" xfId="10307" xr:uid="{00000000-0005-0000-0000-000044280000}"/>
    <cellStyle name="Normal 15 2 4 2 3 5 2" xfId="10308" xr:uid="{00000000-0005-0000-0000-000045280000}"/>
    <cellStyle name="Normal 15 2 4 2 3 6" xfId="10309" xr:uid="{00000000-0005-0000-0000-000046280000}"/>
    <cellStyle name="Normal 15 2 4 2 3 6 2" xfId="10310" xr:uid="{00000000-0005-0000-0000-000047280000}"/>
    <cellStyle name="Normal 15 2 4 2 3 7" xfId="10311" xr:uid="{00000000-0005-0000-0000-000048280000}"/>
    <cellStyle name="Normal 15 2 4 2 4" xfId="10312" xr:uid="{00000000-0005-0000-0000-000049280000}"/>
    <cellStyle name="Normal 15 2 4 2 4 2" xfId="10313" xr:uid="{00000000-0005-0000-0000-00004A280000}"/>
    <cellStyle name="Normal 15 2 4 2 4 2 2" xfId="10314" xr:uid="{00000000-0005-0000-0000-00004B280000}"/>
    <cellStyle name="Normal 15 2 4 2 4 3" xfId="10315" xr:uid="{00000000-0005-0000-0000-00004C280000}"/>
    <cellStyle name="Normal 15 2 4 2 5" xfId="10316" xr:uid="{00000000-0005-0000-0000-00004D280000}"/>
    <cellStyle name="Normal 15 2 4 2 5 2" xfId="10317" xr:uid="{00000000-0005-0000-0000-00004E280000}"/>
    <cellStyle name="Normal 15 2 4 2 5 2 2" xfId="10318" xr:uid="{00000000-0005-0000-0000-00004F280000}"/>
    <cellStyle name="Normal 15 2 4 2 5 3" xfId="10319" xr:uid="{00000000-0005-0000-0000-000050280000}"/>
    <cellStyle name="Normal 15 2 4 2 6" xfId="10320" xr:uid="{00000000-0005-0000-0000-000051280000}"/>
    <cellStyle name="Normal 15 2 4 2 6 2" xfId="10321" xr:uid="{00000000-0005-0000-0000-000052280000}"/>
    <cellStyle name="Normal 15 2 4 2 6 2 2" xfId="10322" xr:uid="{00000000-0005-0000-0000-000053280000}"/>
    <cellStyle name="Normal 15 2 4 2 6 3" xfId="10323" xr:uid="{00000000-0005-0000-0000-000054280000}"/>
    <cellStyle name="Normal 15 2 4 2 7" xfId="10324" xr:uid="{00000000-0005-0000-0000-000055280000}"/>
    <cellStyle name="Normal 15 2 4 2 7 2" xfId="10325" xr:uid="{00000000-0005-0000-0000-000056280000}"/>
    <cellStyle name="Normal 15 2 4 2 8" xfId="10326" xr:uid="{00000000-0005-0000-0000-000057280000}"/>
    <cellStyle name="Normal 15 2 4 2 8 2" xfId="10327" xr:uid="{00000000-0005-0000-0000-000058280000}"/>
    <cellStyle name="Normal 15 2 4 2 9" xfId="10328" xr:uid="{00000000-0005-0000-0000-000059280000}"/>
    <cellStyle name="Normal 15 2 4 3" xfId="10329" xr:uid="{00000000-0005-0000-0000-00005A280000}"/>
    <cellStyle name="Normal 15 2 4 3 2" xfId="10330" xr:uid="{00000000-0005-0000-0000-00005B280000}"/>
    <cellStyle name="Normal 15 2 4 3 2 2" xfId="10331" xr:uid="{00000000-0005-0000-0000-00005C280000}"/>
    <cellStyle name="Normal 15 2 4 3 2 2 2" xfId="10332" xr:uid="{00000000-0005-0000-0000-00005D280000}"/>
    <cellStyle name="Normal 15 2 4 3 2 2 2 2" xfId="10333" xr:uid="{00000000-0005-0000-0000-00005E280000}"/>
    <cellStyle name="Normal 15 2 4 3 2 2 3" xfId="10334" xr:uid="{00000000-0005-0000-0000-00005F280000}"/>
    <cellStyle name="Normal 15 2 4 3 2 3" xfId="10335" xr:uid="{00000000-0005-0000-0000-000060280000}"/>
    <cellStyle name="Normal 15 2 4 3 2 3 2" xfId="10336" xr:uid="{00000000-0005-0000-0000-000061280000}"/>
    <cellStyle name="Normal 15 2 4 3 2 3 2 2" xfId="10337" xr:uid="{00000000-0005-0000-0000-000062280000}"/>
    <cellStyle name="Normal 15 2 4 3 2 3 3" xfId="10338" xr:uid="{00000000-0005-0000-0000-000063280000}"/>
    <cellStyle name="Normal 15 2 4 3 2 4" xfId="10339" xr:uid="{00000000-0005-0000-0000-000064280000}"/>
    <cellStyle name="Normal 15 2 4 3 2 4 2" xfId="10340" xr:uid="{00000000-0005-0000-0000-000065280000}"/>
    <cellStyle name="Normal 15 2 4 3 2 4 2 2" xfId="10341" xr:uid="{00000000-0005-0000-0000-000066280000}"/>
    <cellStyle name="Normal 15 2 4 3 2 4 3" xfId="10342" xr:uid="{00000000-0005-0000-0000-000067280000}"/>
    <cellStyle name="Normal 15 2 4 3 2 5" xfId="10343" xr:uid="{00000000-0005-0000-0000-000068280000}"/>
    <cellStyle name="Normal 15 2 4 3 2 5 2" xfId="10344" xr:uid="{00000000-0005-0000-0000-000069280000}"/>
    <cellStyle name="Normal 15 2 4 3 2 6" xfId="10345" xr:uid="{00000000-0005-0000-0000-00006A280000}"/>
    <cellStyle name="Normal 15 2 4 3 2 6 2" xfId="10346" xr:uid="{00000000-0005-0000-0000-00006B280000}"/>
    <cellStyle name="Normal 15 2 4 3 2 7" xfId="10347" xr:uid="{00000000-0005-0000-0000-00006C280000}"/>
    <cellStyle name="Normal 15 2 4 3 3" xfId="10348" xr:uid="{00000000-0005-0000-0000-00006D280000}"/>
    <cellStyle name="Normal 15 2 4 3 3 2" xfId="10349" xr:uid="{00000000-0005-0000-0000-00006E280000}"/>
    <cellStyle name="Normal 15 2 4 3 3 2 2" xfId="10350" xr:uid="{00000000-0005-0000-0000-00006F280000}"/>
    <cellStyle name="Normal 15 2 4 3 3 3" xfId="10351" xr:uid="{00000000-0005-0000-0000-000070280000}"/>
    <cellStyle name="Normal 15 2 4 3 4" xfId="10352" xr:uid="{00000000-0005-0000-0000-000071280000}"/>
    <cellStyle name="Normal 15 2 4 3 4 2" xfId="10353" xr:uid="{00000000-0005-0000-0000-000072280000}"/>
    <cellStyle name="Normal 15 2 4 3 4 2 2" xfId="10354" xr:uid="{00000000-0005-0000-0000-000073280000}"/>
    <cellStyle name="Normal 15 2 4 3 4 3" xfId="10355" xr:uid="{00000000-0005-0000-0000-000074280000}"/>
    <cellStyle name="Normal 15 2 4 3 5" xfId="10356" xr:uid="{00000000-0005-0000-0000-000075280000}"/>
    <cellStyle name="Normal 15 2 4 3 5 2" xfId="10357" xr:uid="{00000000-0005-0000-0000-000076280000}"/>
    <cellStyle name="Normal 15 2 4 3 5 2 2" xfId="10358" xr:uid="{00000000-0005-0000-0000-000077280000}"/>
    <cellStyle name="Normal 15 2 4 3 5 3" xfId="10359" xr:uid="{00000000-0005-0000-0000-000078280000}"/>
    <cellStyle name="Normal 15 2 4 3 6" xfId="10360" xr:uid="{00000000-0005-0000-0000-000079280000}"/>
    <cellStyle name="Normal 15 2 4 3 6 2" xfId="10361" xr:uid="{00000000-0005-0000-0000-00007A280000}"/>
    <cellStyle name="Normal 15 2 4 3 7" xfId="10362" xr:uid="{00000000-0005-0000-0000-00007B280000}"/>
    <cellStyle name="Normal 15 2 4 3 7 2" xfId="10363" xr:uid="{00000000-0005-0000-0000-00007C280000}"/>
    <cellStyle name="Normal 15 2 4 3 8" xfId="10364" xr:uid="{00000000-0005-0000-0000-00007D280000}"/>
    <cellStyle name="Normal 15 2 4 4" xfId="10365" xr:uid="{00000000-0005-0000-0000-00007E280000}"/>
    <cellStyle name="Normal 15 2 4 4 2" xfId="10366" xr:uid="{00000000-0005-0000-0000-00007F280000}"/>
    <cellStyle name="Normal 15 2 4 4 2 2" xfId="10367" xr:uid="{00000000-0005-0000-0000-000080280000}"/>
    <cellStyle name="Normal 15 2 4 4 2 2 2" xfId="10368" xr:uid="{00000000-0005-0000-0000-000081280000}"/>
    <cellStyle name="Normal 15 2 4 4 2 3" xfId="10369" xr:uid="{00000000-0005-0000-0000-000082280000}"/>
    <cellStyle name="Normal 15 2 4 4 3" xfId="10370" xr:uid="{00000000-0005-0000-0000-000083280000}"/>
    <cellStyle name="Normal 15 2 4 4 3 2" xfId="10371" xr:uid="{00000000-0005-0000-0000-000084280000}"/>
    <cellStyle name="Normal 15 2 4 4 3 2 2" xfId="10372" xr:uid="{00000000-0005-0000-0000-000085280000}"/>
    <cellStyle name="Normal 15 2 4 4 3 3" xfId="10373" xr:uid="{00000000-0005-0000-0000-000086280000}"/>
    <cellStyle name="Normal 15 2 4 4 4" xfId="10374" xr:uid="{00000000-0005-0000-0000-000087280000}"/>
    <cellStyle name="Normal 15 2 4 4 4 2" xfId="10375" xr:uid="{00000000-0005-0000-0000-000088280000}"/>
    <cellStyle name="Normal 15 2 4 4 4 2 2" xfId="10376" xr:uid="{00000000-0005-0000-0000-000089280000}"/>
    <cellStyle name="Normal 15 2 4 4 4 3" xfId="10377" xr:uid="{00000000-0005-0000-0000-00008A280000}"/>
    <cellStyle name="Normal 15 2 4 4 5" xfId="10378" xr:uid="{00000000-0005-0000-0000-00008B280000}"/>
    <cellStyle name="Normal 15 2 4 4 5 2" xfId="10379" xr:uid="{00000000-0005-0000-0000-00008C280000}"/>
    <cellStyle name="Normal 15 2 4 4 6" xfId="10380" xr:uid="{00000000-0005-0000-0000-00008D280000}"/>
    <cellStyle name="Normal 15 2 4 4 6 2" xfId="10381" xr:uid="{00000000-0005-0000-0000-00008E280000}"/>
    <cellStyle name="Normal 15 2 4 4 7" xfId="10382" xr:uid="{00000000-0005-0000-0000-00008F280000}"/>
    <cellStyle name="Normal 15 2 4 5" xfId="10383" xr:uid="{00000000-0005-0000-0000-000090280000}"/>
    <cellStyle name="Normal 15 2 4 5 2" xfId="10384" xr:uid="{00000000-0005-0000-0000-000091280000}"/>
    <cellStyle name="Normal 15 2 4 5 2 2" xfId="10385" xr:uid="{00000000-0005-0000-0000-000092280000}"/>
    <cellStyle name="Normal 15 2 4 5 2 2 2" xfId="10386" xr:uid="{00000000-0005-0000-0000-000093280000}"/>
    <cellStyle name="Normal 15 2 4 5 2 3" xfId="10387" xr:uid="{00000000-0005-0000-0000-000094280000}"/>
    <cellStyle name="Normal 15 2 4 5 3" xfId="10388" xr:uid="{00000000-0005-0000-0000-000095280000}"/>
    <cellStyle name="Normal 15 2 4 5 3 2" xfId="10389" xr:uid="{00000000-0005-0000-0000-000096280000}"/>
    <cellStyle name="Normal 15 2 4 5 3 2 2" xfId="10390" xr:uid="{00000000-0005-0000-0000-000097280000}"/>
    <cellStyle name="Normal 15 2 4 5 3 3" xfId="10391" xr:uid="{00000000-0005-0000-0000-000098280000}"/>
    <cellStyle name="Normal 15 2 4 5 4" xfId="10392" xr:uid="{00000000-0005-0000-0000-000099280000}"/>
    <cellStyle name="Normal 15 2 4 5 4 2" xfId="10393" xr:uid="{00000000-0005-0000-0000-00009A280000}"/>
    <cellStyle name="Normal 15 2 4 5 4 2 2" xfId="10394" xr:uid="{00000000-0005-0000-0000-00009B280000}"/>
    <cellStyle name="Normal 15 2 4 5 4 3" xfId="10395" xr:uid="{00000000-0005-0000-0000-00009C280000}"/>
    <cellStyle name="Normal 15 2 4 5 5" xfId="10396" xr:uid="{00000000-0005-0000-0000-00009D280000}"/>
    <cellStyle name="Normal 15 2 4 5 5 2" xfId="10397" xr:uid="{00000000-0005-0000-0000-00009E280000}"/>
    <cellStyle name="Normal 15 2 4 5 6" xfId="10398" xr:uid="{00000000-0005-0000-0000-00009F280000}"/>
    <cellStyle name="Normal 15 2 4 5 6 2" xfId="10399" xr:uid="{00000000-0005-0000-0000-0000A0280000}"/>
    <cellStyle name="Normal 15 2 4 5 7" xfId="10400" xr:uid="{00000000-0005-0000-0000-0000A1280000}"/>
    <cellStyle name="Normal 15 2 4 6" xfId="10401" xr:uid="{00000000-0005-0000-0000-0000A2280000}"/>
    <cellStyle name="Normal 15 2 4 6 2" xfId="10402" xr:uid="{00000000-0005-0000-0000-0000A3280000}"/>
    <cellStyle name="Normal 15 2 4 6 2 2" xfId="10403" xr:uid="{00000000-0005-0000-0000-0000A4280000}"/>
    <cellStyle name="Normal 15 2 4 6 3" xfId="10404" xr:uid="{00000000-0005-0000-0000-0000A5280000}"/>
    <cellStyle name="Normal 15 2 4 7" xfId="10405" xr:uid="{00000000-0005-0000-0000-0000A6280000}"/>
    <cellStyle name="Normal 15 2 4 7 2" xfId="10406" xr:uid="{00000000-0005-0000-0000-0000A7280000}"/>
    <cellStyle name="Normal 15 2 4 7 2 2" xfId="10407" xr:uid="{00000000-0005-0000-0000-0000A8280000}"/>
    <cellStyle name="Normal 15 2 4 7 3" xfId="10408" xr:uid="{00000000-0005-0000-0000-0000A9280000}"/>
    <cellStyle name="Normal 15 2 4 8" xfId="10409" xr:uid="{00000000-0005-0000-0000-0000AA280000}"/>
    <cellStyle name="Normal 15 2 4 8 2" xfId="10410" xr:uid="{00000000-0005-0000-0000-0000AB280000}"/>
    <cellStyle name="Normal 15 2 4 8 2 2" xfId="10411" xr:uid="{00000000-0005-0000-0000-0000AC280000}"/>
    <cellStyle name="Normal 15 2 4 8 3" xfId="10412" xr:uid="{00000000-0005-0000-0000-0000AD280000}"/>
    <cellStyle name="Normal 15 2 4 9" xfId="10413" xr:uid="{00000000-0005-0000-0000-0000AE280000}"/>
    <cellStyle name="Normal 15 2 4 9 2" xfId="10414" xr:uid="{00000000-0005-0000-0000-0000AF280000}"/>
    <cellStyle name="Normal 15 2 5" xfId="10415" xr:uid="{00000000-0005-0000-0000-0000B0280000}"/>
    <cellStyle name="Normal 15 2 5 10" xfId="10416" xr:uid="{00000000-0005-0000-0000-0000B1280000}"/>
    <cellStyle name="Normal 15 2 5 10 2" xfId="10417" xr:uid="{00000000-0005-0000-0000-0000B2280000}"/>
    <cellStyle name="Normal 15 2 5 11" xfId="10418" xr:uid="{00000000-0005-0000-0000-0000B3280000}"/>
    <cellStyle name="Normal 15 2 5 2" xfId="10419" xr:uid="{00000000-0005-0000-0000-0000B4280000}"/>
    <cellStyle name="Normal 15 2 5 2 2" xfId="10420" xr:uid="{00000000-0005-0000-0000-0000B5280000}"/>
    <cellStyle name="Normal 15 2 5 2 2 2" xfId="10421" xr:uid="{00000000-0005-0000-0000-0000B6280000}"/>
    <cellStyle name="Normal 15 2 5 2 2 2 2" xfId="10422" xr:uid="{00000000-0005-0000-0000-0000B7280000}"/>
    <cellStyle name="Normal 15 2 5 2 2 2 2 2" xfId="10423" xr:uid="{00000000-0005-0000-0000-0000B8280000}"/>
    <cellStyle name="Normal 15 2 5 2 2 2 3" xfId="10424" xr:uid="{00000000-0005-0000-0000-0000B9280000}"/>
    <cellStyle name="Normal 15 2 5 2 2 3" xfId="10425" xr:uid="{00000000-0005-0000-0000-0000BA280000}"/>
    <cellStyle name="Normal 15 2 5 2 2 3 2" xfId="10426" xr:uid="{00000000-0005-0000-0000-0000BB280000}"/>
    <cellStyle name="Normal 15 2 5 2 2 3 2 2" xfId="10427" xr:uid="{00000000-0005-0000-0000-0000BC280000}"/>
    <cellStyle name="Normal 15 2 5 2 2 3 3" xfId="10428" xr:uid="{00000000-0005-0000-0000-0000BD280000}"/>
    <cellStyle name="Normal 15 2 5 2 2 4" xfId="10429" xr:uid="{00000000-0005-0000-0000-0000BE280000}"/>
    <cellStyle name="Normal 15 2 5 2 2 4 2" xfId="10430" xr:uid="{00000000-0005-0000-0000-0000BF280000}"/>
    <cellStyle name="Normal 15 2 5 2 2 4 2 2" xfId="10431" xr:uid="{00000000-0005-0000-0000-0000C0280000}"/>
    <cellStyle name="Normal 15 2 5 2 2 4 3" xfId="10432" xr:uid="{00000000-0005-0000-0000-0000C1280000}"/>
    <cellStyle name="Normal 15 2 5 2 2 5" xfId="10433" xr:uid="{00000000-0005-0000-0000-0000C2280000}"/>
    <cellStyle name="Normal 15 2 5 2 2 5 2" xfId="10434" xr:uid="{00000000-0005-0000-0000-0000C3280000}"/>
    <cellStyle name="Normal 15 2 5 2 2 6" xfId="10435" xr:uid="{00000000-0005-0000-0000-0000C4280000}"/>
    <cellStyle name="Normal 15 2 5 2 2 6 2" xfId="10436" xr:uid="{00000000-0005-0000-0000-0000C5280000}"/>
    <cellStyle name="Normal 15 2 5 2 2 7" xfId="10437" xr:uid="{00000000-0005-0000-0000-0000C6280000}"/>
    <cellStyle name="Normal 15 2 5 2 3" xfId="10438" xr:uid="{00000000-0005-0000-0000-0000C7280000}"/>
    <cellStyle name="Normal 15 2 5 2 3 2" xfId="10439" xr:uid="{00000000-0005-0000-0000-0000C8280000}"/>
    <cellStyle name="Normal 15 2 5 2 3 2 2" xfId="10440" xr:uid="{00000000-0005-0000-0000-0000C9280000}"/>
    <cellStyle name="Normal 15 2 5 2 3 2 2 2" xfId="10441" xr:uid="{00000000-0005-0000-0000-0000CA280000}"/>
    <cellStyle name="Normal 15 2 5 2 3 2 3" xfId="10442" xr:uid="{00000000-0005-0000-0000-0000CB280000}"/>
    <cellStyle name="Normal 15 2 5 2 3 3" xfId="10443" xr:uid="{00000000-0005-0000-0000-0000CC280000}"/>
    <cellStyle name="Normal 15 2 5 2 3 3 2" xfId="10444" xr:uid="{00000000-0005-0000-0000-0000CD280000}"/>
    <cellStyle name="Normal 15 2 5 2 3 3 2 2" xfId="10445" xr:uid="{00000000-0005-0000-0000-0000CE280000}"/>
    <cellStyle name="Normal 15 2 5 2 3 3 3" xfId="10446" xr:uid="{00000000-0005-0000-0000-0000CF280000}"/>
    <cellStyle name="Normal 15 2 5 2 3 4" xfId="10447" xr:uid="{00000000-0005-0000-0000-0000D0280000}"/>
    <cellStyle name="Normal 15 2 5 2 3 4 2" xfId="10448" xr:uid="{00000000-0005-0000-0000-0000D1280000}"/>
    <cellStyle name="Normal 15 2 5 2 3 4 2 2" xfId="10449" xr:uid="{00000000-0005-0000-0000-0000D2280000}"/>
    <cellStyle name="Normal 15 2 5 2 3 4 3" xfId="10450" xr:uid="{00000000-0005-0000-0000-0000D3280000}"/>
    <cellStyle name="Normal 15 2 5 2 3 5" xfId="10451" xr:uid="{00000000-0005-0000-0000-0000D4280000}"/>
    <cellStyle name="Normal 15 2 5 2 3 5 2" xfId="10452" xr:uid="{00000000-0005-0000-0000-0000D5280000}"/>
    <cellStyle name="Normal 15 2 5 2 3 6" xfId="10453" xr:uid="{00000000-0005-0000-0000-0000D6280000}"/>
    <cellStyle name="Normal 15 2 5 2 3 6 2" xfId="10454" xr:uid="{00000000-0005-0000-0000-0000D7280000}"/>
    <cellStyle name="Normal 15 2 5 2 3 7" xfId="10455" xr:uid="{00000000-0005-0000-0000-0000D8280000}"/>
    <cellStyle name="Normal 15 2 5 2 4" xfId="10456" xr:uid="{00000000-0005-0000-0000-0000D9280000}"/>
    <cellStyle name="Normal 15 2 5 2 4 2" xfId="10457" xr:uid="{00000000-0005-0000-0000-0000DA280000}"/>
    <cellStyle name="Normal 15 2 5 2 4 2 2" xfId="10458" xr:uid="{00000000-0005-0000-0000-0000DB280000}"/>
    <cellStyle name="Normal 15 2 5 2 4 3" xfId="10459" xr:uid="{00000000-0005-0000-0000-0000DC280000}"/>
    <cellStyle name="Normal 15 2 5 2 5" xfId="10460" xr:uid="{00000000-0005-0000-0000-0000DD280000}"/>
    <cellStyle name="Normal 15 2 5 2 5 2" xfId="10461" xr:uid="{00000000-0005-0000-0000-0000DE280000}"/>
    <cellStyle name="Normal 15 2 5 2 5 2 2" xfId="10462" xr:uid="{00000000-0005-0000-0000-0000DF280000}"/>
    <cellStyle name="Normal 15 2 5 2 5 3" xfId="10463" xr:uid="{00000000-0005-0000-0000-0000E0280000}"/>
    <cellStyle name="Normal 15 2 5 2 6" xfId="10464" xr:uid="{00000000-0005-0000-0000-0000E1280000}"/>
    <cellStyle name="Normal 15 2 5 2 6 2" xfId="10465" xr:uid="{00000000-0005-0000-0000-0000E2280000}"/>
    <cellStyle name="Normal 15 2 5 2 6 2 2" xfId="10466" xr:uid="{00000000-0005-0000-0000-0000E3280000}"/>
    <cellStyle name="Normal 15 2 5 2 6 3" xfId="10467" xr:uid="{00000000-0005-0000-0000-0000E4280000}"/>
    <cellStyle name="Normal 15 2 5 2 7" xfId="10468" xr:uid="{00000000-0005-0000-0000-0000E5280000}"/>
    <cellStyle name="Normal 15 2 5 2 7 2" xfId="10469" xr:uid="{00000000-0005-0000-0000-0000E6280000}"/>
    <cellStyle name="Normal 15 2 5 2 8" xfId="10470" xr:uid="{00000000-0005-0000-0000-0000E7280000}"/>
    <cellStyle name="Normal 15 2 5 2 8 2" xfId="10471" xr:uid="{00000000-0005-0000-0000-0000E8280000}"/>
    <cellStyle name="Normal 15 2 5 2 9" xfId="10472" xr:uid="{00000000-0005-0000-0000-0000E9280000}"/>
    <cellStyle name="Normal 15 2 5 3" xfId="10473" xr:uid="{00000000-0005-0000-0000-0000EA280000}"/>
    <cellStyle name="Normal 15 2 5 3 2" xfId="10474" xr:uid="{00000000-0005-0000-0000-0000EB280000}"/>
    <cellStyle name="Normal 15 2 5 3 2 2" xfId="10475" xr:uid="{00000000-0005-0000-0000-0000EC280000}"/>
    <cellStyle name="Normal 15 2 5 3 2 2 2" xfId="10476" xr:uid="{00000000-0005-0000-0000-0000ED280000}"/>
    <cellStyle name="Normal 15 2 5 3 2 2 2 2" xfId="10477" xr:uid="{00000000-0005-0000-0000-0000EE280000}"/>
    <cellStyle name="Normal 15 2 5 3 2 2 3" xfId="10478" xr:uid="{00000000-0005-0000-0000-0000EF280000}"/>
    <cellStyle name="Normal 15 2 5 3 2 3" xfId="10479" xr:uid="{00000000-0005-0000-0000-0000F0280000}"/>
    <cellStyle name="Normal 15 2 5 3 2 3 2" xfId="10480" xr:uid="{00000000-0005-0000-0000-0000F1280000}"/>
    <cellStyle name="Normal 15 2 5 3 2 3 2 2" xfId="10481" xr:uid="{00000000-0005-0000-0000-0000F2280000}"/>
    <cellStyle name="Normal 15 2 5 3 2 3 3" xfId="10482" xr:uid="{00000000-0005-0000-0000-0000F3280000}"/>
    <cellStyle name="Normal 15 2 5 3 2 4" xfId="10483" xr:uid="{00000000-0005-0000-0000-0000F4280000}"/>
    <cellStyle name="Normal 15 2 5 3 2 4 2" xfId="10484" xr:uid="{00000000-0005-0000-0000-0000F5280000}"/>
    <cellStyle name="Normal 15 2 5 3 2 4 2 2" xfId="10485" xr:uid="{00000000-0005-0000-0000-0000F6280000}"/>
    <cellStyle name="Normal 15 2 5 3 2 4 3" xfId="10486" xr:uid="{00000000-0005-0000-0000-0000F7280000}"/>
    <cellStyle name="Normal 15 2 5 3 2 5" xfId="10487" xr:uid="{00000000-0005-0000-0000-0000F8280000}"/>
    <cellStyle name="Normal 15 2 5 3 2 5 2" xfId="10488" xr:uid="{00000000-0005-0000-0000-0000F9280000}"/>
    <cellStyle name="Normal 15 2 5 3 2 6" xfId="10489" xr:uid="{00000000-0005-0000-0000-0000FA280000}"/>
    <cellStyle name="Normal 15 2 5 3 2 6 2" xfId="10490" xr:uid="{00000000-0005-0000-0000-0000FB280000}"/>
    <cellStyle name="Normal 15 2 5 3 2 7" xfId="10491" xr:uid="{00000000-0005-0000-0000-0000FC280000}"/>
    <cellStyle name="Normal 15 2 5 3 3" xfId="10492" xr:uid="{00000000-0005-0000-0000-0000FD280000}"/>
    <cellStyle name="Normal 15 2 5 3 3 2" xfId="10493" xr:uid="{00000000-0005-0000-0000-0000FE280000}"/>
    <cellStyle name="Normal 15 2 5 3 3 2 2" xfId="10494" xr:uid="{00000000-0005-0000-0000-0000FF280000}"/>
    <cellStyle name="Normal 15 2 5 3 3 3" xfId="10495" xr:uid="{00000000-0005-0000-0000-000000290000}"/>
    <cellStyle name="Normal 15 2 5 3 4" xfId="10496" xr:uid="{00000000-0005-0000-0000-000001290000}"/>
    <cellStyle name="Normal 15 2 5 3 4 2" xfId="10497" xr:uid="{00000000-0005-0000-0000-000002290000}"/>
    <cellStyle name="Normal 15 2 5 3 4 2 2" xfId="10498" xr:uid="{00000000-0005-0000-0000-000003290000}"/>
    <cellStyle name="Normal 15 2 5 3 4 3" xfId="10499" xr:uid="{00000000-0005-0000-0000-000004290000}"/>
    <cellStyle name="Normal 15 2 5 3 5" xfId="10500" xr:uid="{00000000-0005-0000-0000-000005290000}"/>
    <cellStyle name="Normal 15 2 5 3 5 2" xfId="10501" xr:uid="{00000000-0005-0000-0000-000006290000}"/>
    <cellStyle name="Normal 15 2 5 3 5 2 2" xfId="10502" xr:uid="{00000000-0005-0000-0000-000007290000}"/>
    <cellStyle name="Normal 15 2 5 3 5 3" xfId="10503" xr:uid="{00000000-0005-0000-0000-000008290000}"/>
    <cellStyle name="Normal 15 2 5 3 6" xfId="10504" xr:uid="{00000000-0005-0000-0000-000009290000}"/>
    <cellStyle name="Normal 15 2 5 3 6 2" xfId="10505" xr:uid="{00000000-0005-0000-0000-00000A290000}"/>
    <cellStyle name="Normal 15 2 5 3 7" xfId="10506" xr:uid="{00000000-0005-0000-0000-00000B290000}"/>
    <cellStyle name="Normal 15 2 5 3 7 2" xfId="10507" xr:uid="{00000000-0005-0000-0000-00000C290000}"/>
    <cellStyle name="Normal 15 2 5 3 8" xfId="10508" xr:uid="{00000000-0005-0000-0000-00000D290000}"/>
    <cellStyle name="Normal 15 2 5 4" xfId="10509" xr:uid="{00000000-0005-0000-0000-00000E290000}"/>
    <cellStyle name="Normal 15 2 5 4 2" xfId="10510" xr:uid="{00000000-0005-0000-0000-00000F290000}"/>
    <cellStyle name="Normal 15 2 5 4 2 2" xfId="10511" xr:uid="{00000000-0005-0000-0000-000010290000}"/>
    <cellStyle name="Normal 15 2 5 4 2 2 2" xfId="10512" xr:uid="{00000000-0005-0000-0000-000011290000}"/>
    <cellStyle name="Normal 15 2 5 4 2 3" xfId="10513" xr:uid="{00000000-0005-0000-0000-000012290000}"/>
    <cellStyle name="Normal 15 2 5 4 3" xfId="10514" xr:uid="{00000000-0005-0000-0000-000013290000}"/>
    <cellStyle name="Normal 15 2 5 4 3 2" xfId="10515" xr:uid="{00000000-0005-0000-0000-000014290000}"/>
    <cellStyle name="Normal 15 2 5 4 3 2 2" xfId="10516" xr:uid="{00000000-0005-0000-0000-000015290000}"/>
    <cellStyle name="Normal 15 2 5 4 3 3" xfId="10517" xr:uid="{00000000-0005-0000-0000-000016290000}"/>
    <cellStyle name="Normal 15 2 5 4 4" xfId="10518" xr:uid="{00000000-0005-0000-0000-000017290000}"/>
    <cellStyle name="Normal 15 2 5 4 4 2" xfId="10519" xr:uid="{00000000-0005-0000-0000-000018290000}"/>
    <cellStyle name="Normal 15 2 5 4 4 2 2" xfId="10520" xr:uid="{00000000-0005-0000-0000-000019290000}"/>
    <cellStyle name="Normal 15 2 5 4 4 3" xfId="10521" xr:uid="{00000000-0005-0000-0000-00001A290000}"/>
    <cellStyle name="Normal 15 2 5 4 5" xfId="10522" xr:uid="{00000000-0005-0000-0000-00001B290000}"/>
    <cellStyle name="Normal 15 2 5 4 5 2" xfId="10523" xr:uid="{00000000-0005-0000-0000-00001C290000}"/>
    <cellStyle name="Normal 15 2 5 4 6" xfId="10524" xr:uid="{00000000-0005-0000-0000-00001D290000}"/>
    <cellStyle name="Normal 15 2 5 4 6 2" xfId="10525" xr:uid="{00000000-0005-0000-0000-00001E290000}"/>
    <cellStyle name="Normal 15 2 5 4 7" xfId="10526" xr:uid="{00000000-0005-0000-0000-00001F290000}"/>
    <cellStyle name="Normal 15 2 5 5" xfId="10527" xr:uid="{00000000-0005-0000-0000-000020290000}"/>
    <cellStyle name="Normal 15 2 5 5 2" xfId="10528" xr:uid="{00000000-0005-0000-0000-000021290000}"/>
    <cellStyle name="Normal 15 2 5 5 2 2" xfId="10529" xr:uid="{00000000-0005-0000-0000-000022290000}"/>
    <cellStyle name="Normal 15 2 5 5 2 2 2" xfId="10530" xr:uid="{00000000-0005-0000-0000-000023290000}"/>
    <cellStyle name="Normal 15 2 5 5 2 3" xfId="10531" xr:uid="{00000000-0005-0000-0000-000024290000}"/>
    <cellStyle name="Normal 15 2 5 5 3" xfId="10532" xr:uid="{00000000-0005-0000-0000-000025290000}"/>
    <cellStyle name="Normal 15 2 5 5 3 2" xfId="10533" xr:uid="{00000000-0005-0000-0000-000026290000}"/>
    <cellStyle name="Normal 15 2 5 5 3 2 2" xfId="10534" xr:uid="{00000000-0005-0000-0000-000027290000}"/>
    <cellStyle name="Normal 15 2 5 5 3 3" xfId="10535" xr:uid="{00000000-0005-0000-0000-000028290000}"/>
    <cellStyle name="Normal 15 2 5 5 4" xfId="10536" xr:uid="{00000000-0005-0000-0000-000029290000}"/>
    <cellStyle name="Normal 15 2 5 5 4 2" xfId="10537" xr:uid="{00000000-0005-0000-0000-00002A290000}"/>
    <cellStyle name="Normal 15 2 5 5 4 2 2" xfId="10538" xr:uid="{00000000-0005-0000-0000-00002B290000}"/>
    <cellStyle name="Normal 15 2 5 5 4 3" xfId="10539" xr:uid="{00000000-0005-0000-0000-00002C290000}"/>
    <cellStyle name="Normal 15 2 5 5 5" xfId="10540" xr:uid="{00000000-0005-0000-0000-00002D290000}"/>
    <cellStyle name="Normal 15 2 5 5 5 2" xfId="10541" xr:uid="{00000000-0005-0000-0000-00002E290000}"/>
    <cellStyle name="Normal 15 2 5 5 6" xfId="10542" xr:uid="{00000000-0005-0000-0000-00002F290000}"/>
    <cellStyle name="Normal 15 2 5 5 6 2" xfId="10543" xr:uid="{00000000-0005-0000-0000-000030290000}"/>
    <cellStyle name="Normal 15 2 5 5 7" xfId="10544" xr:uid="{00000000-0005-0000-0000-000031290000}"/>
    <cellStyle name="Normal 15 2 5 6" xfId="10545" xr:uid="{00000000-0005-0000-0000-000032290000}"/>
    <cellStyle name="Normal 15 2 5 6 2" xfId="10546" xr:uid="{00000000-0005-0000-0000-000033290000}"/>
    <cellStyle name="Normal 15 2 5 6 2 2" xfId="10547" xr:uid="{00000000-0005-0000-0000-000034290000}"/>
    <cellStyle name="Normal 15 2 5 6 3" xfId="10548" xr:uid="{00000000-0005-0000-0000-000035290000}"/>
    <cellStyle name="Normal 15 2 5 7" xfId="10549" xr:uid="{00000000-0005-0000-0000-000036290000}"/>
    <cellStyle name="Normal 15 2 5 7 2" xfId="10550" xr:uid="{00000000-0005-0000-0000-000037290000}"/>
    <cellStyle name="Normal 15 2 5 7 2 2" xfId="10551" xr:uid="{00000000-0005-0000-0000-000038290000}"/>
    <cellStyle name="Normal 15 2 5 7 3" xfId="10552" xr:uid="{00000000-0005-0000-0000-000039290000}"/>
    <cellStyle name="Normal 15 2 5 8" xfId="10553" xr:uid="{00000000-0005-0000-0000-00003A290000}"/>
    <cellStyle name="Normal 15 2 5 8 2" xfId="10554" xr:uid="{00000000-0005-0000-0000-00003B290000}"/>
    <cellStyle name="Normal 15 2 5 8 2 2" xfId="10555" xr:uid="{00000000-0005-0000-0000-00003C290000}"/>
    <cellStyle name="Normal 15 2 5 8 3" xfId="10556" xr:uid="{00000000-0005-0000-0000-00003D290000}"/>
    <cellStyle name="Normal 15 2 5 9" xfId="10557" xr:uid="{00000000-0005-0000-0000-00003E290000}"/>
    <cellStyle name="Normal 15 2 5 9 2" xfId="10558" xr:uid="{00000000-0005-0000-0000-00003F290000}"/>
    <cellStyle name="Normal 15 2 6" xfId="10559" xr:uid="{00000000-0005-0000-0000-000040290000}"/>
    <cellStyle name="Normal 15 2 6 2" xfId="10560" xr:uid="{00000000-0005-0000-0000-000041290000}"/>
    <cellStyle name="Normal 15 2 6 2 2" xfId="10561" xr:uid="{00000000-0005-0000-0000-000042290000}"/>
    <cellStyle name="Normal 15 2 6 2 2 2" xfId="10562" xr:uid="{00000000-0005-0000-0000-000043290000}"/>
    <cellStyle name="Normal 15 2 6 2 2 2 2" xfId="10563" xr:uid="{00000000-0005-0000-0000-000044290000}"/>
    <cellStyle name="Normal 15 2 6 2 2 3" xfId="10564" xr:uid="{00000000-0005-0000-0000-000045290000}"/>
    <cellStyle name="Normal 15 2 6 2 3" xfId="10565" xr:uid="{00000000-0005-0000-0000-000046290000}"/>
    <cellStyle name="Normal 15 2 6 2 3 2" xfId="10566" xr:uid="{00000000-0005-0000-0000-000047290000}"/>
    <cellStyle name="Normal 15 2 6 2 3 2 2" xfId="10567" xr:uid="{00000000-0005-0000-0000-000048290000}"/>
    <cellStyle name="Normal 15 2 6 2 3 3" xfId="10568" xr:uid="{00000000-0005-0000-0000-000049290000}"/>
    <cellStyle name="Normal 15 2 6 2 4" xfId="10569" xr:uid="{00000000-0005-0000-0000-00004A290000}"/>
    <cellStyle name="Normal 15 2 6 2 4 2" xfId="10570" xr:uid="{00000000-0005-0000-0000-00004B290000}"/>
    <cellStyle name="Normal 15 2 6 2 4 2 2" xfId="10571" xr:uid="{00000000-0005-0000-0000-00004C290000}"/>
    <cellStyle name="Normal 15 2 6 2 4 3" xfId="10572" xr:uid="{00000000-0005-0000-0000-00004D290000}"/>
    <cellStyle name="Normal 15 2 6 2 5" xfId="10573" xr:uid="{00000000-0005-0000-0000-00004E290000}"/>
    <cellStyle name="Normal 15 2 6 2 5 2" xfId="10574" xr:uid="{00000000-0005-0000-0000-00004F290000}"/>
    <cellStyle name="Normal 15 2 6 2 6" xfId="10575" xr:uid="{00000000-0005-0000-0000-000050290000}"/>
    <cellStyle name="Normal 15 2 6 2 6 2" xfId="10576" xr:uid="{00000000-0005-0000-0000-000051290000}"/>
    <cellStyle name="Normal 15 2 6 2 7" xfId="10577" xr:uid="{00000000-0005-0000-0000-000052290000}"/>
    <cellStyle name="Normal 15 2 6 3" xfId="10578" xr:uid="{00000000-0005-0000-0000-000053290000}"/>
    <cellStyle name="Normal 15 2 6 3 2" xfId="10579" xr:uid="{00000000-0005-0000-0000-000054290000}"/>
    <cellStyle name="Normal 15 2 6 3 2 2" xfId="10580" xr:uid="{00000000-0005-0000-0000-000055290000}"/>
    <cellStyle name="Normal 15 2 6 3 2 2 2" xfId="10581" xr:uid="{00000000-0005-0000-0000-000056290000}"/>
    <cellStyle name="Normal 15 2 6 3 2 3" xfId="10582" xr:uid="{00000000-0005-0000-0000-000057290000}"/>
    <cellStyle name="Normal 15 2 6 3 3" xfId="10583" xr:uid="{00000000-0005-0000-0000-000058290000}"/>
    <cellStyle name="Normal 15 2 6 3 3 2" xfId="10584" xr:uid="{00000000-0005-0000-0000-000059290000}"/>
    <cellStyle name="Normal 15 2 6 3 3 2 2" xfId="10585" xr:uid="{00000000-0005-0000-0000-00005A290000}"/>
    <cellStyle name="Normal 15 2 6 3 3 3" xfId="10586" xr:uid="{00000000-0005-0000-0000-00005B290000}"/>
    <cellStyle name="Normal 15 2 6 3 4" xfId="10587" xr:uid="{00000000-0005-0000-0000-00005C290000}"/>
    <cellStyle name="Normal 15 2 6 3 4 2" xfId="10588" xr:uid="{00000000-0005-0000-0000-00005D290000}"/>
    <cellStyle name="Normal 15 2 6 3 4 2 2" xfId="10589" xr:uid="{00000000-0005-0000-0000-00005E290000}"/>
    <cellStyle name="Normal 15 2 6 3 4 3" xfId="10590" xr:uid="{00000000-0005-0000-0000-00005F290000}"/>
    <cellStyle name="Normal 15 2 6 3 5" xfId="10591" xr:uid="{00000000-0005-0000-0000-000060290000}"/>
    <cellStyle name="Normal 15 2 6 3 5 2" xfId="10592" xr:uid="{00000000-0005-0000-0000-000061290000}"/>
    <cellStyle name="Normal 15 2 6 3 6" xfId="10593" xr:uid="{00000000-0005-0000-0000-000062290000}"/>
    <cellStyle name="Normal 15 2 6 3 6 2" xfId="10594" xr:uid="{00000000-0005-0000-0000-000063290000}"/>
    <cellStyle name="Normal 15 2 6 3 7" xfId="10595" xr:uid="{00000000-0005-0000-0000-000064290000}"/>
    <cellStyle name="Normal 15 2 6 4" xfId="10596" xr:uid="{00000000-0005-0000-0000-000065290000}"/>
    <cellStyle name="Normal 15 2 6 4 2" xfId="10597" xr:uid="{00000000-0005-0000-0000-000066290000}"/>
    <cellStyle name="Normal 15 2 6 4 2 2" xfId="10598" xr:uid="{00000000-0005-0000-0000-000067290000}"/>
    <cellStyle name="Normal 15 2 6 4 3" xfId="10599" xr:uid="{00000000-0005-0000-0000-000068290000}"/>
    <cellStyle name="Normal 15 2 6 5" xfId="10600" xr:uid="{00000000-0005-0000-0000-000069290000}"/>
    <cellStyle name="Normal 15 2 6 5 2" xfId="10601" xr:uid="{00000000-0005-0000-0000-00006A290000}"/>
    <cellStyle name="Normal 15 2 6 5 2 2" xfId="10602" xr:uid="{00000000-0005-0000-0000-00006B290000}"/>
    <cellStyle name="Normal 15 2 6 5 3" xfId="10603" xr:uid="{00000000-0005-0000-0000-00006C290000}"/>
    <cellStyle name="Normal 15 2 6 6" xfId="10604" xr:uid="{00000000-0005-0000-0000-00006D290000}"/>
    <cellStyle name="Normal 15 2 6 6 2" xfId="10605" xr:uid="{00000000-0005-0000-0000-00006E290000}"/>
    <cellStyle name="Normal 15 2 6 6 2 2" xfId="10606" xr:uid="{00000000-0005-0000-0000-00006F290000}"/>
    <cellStyle name="Normal 15 2 6 6 3" xfId="10607" xr:uid="{00000000-0005-0000-0000-000070290000}"/>
    <cellStyle name="Normal 15 2 6 7" xfId="10608" xr:uid="{00000000-0005-0000-0000-000071290000}"/>
    <cellStyle name="Normal 15 2 6 7 2" xfId="10609" xr:uid="{00000000-0005-0000-0000-000072290000}"/>
    <cellStyle name="Normal 15 2 6 8" xfId="10610" xr:uid="{00000000-0005-0000-0000-000073290000}"/>
    <cellStyle name="Normal 15 2 6 8 2" xfId="10611" xr:uid="{00000000-0005-0000-0000-000074290000}"/>
    <cellStyle name="Normal 15 2 6 9" xfId="10612" xr:uid="{00000000-0005-0000-0000-000075290000}"/>
    <cellStyle name="Normal 15 2 7" xfId="10613" xr:uid="{00000000-0005-0000-0000-000076290000}"/>
    <cellStyle name="Normal 15 2 7 2" xfId="10614" xr:uid="{00000000-0005-0000-0000-000077290000}"/>
    <cellStyle name="Normal 15 2 7 2 2" xfId="10615" xr:uid="{00000000-0005-0000-0000-000078290000}"/>
    <cellStyle name="Normal 15 2 7 2 2 2" xfId="10616" xr:uid="{00000000-0005-0000-0000-000079290000}"/>
    <cellStyle name="Normal 15 2 7 2 3" xfId="10617" xr:uid="{00000000-0005-0000-0000-00007A290000}"/>
    <cellStyle name="Normal 15 2 7 3" xfId="10618" xr:uid="{00000000-0005-0000-0000-00007B290000}"/>
    <cellStyle name="Normal 15 2 7 3 2" xfId="10619" xr:uid="{00000000-0005-0000-0000-00007C290000}"/>
    <cellStyle name="Normal 15 2 7 3 2 2" xfId="10620" xr:uid="{00000000-0005-0000-0000-00007D290000}"/>
    <cellStyle name="Normal 15 2 7 3 3" xfId="10621" xr:uid="{00000000-0005-0000-0000-00007E290000}"/>
    <cellStyle name="Normal 15 2 7 4" xfId="10622" xr:uid="{00000000-0005-0000-0000-00007F290000}"/>
    <cellStyle name="Normal 15 2 7 4 2" xfId="10623" xr:uid="{00000000-0005-0000-0000-000080290000}"/>
    <cellStyle name="Normal 15 2 7 4 2 2" xfId="10624" xr:uid="{00000000-0005-0000-0000-000081290000}"/>
    <cellStyle name="Normal 15 2 7 4 3" xfId="10625" xr:uid="{00000000-0005-0000-0000-000082290000}"/>
    <cellStyle name="Normal 15 2 7 5" xfId="10626" xr:uid="{00000000-0005-0000-0000-000083290000}"/>
    <cellStyle name="Normal 15 2 7 5 2" xfId="10627" xr:uid="{00000000-0005-0000-0000-000084290000}"/>
    <cellStyle name="Normal 15 2 7 6" xfId="10628" xr:uid="{00000000-0005-0000-0000-000085290000}"/>
    <cellStyle name="Normal 15 2 7 6 2" xfId="10629" xr:uid="{00000000-0005-0000-0000-000086290000}"/>
    <cellStyle name="Normal 15 2 7 7" xfId="10630" xr:uid="{00000000-0005-0000-0000-000087290000}"/>
    <cellStyle name="Normal 15 2 8" xfId="10631" xr:uid="{00000000-0005-0000-0000-000088290000}"/>
    <cellStyle name="Normal 15 2 8 2" xfId="10632" xr:uid="{00000000-0005-0000-0000-000089290000}"/>
    <cellStyle name="Normal 15 2 8 2 2" xfId="10633" xr:uid="{00000000-0005-0000-0000-00008A290000}"/>
    <cellStyle name="Normal 15 2 8 2 2 2" xfId="10634" xr:uid="{00000000-0005-0000-0000-00008B290000}"/>
    <cellStyle name="Normal 15 2 8 2 3" xfId="10635" xr:uid="{00000000-0005-0000-0000-00008C290000}"/>
    <cellStyle name="Normal 15 2 8 3" xfId="10636" xr:uid="{00000000-0005-0000-0000-00008D290000}"/>
    <cellStyle name="Normal 15 2 8 3 2" xfId="10637" xr:uid="{00000000-0005-0000-0000-00008E290000}"/>
    <cellStyle name="Normal 15 2 8 3 2 2" xfId="10638" xr:uid="{00000000-0005-0000-0000-00008F290000}"/>
    <cellStyle name="Normal 15 2 8 3 3" xfId="10639" xr:uid="{00000000-0005-0000-0000-000090290000}"/>
    <cellStyle name="Normal 15 2 8 4" xfId="10640" xr:uid="{00000000-0005-0000-0000-000091290000}"/>
    <cellStyle name="Normal 15 2 8 4 2" xfId="10641" xr:uid="{00000000-0005-0000-0000-000092290000}"/>
    <cellStyle name="Normal 15 2 8 4 2 2" xfId="10642" xr:uid="{00000000-0005-0000-0000-000093290000}"/>
    <cellStyle name="Normal 15 2 8 4 3" xfId="10643" xr:uid="{00000000-0005-0000-0000-000094290000}"/>
    <cellStyle name="Normal 15 2 8 5" xfId="10644" xr:uid="{00000000-0005-0000-0000-000095290000}"/>
    <cellStyle name="Normal 15 2 8 5 2" xfId="10645" xr:uid="{00000000-0005-0000-0000-000096290000}"/>
    <cellStyle name="Normal 15 2 8 6" xfId="10646" xr:uid="{00000000-0005-0000-0000-000097290000}"/>
    <cellStyle name="Normal 15 2 8 6 2" xfId="10647" xr:uid="{00000000-0005-0000-0000-000098290000}"/>
    <cellStyle name="Normal 15 2 8 7" xfId="10648" xr:uid="{00000000-0005-0000-0000-000099290000}"/>
    <cellStyle name="Normal 15 2 9" xfId="10649" xr:uid="{00000000-0005-0000-0000-00009A290000}"/>
    <cellStyle name="Normal 15 2 9 2" xfId="10650" xr:uid="{00000000-0005-0000-0000-00009B290000}"/>
    <cellStyle name="Normal 15 2 9 2 2" xfId="10651" xr:uid="{00000000-0005-0000-0000-00009C290000}"/>
    <cellStyle name="Normal 15 2 9 3" xfId="10652" xr:uid="{00000000-0005-0000-0000-00009D290000}"/>
    <cellStyle name="Normal 15 2_Confidential Information" xfId="10653" xr:uid="{00000000-0005-0000-0000-00009E290000}"/>
    <cellStyle name="Normal 15 3" xfId="10654" xr:uid="{00000000-0005-0000-0000-00009F290000}"/>
    <cellStyle name="Normal 15 3 10" xfId="10655" xr:uid="{00000000-0005-0000-0000-0000A0290000}"/>
    <cellStyle name="Normal 15 3 10 2" xfId="10656" xr:uid="{00000000-0005-0000-0000-0000A1290000}"/>
    <cellStyle name="Normal 15 3 10 2 2" xfId="10657" xr:uid="{00000000-0005-0000-0000-0000A2290000}"/>
    <cellStyle name="Normal 15 3 10 3" xfId="10658" xr:uid="{00000000-0005-0000-0000-0000A3290000}"/>
    <cellStyle name="Normal 15 3 11" xfId="10659" xr:uid="{00000000-0005-0000-0000-0000A4290000}"/>
    <cellStyle name="Normal 15 3 11 2" xfId="10660" xr:uid="{00000000-0005-0000-0000-0000A5290000}"/>
    <cellStyle name="Normal 15 3 12" xfId="10661" xr:uid="{00000000-0005-0000-0000-0000A6290000}"/>
    <cellStyle name="Normal 15 3 12 2" xfId="10662" xr:uid="{00000000-0005-0000-0000-0000A7290000}"/>
    <cellStyle name="Normal 15 3 13" xfId="10663" xr:uid="{00000000-0005-0000-0000-0000A8290000}"/>
    <cellStyle name="Normal 15 3 2" xfId="10664" xr:uid="{00000000-0005-0000-0000-0000A9290000}"/>
    <cellStyle name="Normal 15 3 2 10" xfId="10665" xr:uid="{00000000-0005-0000-0000-0000AA290000}"/>
    <cellStyle name="Normal 15 3 2 10 2" xfId="10666" xr:uid="{00000000-0005-0000-0000-0000AB290000}"/>
    <cellStyle name="Normal 15 3 2 11" xfId="10667" xr:uid="{00000000-0005-0000-0000-0000AC290000}"/>
    <cellStyle name="Normal 15 3 2 2" xfId="10668" xr:uid="{00000000-0005-0000-0000-0000AD290000}"/>
    <cellStyle name="Normal 15 3 2 2 2" xfId="10669" xr:uid="{00000000-0005-0000-0000-0000AE290000}"/>
    <cellStyle name="Normal 15 3 2 2 2 2" xfId="10670" xr:uid="{00000000-0005-0000-0000-0000AF290000}"/>
    <cellStyle name="Normal 15 3 2 2 2 2 2" xfId="10671" xr:uid="{00000000-0005-0000-0000-0000B0290000}"/>
    <cellStyle name="Normal 15 3 2 2 2 2 2 2" xfId="10672" xr:uid="{00000000-0005-0000-0000-0000B1290000}"/>
    <cellStyle name="Normal 15 3 2 2 2 2 3" xfId="10673" xr:uid="{00000000-0005-0000-0000-0000B2290000}"/>
    <cellStyle name="Normal 15 3 2 2 2 3" xfId="10674" xr:uid="{00000000-0005-0000-0000-0000B3290000}"/>
    <cellStyle name="Normal 15 3 2 2 2 3 2" xfId="10675" xr:uid="{00000000-0005-0000-0000-0000B4290000}"/>
    <cellStyle name="Normal 15 3 2 2 2 3 2 2" xfId="10676" xr:uid="{00000000-0005-0000-0000-0000B5290000}"/>
    <cellStyle name="Normal 15 3 2 2 2 3 3" xfId="10677" xr:uid="{00000000-0005-0000-0000-0000B6290000}"/>
    <cellStyle name="Normal 15 3 2 2 2 4" xfId="10678" xr:uid="{00000000-0005-0000-0000-0000B7290000}"/>
    <cellStyle name="Normal 15 3 2 2 2 4 2" xfId="10679" xr:uid="{00000000-0005-0000-0000-0000B8290000}"/>
    <cellStyle name="Normal 15 3 2 2 2 4 2 2" xfId="10680" xr:uid="{00000000-0005-0000-0000-0000B9290000}"/>
    <cellStyle name="Normal 15 3 2 2 2 4 3" xfId="10681" xr:uid="{00000000-0005-0000-0000-0000BA290000}"/>
    <cellStyle name="Normal 15 3 2 2 2 5" xfId="10682" xr:uid="{00000000-0005-0000-0000-0000BB290000}"/>
    <cellStyle name="Normal 15 3 2 2 2 5 2" xfId="10683" xr:uid="{00000000-0005-0000-0000-0000BC290000}"/>
    <cellStyle name="Normal 15 3 2 2 2 6" xfId="10684" xr:uid="{00000000-0005-0000-0000-0000BD290000}"/>
    <cellStyle name="Normal 15 3 2 2 2 6 2" xfId="10685" xr:uid="{00000000-0005-0000-0000-0000BE290000}"/>
    <cellStyle name="Normal 15 3 2 2 2 7" xfId="10686" xr:uid="{00000000-0005-0000-0000-0000BF290000}"/>
    <cellStyle name="Normal 15 3 2 2 3" xfId="10687" xr:uid="{00000000-0005-0000-0000-0000C0290000}"/>
    <cellStyle name="Normal 15 3 2 2 3 2" xfId="10688" xr:uid="{00000000-0005-0000-0000-0000C1290000}"/>
    <cellStyle name="Normal 15 3 2 2 3 2 2" xfId="10689" xr:uid="{00000000-0005-0000-0000-0000C2290000}"/>
    <cellStyle name="Normal 15 3 2 2 3 2 2 2" xfId="10690" xr:uid="{00000000-0005-0000-0000-0000C3290000}"/>
    <cellStyle name="Normal 15 3 2 2 3 2 3" xfId="10691" xr:uid="{00000000-0005-0000-0000-0000C4290000}"/>
    <cellStyle name="Normal 15 3 2 2 3 3" xfId="10692" xr:uid="{00000000-0005-0000-0000-0000C5290000}"/>
    <cellStyle name="Normal 15 3 2 2 3 3 2" xfId="10693" xr:uid="{00000000-0005-0000-0000-0000C6290000}"/>
    <cellStyle name="Normal 15 3 2 2 3 3 2 2" xfId="10694" xr:uid="{00000000-0005-0000-0000-0000C7290000}"/>
    <cellStyle name="Normal 15 3 2 2 3 3 3" xfId="10695" xr:uid="{00000000-0005-0000-0000-0000C8290000}"/>
    <cellStyle name="Normal 15 3 2 2 3 4" xfId="10696" xr:uid="{00000000-0005-0000-0000-0000C9290000}"/>
    <cellStyle name="Normal 15 3 2 2 3 4 2" xfId="10697" xr:uid="{00000000-0005-0000-0000-0000CA290000}"/>
    <cellStyle name="Normal 15 3 2 2 3 4 2 2" xfId="10698" xr:uid="{00000000-0005-0000-0000-0000CB290000}"/>
    <cellStyle name="Normal 15 3 2 2 3 4 3" xfId="10699" xr:uid="{00000000-0005-0000-0000-0000CC290000}"/>
    <cellStyle name="Normal 15 3 2 2 3 5" xfId="10700" xr:uid="{00000000-0005-0000-0000-0000CD290000}"/>
    <cellStyle name="Normal 15 3 2 2 3 5 2" xfId="10701" xr:uid="{00000000-0005-0000-0000-0000CE290000}"/>
    <cellStyle name="Normal 15 3 2 2 3 6" xfId="10702" xr:uid="{00000000-0005-0000-0000-0000CF290000}"/>
    <cellStyle name="Normal 15 3 2 2 3 6 2" xfId="10703" xr:uid="{00000000-0005-0000-0000-0000D0290000}"/>
    <cellStyle name="Normal 15 3 2 2 3 7" xfId="10704" xr:uid="{00000000-0005-0000-0000-0000D1290000}"/>
    <cellStyle name="Normal 15 3 2 2 4" xfId="10705" xr:uid="{00000000-0005-0000-0000-0000D2290000}"/>
    <cellStyle name="Normal 15 3 2 2 4 2" xfId="10706" xr:uid="{00000000-0005-0000-0000-0000D3290000}"/>
    <cellStyle name="Normal 15 3 2 2 4 2 2" xfId="10707" xr:uid="{00000000-0005-0000-0000-0000D4290000}"/>
    <cellStyle name="Normal 15 3 2 2 4 3" xfId="10708" xr:uid="{00000000-0005-0000-0000-0000D5290000}"/>
    <cellStyle name="Normal 15 3 2 2 5" xfId="10709" xr:uid="{00000000-0005-0000-0000-0000D6290000}"/>
    <cellStyle name="Normal 15 3 2 2 5 2" xfId="10710" xr:uid="{00000000-0005-0000-0000-0000D7290000}"/>
    <cellStyle name="Normal 15 3 2 2 5 2 2" xfId="10711" xr:uid="{00000000-0005-0000-0000-0000D8290000}"/>
    <cellStyle name="Normal 15 3 2 2 5 3" xfId="10712" xr:uid="{00000000-0005-0000-0000-0000D9290000}"/>
    <cellStyle name="Normal 15 3 2 2 6" xfId="10713" xr:uid="{00000000-0005-0000-0000-0000DA290000}"/>
    <cellStyle name="Normal 15 3 2 2 6 2" xfId="10714" xr:uid="{00000000-0005-0000-0000-0000DB290000}"/>
    <cellStyle name="Normal 15 3 2 2 6 2 2" xfId="10715" xr:uid="{00000000-0005-0000-0000-0000DC290000}"/>
    <cellStyle name="Normal 15 3 2 2 6 3" xfId="10716" xr:uid="{00000000-0005-0000-0000-0000DD290000}"/>
    <cellStyle name="Normal 15 3 2 2 7" xfId="10717" xr:uid="{00000000-0005-0000-0000-0000DE290000}"/>
    <cellStyle name="Normal 15 3 2 2 7 2" xfId="10718" xr:uid="{00000000-0005-0000-0000-0000DF290000}"/>
    <cellStyle name="Normal 15 3 2 2 8" xfId="10719" xr:uid="{00000000-0005-0000-0000-0000E0290000}"/>
    <cellStyle name="Normal 15 3 2 2 8 2" xfId="10720" xr:uid="{00000000-0005-0000-0000-0000E1290000}"/>
    <cellStyle name="Normal 15 3 2 2 9" xfId="10721" xr:uid="{00000000-0005-0000-0000-0000E2290000}"/>
    <cellStyle name="Normal 15 3 2 3" xfId="10722" xr:uid="{00000000-0005-0000-0000-0000E3290000}"/>
    <cellStyle name="Normal 15 3 2 3 2" xfId="10723" xr:uid="{00000000-0005-0000-0000-0000E4290000}"/>
    <cellStyle name="Normal 15 3 2 3 2 2" xfId="10724" xr:uid="{00000000-0005-0000-0000-0000E5290000}"/>
    <cellStyle name="Normal 15 3 2 3 2 2 2" xfId="10725" xr:uid="{00000000-0005-0000-0000-0000E6290000}"/>
    <cellStyle name="Normal 15 3 2 3 2 2 2 2" xfId="10726" xr:uid="{00000000-0005-0000-0000-0000E7290000}"/>
    <cellStyle name="Normal 15 3 2 3 2 2 3" xfId="10727" xr:uid="{00000000-0005-0000-0000-0000E8290000}"/>
    <cellStyle name="Normal 15 3 2 3 2 3" xfId="10728" xr:uid="{00000000-0005-0000-0000-0000E9290000}"/>
    <cellStyle name="Normal 15 3 2 3 2 3 2" xfId="10729" xr:uid="{00000000-0005-0000-0000-0000EA290000}"/>
    <cellStyle name="Normal 15 3 2 3 2 3 2 2" xfId="10730" xr:uid="{00000000-0005-0000-0000-0000EB290000}"/>
    <cellStyle name="Normal 15 3 2 3 2 3 3" xfId="10731" xr:uid="{00000000-0005-0000-0000-0000EC290000}"/>
    <cellStyle name="Normal 15 3 2 3 2 4" xfId="10732" xr:uid="{00000000-0005-0000-0000-0000ED290000}"/>
    <cellStyle name="Normal 15 3 2 3 2 4 2" xfId="10733" xr:uid="{00000000-0005-0000-0000-0000EE290000}"/>
    <cellStyle name="Normal 15 3 2 3 2 4 2 2" xfId="10734" xr:uid="{00000000-0005-0000-0000-0000EF290000}"/>
    <cellStyle name="Normal 15 3 2 3 2 4 3" xfId="10735" xr:uid="{00000000-0005-0000-0000-0000F0290000}"/>
    <cellStyle name="Normal 15 3 2 3 2 5" xfId="10736" xr:uid="{00000000-0005-0000-0000-0000F1290000}"/>
    <cellStyle name="Normal 15 3 2 3 2 5 2" xfId="10737" xr:uid="{00000000-0005-0000-0000-0000F2290000}"/>
    <cellStyle name="Normal 15 3 2 3 2 6" xfId="10738" xr:uid="{00000000-0005-0000-0000-0000F3290000}"/>
    <cellStyle name="Normal 15 3 2 3 2 6 2" xfId="10739" xr:uid="{00000000-0005-0000-0000-0000F4290000}"/>
    <cellStyle name="Normal 15 3 2 3 2 7" xfId="10740" xr:uid="{00000000-0005-0000-0000-0000F5290000}"/>
    <cellStyle name="Normal 15 3 2 3 3" xfId="10741" xr:uid="{00000000-0005-0000-0000-0000F6290000}"/>
    <cellStyle name="Normal 15 3 2 3 3 2" xfId="10742" xr:uid="{00000000-0005-0000-0000-0000F7290000}"/>
    <cellStyle name="Normal 15 3 2 3 3 2 2" xfId="10743" xr:uid="{00000000-0005-0000-0000-0000F8290000}"/>
    <cellStyle name="Normal 15 3 2 3 3 3" xfId="10744" xr:uid="{00000000-0005-0000-0000-0000F9290000}"/>
    <cellStyle name="Normal 15 3 2 3 4" xfId="10745" xr:uid="{00000000-0005-0000-0000-0000FA290000}"/>
    <cellStyle name="Normal 15 3 2 3 4 2" xfId="10746" xr:uid="{00000000-0005-0000-0000-0000FB290000}"/>
    <cellStyle name="Normal 15 3 2 3 4 2 2" xfId="10747" xr:uid="{00000000-0005-0000-0000-0000FC290000}"/>
    <cellStyle name="Normal 15 3 2 3 4 3" xfId="10748" xr:uid="{00000000-0005-0000-0000-0000FD290000}"/>
    <cellStyle name="Normal 15 3 2 3 5" xfId="10749" xr:uid="{00000000-0005-0000-0000-0000FE290000}"/>
    <cellStyle name="Normal 15 3 2 3 5 2" xfId="10750" xr:uid="{00000000-0005-0000-0000-0000FF290000}"/>
    <cellStyle name="Normal 15 3 2 3 5 2 2" xfId="10751" xr:uid="{00000000-0005-0000-0000-0000002A0000}"/>
    <cellStyle name="Normal 15 3 2 3 5 3" xfId="10752" xr:uid="{00000000-0005-0000-0000-0000012A0000}"/>
    <cellStyle name="Normal 15 3 2 3 6" xfId="10753" xr:uid="{00000000-0005-0000-0000-0000022A0000}"/>
    <cellStyle name="Normal 15 3 2 3 6 2" xfId="10754" xr:uid="{00000000-0005-0000-0000-0000032A0000}"/>
    <cellStyle name="Normal 15 3 2 3 7" xfId="10755" xr:uid="{00000000-0005-0000-0000-0000042A0000}"/>
    <cellStyle name="Normal 15 3 2 3 7 2" xfId="10756" xr:uid="{00000000-0005-0000-0000-0000052A0000}"/>
    <cellStyle name="Normal 15 3 2 3 8" xfId="10757" xr:uid="{00000000-0005-0000-0000-0000062A0000}"/>
    <cellStyle name="Normal 15 3 2 4" xfId="10758" xr:uid="{00000000-0005-0000-0000-0000072A0000}"/>
    <cellStyle name="Normal 15 3 2 4 2" xfId="10759" xr:uid="{00000000-0005-0000-0000-0000082A0000}"/>
    <cellStyle name="Normal 15 3 2 4 2 2" xfId="10760" xr:uid="{00000000-0005-0000-0000-0000092A0000}"/>
    <cellStyle name="Normal 15 3 2 4 2 2 2" xfId="10761" xr:uid="{00000000-0005-0000-0000-00000A2A0000}"/>
    <cellStyle name="Normal 15 3 2 4 2 3" xfId="10762" xr:uid="{00000000-0005-0000-0000-00000B2A0000}"/>
    <cellStyle name="Normal 15 3 2 4 3" xfId="10763" xr:uid="{00000000-0005-0000-0000-00000C2A0000}"/>
    <cellStyle name="Normal 15 3 2 4 3 2" xfId="10764" xr:uid="{00000000-0005-0000-0000-00000D2A0000}"/>
    <cellStyle name="Normal 15 3 2 4 3 2 2" xfId="10765" xr:uid="{00000000-0005-0000-0000-00000E2A0000}"/>
    <cellStyle name="Normal 15 3 2 4 3 3" xfId="10766" xr:uid="{00000000-0005-0000-0000-00000F2A0000}"/>
    <cellStyle name="Normal 15 3 2 4 4" xfId="10767" xr:uid="{00000000-0005-0000-0000-0000102A0000}"/>
    <cellStyle name="Normal 15 3 2 4 4 2" xfId="10768" xr:uid="{00000000-0005-0000-0000-0000112A0000}"/>
    <cellStyle name="Normal 15 3 2 4 4 2 2" xfId="10769" xr:uid="{00000000-0005-0000-0000-0000122A0000}"/>
    <cellStyle name="Normal 15 3 2 4 4 3" xfId="10770" xr:uid="{00000000-0005-0000-0000-0000132A0000}"/>
    <cellStyle name="Normal 15 3 2 4 5" xfId="10771" xr:uid="{00000000-0005-0000-0000-0000142A0000}"/>
    <cellStyle name="Normal 15 3 2 4 5 2" xfId="10772" xr:uid="{00000000-0005-0000-0000-0000152A0000}"/>
    <cellStyle name="Normal 15 3 2 4 6" xfId="10773" xr:uid="{00000000-0005-0000-0000-0000162A0000}"/>
    <cellStyle name="Normal 15 3 2 4 6 2" xfId="10774" xr:uid="{00000000-0005-0000-0000-0000172A0000}"/>
    <cellStyle name="Normal 15 3 2 4 7" xfId="10775" xr:uid="{00000000-0005-0000-0000-0000182A0000}"/>
    <cellStyle name="Normal 15 3 2 5" xfId="10776" xr:uid="{00000000-0005-0000-0000-0000192A0000}"/>
    <cellStyle name="Normal 15 3 2 5 2" xfId="10777" xr:uid="{00000000-0005-0000-0000-00001A2A0000}"/>
    <cellStyle name="Normal 15 3 2 5 2 2" xfId="10778" xr:uid="{00000000-0005-0000-0000-00001B2A0000}"/>
    <cellStyle name="Normal 15 3 2 5 2 2 2" xfId="10779" xr:uid="{00000000-0005-0000-0000-00001C2A0000}"/>
    <cellStyle name="Normal 15 3 2 5 2 3" xfId="10780" xr:uid="{00000000-0005-0000-0000-00001D2A0000}"/>
    <cellStyle name="Normal 15 3 2 5 3" xfId="10781" xr:uid="{00000000-0005-0000-0000-00001E2A0000}"/>
    <cellStyle name="Normal 15 3 2 5 3 2" xfId="10782" xr:uid="{00000000-0005-0000-0000-00001F2A0000}"/>
    <cellStyle name="Normal 15 3 2 5 3 2 2" xfId="10783" xr:uid="{00000000-0005-0000-0000-0000202A0000}"/>
    <cellStyle name="Normal 15 3 2 5 3 3" xfId="10784" xr:uid="{00000000-0005-0000-0000-0000212A0000}"/>
    <cellStyle name="Normal 15 3 2 5 4" xfId="10785" xr:uid="{00000000-0005-0000-0000-0000222A0000}"/>
    <cellStyle name="Normal 15 3 2 5 4 2" xfId="10786" xr:uid="{00000000-0005-0000-0000-0000232A0000}"/>
    <cellStyle name="Normal 15 3 2 5 4 2 2" xfId="10787" xr:uid="{00000000-0005-0000-0000-0000242A0000}"/>
    <cellStyle name="Normal 15 3 2 5 4 3" xfId="10788" xr:uid="{00000000-0005-0000-0000-0000252A0000}"/>
    <cellStyle name="Normal 15 3 2 5 5" xfId="10789" xr:uid="{00000000-0005-0000-0000-0000262A0000}"/>
    <cellStyle name="Normal 15 3 2 5 5 2" xfId="10790" xr:uid="{00000000-0005-0000-0000-0000272A0000}"/>
    <cellStyle name="Normal 15 3 2 5 6" xfId="10791" xr:uid="{00000000-0005-0000-0000-0000282A0000}"/>
    <cellStyle name="Normal 15 3 2 5 6 2" xfId="10792" xr:uid="{00000000-0005-0000-0000-0000292A0000}"/>
    <cellStyle name="Normal 15 3 2 5 7" xfId="10793" xr:uid="{00000000-0005-0000-0000-00002A2A0000}"/>
    <cellStyle name="Normal 15 3 2 6" xfId="10794" xr:uid="{00000000-0005-0000-0000-00002B2A0000}"/>
    <cellStyle name="Normal 15 3 2 6 2" xfId="10795" xr:uid="{00000000-0005-0000-0000-00002C2A0000}"/>
    <cellStyle name="Normal 15 3 2 6 2 2" xfId="10796" xr:uid="{00000000-0005-0000-0000-00002D2A0000}"/>
    <cellStyle name="Normal 15 3 2 6 3" xfId="10797" xr:uid="{00000000-0005-0000-0000-00002E2A0000}"/>
    <cellStyle name="Normal 15 3 2 7" xfId="10798" xr:uid="{00000000-0005-0000-0000-00002F2A0000}"/>
    <cellStyle name="Normal 15 3 2 7 2" xfId="10799" xr:uid="{00000000-0005-0000-0000-0000302A0000}"/>
    <cellStyle name="Normal 15 3 2 7 2 2" xfId="10800" xr:uid="{00000000-0005-0000-0000-0000312A0000}"/>
    <cellStyle name="Normal 15 3 2 7 3" xfId="10801" xr:uid="{00000000-0005-0000-0000-0000322A0000}"/>
    <cellStyle name="Normal 15 3 2 8" xfId="10802" xr:uid="{00000000-0005-0000-0000-0000332A0000}"/>
    <cellStyle name="Normal 15 3 2 8 2" xfId="10803" xr:uid="{00000000-0005-0000-0000-0000342A0000}"/>
    <cellStyle name="Normal 15 3 2 8 2 2" xfId="10804" xr:uid="{00000000-0005-0000-0000-0000352A0000}"/>
    <cellStyle name="Normal 15 3 2 8 3" xfId="10805" xr:uid="{00000000-0005-0000-0000-0000362A0000}"/>
    <cellStyle name="Normal 15 3 2 9" xfId="10806" xr:uid="{00000000-0005-0000-0000-0000372A0000}"/>
    <cellStyle name="Normal 15 3 2 9 2" xfId="10807" xr:uid="{00000000-0005-0000-0000-0000382A0000}"/>
    <cellStyle name="Normal 15 3 3" xfId="10808" xr:uid="{00000000-0005-0000-0000-0000392A0000}"/>
    <cellStyle name="Normal 15 3 3 10" xfId="10809" xr:uid="{00000000-0005-0000-0000-00003A2A0000}"/>
    <cellStyle name="Normal 15 3 3 10 2" xfId="10810" xr:uid="{00000000-0005-0000-0000-00003B2A0000}"/>
    <cellStyle name="Normal 15 3 3 11" xfId="10811" xr:uid="{00000000-0005-0000-0000-00003C2A0000}"/>
    <cellStyle name="Normal 15 3 3 2" xfId="10812" xr:uid="{00000000-0005-0000-0000-00003D2A0000}"/>
    <cellStyle name="Normal 15 3 3 2 2" xfId="10813" xr:uid="{00000000-0005-0000-0000-00003E2A0000}"/>
    <cellStyle name="Normal 15 3 3 2 2 2" xfId="10814" xr:uid="{00000000-0005-0000-0000-00003F2A0000}"/>
    <cellStyle name="Normal 15 3 3 2 2 2 2" xfId="10815" xr:uid="{00000000-0005-0000-0000-0000402A0000}"/>
    <cellStyle name="Normal 15 3 3 2 2 2 2 2" xfId="10816" xr:uid="{00000000-0005-0000-0000-0000412A0000}"/>
    <cellStyle name="Normal 15 3 3 2 2 2 3" xfId="10817" xr:uid="{00000000-0005-0000-0000-0000422A0000}"/>
    <cellStyle name="Normal 15 3 3 2 2 3" xfId="10818" xr:uid="{00000000-0005-0000-0000-0000432A0000}"/>
    <cellStyle name="Normal 15 3 3 2 2 3 2" xfId="10819" xr:uid="{00000000-0005-0000-0000-0000442A0000}"/>
    <cellStyle name="Normal 15 3 3 2 2 3 2 2" xfId="10820" xr:uid="{00000000-0005-0000-0000-0000452A0000}"/>
    <cellStyle name="Normal 15 3 3 2 2 3 3" xfId="10821" xr:uid="{00000000-0005-0000-0000-0000462A0000}"/>
    <cellStyle name="Normal 15 3 3 2 2 4" xfId="10822" xr:uid="{00000000-0005-0000-0000-0000472A0000}"/>
    <cellStyle name="Normal 15 3 3 2 2 4 2" xfId="10823" xr:uid="{00000000-0005-0000-0000-0000482A0000}"/>
    <cellStyle name="Normal 15 3 3 2 2 4 2 2" xfId="10824" xr:uid="{00000000-0005-0000-0000-0000492A0000}"/>
    <cellStyle name="Normal 15 3 3 2 2 4 3" xfId="10825" xr:uid="{00000000-0005-0000-0000-00004A2A0000}"/>
    <cellStyle name="Normal 15 3 3 2 2 5" xfId="10826" xr:uid="{00000000-0005-0000-0000-00004B2A0000}"/>
    <cellStyle name="Normal 15 3 3 2 2 5 2" xfId="10827" xr:uid="{00000000-0005-0000-0000-00004C2A0000}"/>
    <cellStyle name="Normal 15 3 3 2 2 6" xfId="10828" xr:uid="{00000000-0005-0000-0000-00004D2A0000}"/>
    <cellStyle name="Normal 15 3 3 2 2 6 2" xfId="10829" xr:uid="{00000000-0005-0000-0000-00004E2A0000}"/>
    <cellStyle name="Normal 15 3 3 2 2 7" xfId="10830" xr:uid="{00000000-0005-0000-0000-00004F2A0000}"/>
    <cellStyle name="Normal 15 3 3 2 3" xfId="10831" xr:uid="{00000000-0005-0000-0000-0000502A0000}"/>
    <cellStyle name="Normal 15 3 3 2 3 2" xfId="10832" xr:uid="{00000000-0005-0000-0000-0000512A0000}"/>
    <cellStyle name="Normal 15 3 3 2 3 2 2" xfId="10833" xr:uid="{00000000-0005-0000-0000-0000522A0000}"/>
    <cellStyle name="Normal 15 3 3 2 3 2 2 2" xfId="10834" xr:uid="{00000000-0005-0000-0000-0000532A0000}"/>
    <cellStyle name="Normal 15 3 3 2 3 2 3" xfId="10835" xr:uid="{00000000-0005-0000-0000-0000542A0000}"/>
    <cellStyle name="Normal 15 3 3 2 3 3" xfId="10836" xr:uid="{00000000-0005-0000-0000-0000552A0000}"/>
    <cellStyle name="Normal 15 3 3 2 3 3 2" xfId="10837" xr:uid="{00000000-0005-0000-0000-0000562A0000}"/>
    <cellStyle name="Normal 15 3 3 2 3 3 2 2" xfId="10838" xr:uid="{00000000-0005-0000-0000-0000572A0000}"/>
    <cellStyle name="Normal 15 3 3 2 3 3 3" xfId="10839" xr:uid="{00000000-0005-0000-0000-0000582A0000}"/>
    <cellStyle name="Normal 15 3 3 2 3 4" xfId="10840" xr:uid="{00000000-0005-0000-0000-0000592A0000}"/>
    <cellStyle name="Normal 15 3 3 2 3 4 2" xfId="10841" xr:uid="{00000000-0005-0000-0000-00005A2A0000}"/>
    <cellStyle name="Normal 15 3 3 2 3 4 2 2" xfId="10842" xr:uid="{00000000-0005-0000-0000-00005B2A0000}"/>
    <cellStyle name="Normal 15 3 3 2 3 4 3" xfId="10843" xr:uid="{00000000-0005-0000-0000-00005C2A0000}"/>
    <cellStyle name="Normal 15 3 3 2 3 5" xfId="10844" xr:uid="{00000000-0005-0000-0000-00005D2A0000}"/>
    <cellStyle name="Normal 15 3 3 2 3 5 2" xfId="10845" xr:uid="{00000000-0005-0000-0000-00005E2A0000}"/>
    <cellStyle name="Normal 15 3 3 2 3 6" xfId="10846" xr:uid="{00000000-0005-0000-0000-00005F2A0000}"/>
    <cellStyle name="Normal 15 3 3 2 3 6 2" xfId="10847" xr:uid="{00000000-0005-0000-0000-0000602A0000}"/>
    <cellStyle name="Normal 15 3 3 2 3 7" xfId="10848" xr:uid="{00000000-0005-0000-0000-0000612A0000}"/>
    <cellStyle name="Normal 15 3 3 2 4" xfId="10849" xr:uid="{00000000-0005-0000-0000-0000622A0000}"/>
    <cellStyle name="Normal 15 3 3 2 4 2" xfId="10850" xr:uid="{00000000-0005-0000-0000-0000632A0000}"/>
    <cellStyle name="Normal 15 3 3 2 4 2 2" xfId="10851" xr:uid="{00000000-0005-0000-0000-0000642A0000}"/>
    <cellStyle name="Normal 15 3 3 2 4 3" xfId="10852" xr:uid="{00000000-0005-0000-0000-0000652A0000}"/>
    <cellStyle name="Normal 15 3 3 2 5" xfId="10853" xr:uid="{00000000-0005-0000-0000-0000662A0000}"/>
    <cellStyle name="Normal 15 3 3 2 5 2" xfId="10854" xr:uid="{00000000-0005-0000-0000-0000672A0000}"/>
    <cellStyle name="Normal 15 3 3 2 5 2 2" xfId="10855" xr:uid="{00000000-0005-0000-0000-0000682A0000}"/>
    <cellStyle name="Normal 15 3 3 2 5 3" xfId="10856" xr:uid="{00000000-0005-0000-0000-0000692A0000}"/>
    <cellStyle name="Normal 15 3 3 2 6" xfId="10857" xr:uid="{00000000-0005-0000-0000-00006A2A0000}"/>
    <cellStyle name="Normal 15 3 3 2 6 2" xfId="10858" xr:uid="{00000000-0005-0000-0000-00006B2A0000}"/>
    <cellStyle name="Normal 15 3 3 2 6 2 2" xfId="10859" xr:uid="{00000000-0005-0000-0000-00006C2A0000}"/>
    <cellStyle name="Normal 15 3 3 2 6 3" xfId="10860" xr:uid="{00000000-0005-0000-0000-00006D2A0000}"/>
    <cellStyle name="Normal 15 3 3 2 7" xfId="10861" xr:uid="{00000000-0005-0000-0000-00006E2A0000}"/>
    <cellStyle name="Normal 15 3 3 2 7 2" xfId="10862" xr:uid="{00000000-0005-0000-0000-00006F2A0000}"/>
    <cellStyle name="Normal 15 3 3 2 8" xfId="10863" xr:uid="{00000000-0005-0000-0000-0000702A0000}"/>
    <cellStyle name="Normal 15 3 3 2 8 2" xfId="10864" xr:uid="{00000000-0005-0000-0000-0000712A0000}"/>
    <cellStyle name="Normal 15 3 3 2 9" xfId="10865" xr:uid="{00000000-0005-0000-0000-0000722A0000}"/>
    <cellStyle name="Normal 15 3 3 3" xfId="10866" xr:uid="{00000000-0005-0000-0000-0000732A0000}"/>
    <cellStyle name="Normal 15 3 3 3 2" xfId="10867" xr:uid="{00000000-0005-0000-0000-0000742A0000}"/>
    <cellStyle name="Normal 15 3 3 3 2 2" xfId="10868" xr:uid="{00000000-0005-0000-0000-0000752A0000}"/>
    <cellStyle name="Normal 15 3 3 3 2 2 2" xfId="10869" xr:uid="{00000000-0005-0000-0000-0000762A0000}"/>
    <cellStyle name="Normal 15 3 3 3 2 2 2 2" xfId="10870" xr:uid="{00000000-0005-0000-0000-0000772A0000}"/>
    <cellStyle name="Normal 15 3 3 3 2 2 3" xfId="10871" xr:uid="{00000000-0005-0000-0000-0000782A0000}"/>
    <cellStyle name="Normal 15 3 3 3 2 3" xfId="10872" xr:uid="{00000000-0005-0000-0000-0000792A0000}"/>
    <cellStyle name="Normal 15 3 3 3 2 3 2" xfId="10873" xr:uid="{00000000-0005-0000-0000-00007A2A0000}"/>
    <cellStyle name="Normal 15 3 3 3 2 3 2 2" xfId="10874" xr:uid="{00000000-0005-0000-0000-00007B2A0000}"/>
    <cellStyle name="Normal 15 3 3 3 2 3 3" xfId="10875" xr:uid="{00000000-0005-0000-0000-00007C2A0000}"/>
    <cellStyle name="Normal 15 3 3 3 2 4" xfId="10876" xr:uid="{00000000-0005-0000-0000-00007D2A0000}"/>
    <cellStyle name="Normal 15 3 3 3 2 4 2" xfId="10877" xr:uid="{00000000-0005-0000-0000-00007E2A0000}"/>
    <cellStyle name="Normal 15 3 3 3 2 4 2 2" xfId="10878" xr:uid="{00000000-0005-0000-0000-00007F2A0000}"/>
    <cellStyle name="Normal 15 3 3 3 2 4 3" xfId="10879" xr:uid="{00000000-0005-0000-0000-0000802A0000}"/>
    <cellStyle name="Normal 15 3 3 3 2 5" xfId="10880" xr:uid="{00000000-0005-0000-0000-0000812A0000}"/>
    <cellStyle name="Normal 15 3 3 3 2 5 2" xfId="10881" xr:uid="{00000000-0005-0000-0000-0000822A0000}"/>
    <cellStyle name="Normal 15 3 3 3 2 6" xfId="10882" xr:uid="{00000000-0005-0000-0000-0000832A0000}"/>
    <cellStyle name="Normal 15 3 3 3 2 6 2" xfId="10883" xr:uid="{00000000-0005-0000-0000-0000842A0000}"/>
    <cellStyle name="Normal 15 3 3 3 2 7" xfId="10884" xr:uid="{00000000-0005-0000-0000-0000852A0000}"/>
    <cellStyle name="Normal 15 3 3 3 3" xfId="10885" xr:uid="{00000000-0005-0000-0000-0000862A0000}"/>
    <cellStyle name="Normal 15 3 3 3 3 2" xfId="10886" xr:uid="{00000000-0005-0000-0000-0000872A0000}"/>
    <cellStyle name="Normal 15 3 3 3 3 2 2" xfId="10887" xr:uid="{00000000-0005-0000-0000-0000882A0000}"/>
    <cellStyle name="Normal 15 3 3 3 3 3" xfId="10888" xr:uid="{00000000-0005-0000-0000-0000892A0000}"/>
    <cellStyle name="Normal 15 3 3 3 4" xfId="10889" xr:uid="{00000000-0005-0000-0000-00008A2A0000}"/>
    <cellStyle name="Normal 15 3 3 3 4 2" xfId="10890" xr:uid="{00000000-0005-0000-0000-00008B2A0000}"/>
    <cellStyle name="Normal 15 3 3 3 4 2 2" xfId="10891" xr:uid="{00000000-0005-0000-0000-00008C2A0000}"/>
    <cellStyle name="Normal 15 3 3 3 4 3" xfId="10892" xr:uid="{00000000-0005-0000-0000-00008D2A0000}"/>
    <cellStyle name="Normal 15 3 3 3 5" xfId="10893" xr:uid="{00000000-0005-0000-0000-00008E2A0000}"/>
    <cellStyle name="Normal 15 3 3 3 5 2" xfId="10894" xr:uid="{00000000-0005-0000-0000-00008F2A0000}"/>
    <cellStyle name="Normal 15 3 3 3 5 2 2" xfId="10895" xr:uid="{00000000-0005-0000-0000-0000902A0000}"/>
    <cellStyle name="Normal 15 3 3 3 5 3" xfId="10896" xr:uid="{00000000-0005-0000-0000-0000912A0000}"/>
    <cellStyle name="Normal 15 3 3 3 6" xfId="10897" xr:uid="{00000000-0005-0000-0000-0000922A0000}"/>
    <cellStyle name="Normal 15 3 3 3 6 2" xfId="10898" xr:uid="{00000000-0005-0000-0000-0000932A0000}"/>
    <cellStyle name="Normal 15 3 3 3 7" xfId="10899" xr:uid="{00000000-0005-0000-0000-0000942A0000}"/>
    <cellStyle name="Normal 15 3 3 3 7 2" xfId="10900" xr:uid="{00000000-0005-0000-0000-0000952A0000}"/>
    <cellStyle name="Normal 15 3 3 3 8" xfId="10901" xr:uid="{00000000-0005-0000-0000-0000962A0000}"/>
    <cellStyle name="Normal 15 3 3 4" xfId="10902" xr:uid="{00000000-0005-0000-0000-0000972A0000}"/>
    <cellStyle name="Normal 15 3 3 4 2" xfId="10903" xr:uid="{00000000-0005-0000-0000-0000982A0000}"/>
    <cellStyle name="Normal 15 3 3 4 2 2" xfId="10904" xr:uid="{00000000-0005-0000-0000-0000992A0000}"/>
    <cellStyle name="Normal 15 3 3 4 2 2 2" xfId="10905" xr:uid="{00000000-0005-0000-0000-00009A2A0000}"/>
    <cellStyle name="Normal 15 3 3 4 2 3" xfId="10906" xr:uid="{00000000-0005-0000-0000-00009B2A0000}"/>
    <cellStyle name="Normal 15 3 3 4 3" xfId="10907" xr:uid="{00000000-0005-0000-0000-00009C2A0000}"/>
    <cellStyle name="Normal 15 3 3 4 3 2" xfId="10908" xr:uid="{00000000-0005-0000-0000-00009D2A0000}"/>
    <cellStyle name="Normal 15 3 3 4 3 2 2" xfId="10909" xr:uid="{00000000-0005-0000-0000-00009E2A0000}"/>
    <cellStyle name="Normal 15 3 3 4 3 3" xfId="10910" xr:uid="{00000000-0005-0000-0000-00009F2A0000}"/>
    <cellStyle name="Normal 15 3 3 4 4" xfId="10911" xr:uid="{00000000-0005-0000-0000-0000A02A0000}"/>
    <cellStyle name="Normal 15 3 3 4 4 2" xfId="10912" xr:uid="{00000000-0005-0000-0000-0000A12A0000}"/>
    <cellStyle name="Normal 15 3 3 4 4 2 2" xfId="10913" xr:uid="{00000000-0005-0000-0000-0000A22A0000}"/>
    <cellStyle name="Normal 15 3 3 4 4 3" xfId="10914" xr:uid="{00000000-0005-0000-0000-0000A32A0000}"/>
    <cellStyle name="Normal 15 3 3 4 5" xfId="10915" xr:uid="{00000000-0005-0000-0000-0000A42A0000}"/>
    <cellStyle name="Normal 15 3 3 4 5 2" xfId="10916" xr:uid="{00000000-0005-0000-0000-0000A52A0000}"/>
    <cellStyle name="Normal 15 3 3 4 6" xfId="10917" xr:uid="{00000000-0005-0000-0000-0000A62A0000}"/>
    <cellStyle name="Normal 15 3 3 4 6 2" xfId="10918" xr:uid="{00000000-0005-0000-0000-0000A72A0000}"/>
    <cellStyle name="Normal 15 3 3 4 7" xfId="10919" xr:uid="{00000000-0005-0000-0000-0000A82A0000}"/>
    <cellStyle name="Normal 15 3 3 5" xfId="10920" xr:uid="{00000000-0005-0000-0000-0000A92A0000}"/>
    <cellStyle name="Normal 15 3 3 5 2" xfId="10921" xr:uid="{00000000-0005-0000-0000-0000AA2A0000}"/>
    <cellStyle name="Normal 15 3 3 5 2 2" xfId="10922" xr:uid="{00000000-0005-0000-0000-0000AB2A0000}"/>
    <cellStyle name="Normal 15 3 3 5 2 2 2" xfId="10923" xr:uid="{00000000-0005-0000-0000-0000AC2A0000}"/>
    <cellStyle name="Normal 15 3 3 5 2 3" xfId="10924" xr:uid="{00000000-0005-0000-0000-0000AD2A0000}"/>
    <cellStyle name="Normal 15 3 3 5 3" xfId="10925" xr:uid="{00000000-0005-0000-0000-0000AE2A0000}"/>
    <cellStyle name="Normal 15 3 3 5 3 2" xfId="10926" xr:uid="{00000000-0005-0000-0000-0000AF2A0000}"/>
    <cellStyle name="Normal 15 3 3 5 3 2 2" xfId="10927" xr:uid="{00000000-0005-0000-0000-0000B02A0000}"/>
    <cellStyle name="Normal 15 3 3 5 3 3" xfId="10928" xr:uid="{00000000-0005-0000-0000-0000B12A0000}"/>
    <cellStyle name="Normal 15 3 3 5 4" xfId="10929" xr:uid="{00000000-0005-0000-0000-0000B22A0000}"/>
    <cellStyle name="Normal 15 3 3 5 4 2" xfId="10930" xr:uid="{00000000-0005-0000-0000-0000B32A0000}"/>
    <cellStyle name="Normal 15 3 3 5 4 2 2" xfId="10931" xr:uid="{00000000-0005-0000-0000-0000B42A0000}"/>
    <cellStyle name="Normal 15 3 3 5 4 3" xfId="10932" xr:uid="{00000000-0005-0000-0000-0000B52A0000}"/>
    <cellStyle name="Normal 15 3 3 5 5" xfId="10933" xr:uid="{00000000-0005-0000-0000-0000B62A0000}"/>
    <cellStyle name="Normal 15 3 3 5 5 2" xfId="10934" xr:uid="{00000000-0005-0000-0000-0000B72A0000}"/>
    <cellStyle name="Normal 15 3 3 5 6" xfId="10935" xr:uid="{00000000-0005-0000-0000-0000B82A0000}"/>
    <cellStyle name="Normal 15 3 3 5 6 2" xfId="10936" xr:uid="{00000000-0005-0000-0000-0000B92A0000}"/>
    <cellStyle name="Normal 15 3 3 5 7" xfId="10937" xr:uid="{00000000-0005-0000-0000-0000BA2A0000}"/>
    <cellStyle name="Normal 15 3 3 6" xfId="10938" xr:uid="{00000000-0005-0000-0000-0000BB2A0000}"/>
    <cellStyle name="Normal 15 3 3 6 2" xfId="10939" xr:uid="{00000000-0005-0000-0000-0000BC2A0000}"/>
    <cellStyle name="Normal 15 3 3 6 2 2" xfId="10940" xr:uid="{00000000-0005-0000-0000-0000BD2A0000}"/>
    <cellStyle name="Normal 15 3 3 6 3" xfId="10941" xr:uid="{00000000-0005-0000-0000-0000BE2A0000}"/>
    <cellStyle name="Normal 15 3 3 7" xfId="10942" xr:uid="{00000000-0005-0000-0000-0000BF2A0000}"/>
    <cellStyle name="Normal 15 3 3 7 2" xfId="10943" xr:uid="{00000000-0005-0000-0000-0000C02A0000}"/>
    <cellStyle name="Normal 15 3 3 7 2 2" xfId="10944" xr:uid="{00000000-0005-0000-0000-0000C12A0000}"/>
    <cellStyle name="Normal 15 3 3 7 3" xfId="10945" xr:uid="{00000000-0005-0000-0000-0000C22A0000}"/>
    <cellStyle name="Normal 15 3 3 8" xfId="10946" xr:uid="{00000000-0005-0000-0000-0000C32A0000}"/>
    <cellStyle name="Normal 15 3 3 8 2" xfId="10947" xr:uid="{00000000-0005-0000-0000-0000C42A0000}"/>
    <cellStyle name="Normal 15 3 3 8 2 2" xfId="10948" xr:uid="{00000000-0005-0000-0000-0000C52A0000}"/>
    <cellStyle name="Normal 15 3 3 8 3" xfId="10949" xr:uid="{00000000-0005-0000-0000-0000C62A0000}"/>
    <cellStyle name="Normal 15 3 3 9" xfId="10950" xr:uid="{00000000-0005-0000-0000-0000C72A0000}"/>
    <cellStyle name="Normal 15 3 3 9 2" xfId="10951" xr:uid="{00000000-0005-0000-0000-0000C82A0000}"/>
    <cellStyle name="Normal 15 3 4" xfId="10952" xr:uid="{00000000-0005-0000-0000-0000C92A0000}"/>
    <cellStyle name="Normal 15 3 4 2" xfId="10953" xr:uid="{00000000-0005-0000-0000-0000CA2A0000}"/>
    <cellStyle name="Normal 15 3 4 2 2" xfId="10954" xr:uid="{00000000-0005-0000-0000-0000CB2A0000}"/>
    <cellStyle name="Normal 15 3 4 2 2 2" xfId="10955" xr:uid="{00000000-0005-0000-0000-0000CC2A0000}"/>
    <cellStyle name="Normal 15 3 4 2 2 2 2" xfId="10956" xr:uid="{00000000-0005-0000-0000-0000CD2A0000}"/>
    <cellStyle name="Normal 15 3 4 2 2 3" xfId="10957" xr:uid="{00000000-0005-0000-0000-0000CE2A0000}"/>
    <cellStyle name="Normal 15 3 4 2 3" xfId="10958" xr:uid="{00000000-0005-0000-0000-0000CF2A0000}"/>
    <cellStyle name="Normal 15 3 4 2 3 2" xfId="10959" xr:uid="{00000000-0005-0000-0000-0000D02A0000}"/>
    <cellStyle name="Normal 15 3 4 2 3 2 2" xfId="10960" xr:uid="{00000000-0005-0000-0000-0000D12A0000}"/>
    <cellStyle name="Normal 15 3 4 2 3 3" xfId="10961" xr:uid="{00000000-0005-0000-0000-0000D22A0000}"/>
    <cellStyle name="Normal 15 3 4 2 4" xfId="10962" xr:uid="{00000000-0005-0000-0000-0000D32A0000}"/>
    <cellStyle name="Normal 15 3 4 2 4 2" xfId="10963" xr:uid="{00000000-0005-0000-0000-0000D42A0000}"/>
    <cellStyle name="Normal 15 3 4 2 4 2 2" xfId="10964" xr:uid="{00000000-0005-0000-0000-0000D52A0000}"/>
    <cellStyle name="Normal 15 3 4 2 4 3" xfId="10965" xr:uid="{00000000-0005-0000-0000-0000D62A0000}"/>
    <cellStyle name="Normal 15 3 4 2 5" xfId="10966" xr:uid="{00000000-0005-0000-0000-0000D72A0000}"/>
    <cellStyle name="Normal 15 3 4 2 5 2" xfId="10967" xr:uid="{00000000-0005-0000-0000-0000D82A0000}"/>
    <cellStyle name="Normal 15 3 4 2 6" xfId="10968" xr:uid="{00000000-0005-0000-0000-0000D92A0000}"/>
    <cellStyle name="Normal 15 3 4 2 6 2" xfId="10969" xr:uid="{00000000-0005-0000-0000-0000DA2A0000}"/>
    <cellStyle name="Normal 15 3 4 2 7" xfId="10970" xr:uid="{00000000-0005-0000-0000-0000DB2A0000}"/>
    <cellStyle name="Normal 15 3 4 3" xfId="10971" xr:uid="{00000000-0005-0000-0000-0000DC2A0000}"/>
    <cellStyle name="Normal 15 3 4 3 2" xfId="10972" xr:uid="{00000000-0005-0000-0000-0000DD2A0000}"/>
    <cellStyle name="Normal 15 3 4 3 2 2" xfId="10973" xr:uid="{00000000-0005-0000-0000-0000DE2A0000}"/>
    <cellStyle name="Normal 15 3 4 3 2 2 2" xfId="10974" xr:uid="{00000000-0005-0000-0000-0000DF2A0000}"/>
    <cellStyle name="Normal 15 3 4 3 2 3" xfId="10975" xr:uid="{00000000-0005-0000-0000-0000E02A0000}"/>
    <cellStyle name="Normal 15 3 4 3 3" xfId="10976" xr:uid="{00000000-0005-0000-0000-0000E12A0000}"/>
    <cellStyle name="Normal 15 3 4 3 3 2" xfId="10977" xr:uid="{00000000-0005-0000-0000-0000E22A0000}"/>
    <cellStyle name="Normal 15 3 4 3 3 2 2" xfId="10978" xr:uid="{00000000-0005-0000-0000-0000E32A0000}"/>
    <cellStyle name="Normal 15 3 4 3 3 3" xfId="10979" xr:uid="{00000000-0005-0000-0000-0000E42A0000}"/>
    <cellStyle name="Normal 15 3 4 3 4" xfId="10980" xr:uid="{00000000-0005-0000-0000-0000E52A0000}"/>
    <cellStyle name="Normal 15 3 4 3 4 2" xfId="10981" xr:uid="{00000000-0005-0000-0000-0000E62A0000}"/>
    <cellStyle name="Normal 15 3 4 3 4 2 2" xfId="10982" xr:uid="{00000000-0005-0000-0000-0000E72A0000}"/>
    <cellStyle name="Normal 15 3 4 3 4 3" xfId="10983" xr:uid="{00000000-0005-0000-0000-0000E82A0000}"/>
    <cellStyle name="Normal 15 3 4 3 5" xfId="10984" xr:uid="{00000000-0005-0000-0000-0000E92A0000}"/>
    <cellStyle name="Normal 15 3 4 3 5 2" xfId="10985" xr:uid="{00000000-0005-0000-0000-0000EA2A0000}"/>
    <cellStyle name="Normal 15 3 4 3 6" xfId="10986" xr:uid="{00000000-0005-0000-0000-0000EB2A0000}"/>
    <cellStyle name="Normal 15 3 4 3 6 2" xfId="10987" xr:uid="{00000000-0005-0000-0000-0000EC2A0000}"/>
    <cellStyle name="Normal 15 3 4 3 7" xfId="10988" xr:uid="{00000000-0005-0000-0000-0000ED2A0000}"/>
    <cellStyle name="Normal 15 3 4 4" xfId="10989" xr:uid="{00000000-0005-0000-0000-0000EE2A0000}"/>
    <cellStyle name="Normal 15 3 4 4 2" xfId="10990" xr:uid="{00000000-0005-0000-0000-0000EF2A0000}"/>
    <cellStyle name="Normal 15 3 4 4 2 2" xfId="10991" xr:uid="{00000000-0005-0000-0000-0000F02A0000}"/>
    <cellStyle name="Normal 15 3 4 4 3" xfId="10992" xr:uid="{00000000-0005-0000-0000-0000F12A0000}"/>
    <cellStyle name="Normal 15 3 4 5" xfId="10993" xr:uid="{00000000-0005-0000-0000-0000F22A0000}"/>
    <cellStyle name="Normal 15 3 4 5 2" xfId="10994" xr:uid="{00000000-0005-0000-0000-0000F32A0000}"/>
    <cellStyle name="Normal 15 3 4 5 2 2" xfId="10995" xr:uid="{00000000-0005-0000-0000-0000F42A0000}"/>
    <cellStyle name="Normal 15 3 4 5 3" xfId="10996" xr:uid="{00000000-0005-0000-0000-0000F52A0000}"/>
    <cellStyle name="Normal 15 3 4 6" xfId="10997" xr:uid="{00000000-0005-0000-0000-0000F62A0000}"/>
    <cellStyle name="Normal 15 3 4 6 2" xfId="10998" xr:uid="{00000000-0005-0000-0000-0000F72A0000}"/>
    <cellStyle name="Normal 15 3 4 6 2 2" xfId="10999" xr:uid="{00000000-0005-0000-0000-0000F82A0000}"/>
    <cellStyle name="Normal 15 3 4 6 3" xfId="11000" xr:uid="{00000000-0005-0000-0000-0000F92A0000}"/>
    <cellStyle name="Normal 15 3 4 7" xfId="11001" xr:uid="{00000000-0005-0000-0000-0000FA2A0000}"/>
    <cellStyle name="Normal 15 3 4 7 2" xfId="11002" xr:uid="{00000000-0005-0000-0000-0000FB2A0000}"/>
    <cellStyle name="Normal 15 3 4 8" xfId="11003" xr:uid="{00000000-0005-0000-0000-0000FC2A0000}"/>
    <cellStyle name="Normal 15 3 4 8 2" xfId="11004" xr:uid="{00000000-0005-0000-0000-0000FD2A0000}"/>
    <cellStyle name="Normal 15 3 4 9" xfId="11005" xr:uid="{00000000-0005-0000-0000-0000FE2A0000}"/>
    <cellStyle name="Normal 15 3 5" xfId="11006" xr:uid="{00000000-0005-0000-0000-0000FF2A0000}"/>
    <cellStyle name="Normal 15 3 5 2" xfId="11007" xr:uid="{00000000-0005-0000-0000-0000002B0000}"/>
    <cellStyle name="Normal 15 3 5 2 2" xfId="11008" xr:uid="{00000000-0005-0000-0000-0000012B0000}"/>
    <cellStyle name="Normal 15 3 5 2 2 2" xfId="11009" xr:uid="{00000000-0005-0000-0000-0000022B0000}"/>
    <cellStyle name="Normal 15 3 5 2 2 2 2" xfId="11010" xr:uid="{00000000-0005-0000-0000-0000032B0000}"/>
    <cellStyle name="Normal 15 3 5 2 2 3" xfId="11011" xr:uid="{00000000-0005-0000-0000-0000042B0000}"/>
    <cellStyle name="Normal 15 3 5 2 3" xfId="11012" xr:uid="{00000000-0005-0000-0000-0000052B0000}"/>
    <cellStyle name="Normal 15 3 5 2 3 2" xfId="11013" xr:uid="{00000000-0005-0000-0000-0000062B0000}"/>
    <cellStyle name="Normal 15 3 5 2 3 2 2" xfId="11014" xr:uid="{00000000-0005-0000-0000-0000072B0000}"/>
    <cellStyle name="Normal 15 3 5 2 3 3" xfId="11015" xr:uid="{00000000-0005-0000-0000-0000082B0000}"/>
    <cellStyle name="Normal 15 3 5 2 4" xfId="11016" xr:uid="{00000000-0005-0000-0000-0000092B0000}"/>
    <cellStyle name="Normal 15 3 5 2 4 2" xfId="11017" xr:uid="{00000000-0005-0000-0000-00000A2B0000}"/>
    <cellStyle name="Normal 15 3 5 2 4 2 2" xfId="11018" xr:uid="{00000000-0005-0000-0000-00000B2B0000}"/>
    <cellStyle name="Normal 15 3 5 2 4 3" xfId="11019" xr:uid="{00000000-0005-0000-0000-00000C2B0000}"/>
    <cellStyle name="Normal 15 3 5 2 5" xfId="11020" xr:uid="{00000000-0005-0000-0000-00000D2B0000}"/>
    <cellStyle name="Normal 15 3 5 2 5 2" xfId="11021" xr:uid="{00000000-0005-0000-0000-00000E2B0000}"/>
    <cellStyle name="Normal 15 3 5 2 6" xfId="11022" xr:uid="{00000000-0005-0000-0000-00000F2B0000}"/>
    <cellStyle name="Normal 15 3 5 2 6 2" xfId="11023" xr:uid="{00000000-0005-0000-0000-0000102B0000}"/>
    <cellStyle name="Normal 15 3 5 2 7" xfId="11024" xr:uid="{00000000-0005-0000-0000-0000112B0000}"/>
    <cellStyle name="Normal 15 3 5 3" xfId="11025" xr:uid="{00000000-0005-0000-0000-0000122B0000}"/>
    <cellStyle name="Normal 15 3 5 3 2" xfId="11026" xr:uid="{00000000-0005-0000-0000-0000132B0000}"/>
    <cellStyle name="Normal 15 3 5 3 2 2" xfId="11027" xr:uid="{00000000-0005-0000-0000-0000142B0000}"/>
    <cellStyle name="Normal 15 3 5 3 3" xfId="11028" xr:uid="{00000000-0005-0000-0000-0000152B0000}"/>
    <cellStyle name="Normal 15 3 5 4" xfId="11029" xr:uid="{00000000-0005-0000-0000-0000162B0000}"/>
    <cellStyle name="Normal 15 3 5 4 2" xfId="11030" xr:uid="{00000000-0005-0000-0000-0000172B0000}"/>
    <cellStyle name="Normal 15 3 5 4 2 2" xfId="11031" xr:uid="{00000000-0005-0000-0000-0000182B0000}"/>
    <cellStyle name="Normal 15 3 5 4 3" xfId="11032" xr:uid="{00000000-0005-0000-0000-0000192B0000}"/>
    <cellStyle name="Normal 15 3 5 5" xfId="11033" xr:uid="{00000000-0005-0000-0000-00001A2B0000}"/>
    <cellStyle name="Normal 15 3 5 5 2" xfId="11034" xr:uid="{00000000-0005-0000-0000-00001B2B0000}"/>
    <cellStyle name="Normal 15 3 5 5 2 2" xfId="11035" xr:uid="{00000000-0005-0000-0000-00001C2B0000}"/>
    <cellStyle name="Normal 15 3 5 5 3" xfId="11036" xr:uid="{00000000-0005-0000-0000-00001D2B0000}"/>
    <cellStyle name="Normal 15 3 5 6" xfId="11037" xr:uid="{00000000-0005-0000-0000-00001E2B0000}"/>
    <cellStyle name="Normal 15 3 5 6 2" xfId="11038" xr:uid="{00000000-0005-0000-0000-00001F2B0000}"/>
    <cellStyle name="Normal 15 3 5 7" xfId="11039" xr:uid="{00000000-0005-0000-0000-0000202B0000}"/>
    <cellStyle name="Normal 15 3 5 7 2" xfId="11040" xr:uid="{00000000-0005-0000-0000-0000212B0000}"/>
    <cellStyle name="Normal 15 3 5 8" xfId="11041" xr:uid="{00000000-0005-0000-0000-0000222B0000}"/>
    <cellStyle name="Normal 15 3 6" xfId="11042" xr:uid="{00000000-0005-0000-0000-0000232B0000}"/>
    <cellStyle name="Normal 15 3 6 2" xfId="11043" xr:uid="{00000000-0005-0000-0000-0000242B0000}"/>
    <cellStyle name="Normal 15 3 6 2 2" xfId="11044" xr:uid="{00000000-0005-0000-0000-0000252B0000}"/>
    <cellStyle name="Normal 15 3 6 2 2 2" xfId="11045" xr:uid="{00000000-0005-0000-0000-0000262B0000}"/>
    <cellStyle name="Normal 15 3 6 2 3" xfId="11046" xr:uid="{00000000-0005-0000-0000-0000272B0000}"/>
    <cellStyle name="Normal 15 3 6 3" xfId="11047" xr:uid="{00000000-0005-0000-0000-0000282B0000}"/>
    <cellStyle name="Normal 15 3 6 3 2" xfId="11048" xr:uid="{00000000-0005-0000-0000-0000292B0000}"/>
    <cellStyle name="Normal 15 3 6 3 2 2" xfId="11049" xr:uid="{00000000-0005-0000-0000-00002A2B0000}"/>
    <cellStyle name="Normal 15 3 6 3 3" xfId="11050" xr:uid="{00000000-0005-0000-0000-00002B2B0000}"/>
    <cellStyle name="Normal 15 3 6 4" xfId="11051" xr:uid="{00000000-0005-0000-0000-00002C2B0000}"/>
    <cellStyle name="Normal 15 3 6 4 2" xfId="11052" xr:uid="{00000000-0005-0000-0000-00002D2B0000}"/>
    <cellStyle name="Normal 15 3 6 4 2 2" xfId="11053" xr:uid="{00000000-0005-0000-0000-00002E2B0000}"/>
    <cellStyle name="Normal 15 3 6 4 3" xfId="11054" xr:uid="{00000000-0005-0000-0000-00002F2B0000}"/>
    <cellStyle name="Normal 15 3 6 5" xfId="11055" xr:uid="{00000000-0005-0000-0000-0000302B0000}"/>
    <cellStyle name="Normal 15 3 6 5 2" xfId="11056" xr:uid="{00000000-0005-0000-0000-0000312B0000}"/>
    <cellStyle name="Normal 15 3 6 6" xfId="11057" xr:uid="{00000000-0005-0000-0000-0000322B0000}"/>
    <cellStyle name="Normal 15 3 6 6 2" xfId="11058" xr:uid="{00000000-0005-0000-0000-0000332B0000}"/>
    <cellStyle name="Normal 15 3 6 7" xfId="11059" xr:uid="{00000000-0005-0000-0000-0000342B0000}"/>
    <cellStyle name="Normal 15 3 7" xfId="11060" xr:uid="{00000000-0005-0000-0000-0000352B0000}"/>
    <cellStyle name="Normal 15 3 7 2" xfId="11061" xr:uid="{00000000-0005-0000-0000-0000362B0000}"/>
    <cellStyle name="Normal 15 3 7 2 2" xfId="11062" xr:uid="{00000000-0005-0000-0000-0000372B0000}"/>
    <cellStyle name="Normal 15 3 7 2 2 2" xfId="11063" xr:uid="{00000000-0005-0000-0000-0000382B0000}"/>
    <cellStyle name="Normal 15 3 7 2 3" xfId="11064" xr:uid="{00000000-0005-0000-0000-0000392B0000}"/>
    <cellStyle name="Normal 15 3 7 3" xfId="11065" xr:uid="{00000000-0005-0000-0000-00003A2B0000}"/>
    <cellStyle name="Normal 15 3 7 3 2" xfId="11066" xr:uid="{00000000-0005-0000-0000-00003B2B0000}"/>
    <cellStyle name="Normal 15 3 7 3 2 2" xfId="11067" xr:uid="{00000000-0005-0000-0000-00003C2B0000}"/>
    <cellStyle name="Normal 15 3 7 3 3" xfId="11068" xr:uid="{00000000-0005-0000-0000-00003D2B0000}"/>
    <cellStyle name="Normal 15 3 7 4" xfId="11069" xr:uid="{00000000-0005-0000-0000-00003E2B0000}"/>
    <cellStyle name="Normal 15 3 7 4 2" xfId="11070" xr:uid="{00000000-0005-0000-0000-00003F2B0000}"/>
    <cellStyle name="Normal 15 3 7 4 2 2" xfId="11071" xr:uid="{00000000-0005-0000-0000-0000402B0000}"/>
    <cellStyle name="Normal 15 3 7 4 3" xfId="11072" xr:uid="{00000000-0005-0000-0000-0000412B0000}"/>
    <cellStyle name="Normal 15 3 7 5" xfId="11073" xr:uid="{00000000-0005-0000-0000-0000422B0000}"/>
    <cellStyle name="Normal 15 3 7 5 2" xfId="11074" xr:uid="{00000000-0005-0000-0000-0000432B0000}"/>
    <cellStyle name="Normal 15 3 7 6" xfId="11075" xr:uid="{00000000-0005-0000-0000-0000442B0000}"/>
    <cellStyle name="Normal 15 3 7 6 2" xfId="11076" xr:uid="{00000000-0005-0000-0000-0000452B0000}"/>
    <cellStyle name="Normal 15 3 7 7" xfId="11077" xr:uid="{00000000-0005-0000-0000-0000462B0000}"/>
    <cellStyle name="Normal 15 3 8" xfId="11078" xr:uid="{00000000-0005-0000-0000-0000472B0000}"/>
    <cellStyle name="Normal 15 3 8 2" xfId="11079" xr:uid="{00000000-0005-0000-0000-0000482B0000}"/>
    <cellStyle name="Normal 15 3 8 2 2" xfId="11080" xr:uid="{00000000-0005-0000-0000-0000492B0000}"/>
    <cellStyle name="Normal 15 3 8 3" xfId="11081" xr:uid="{00000000-0005-0000-0000-00004A2B0000}"/>
    <cellStyle name="Normal 15 3 9" xfId="11082" xr:uid="{00000000-0005-0000-0000-00004B2B0000}"/>
    <cellStyle name="Normal 15 3 9 2" xfId="11083" xr:uid="{00000000-0005-0000-0000-00004C2B0000}"/>
    <cellStyle name="Normal 15 3 9 2 2" xfId="11084" xr:uid="{00000000-0005-0000-0000-00004D2B0000}"/>
    <cellStyle name="Normal 15 3 9 3" xfId="11085" xr:uid="{00000000-0005-0000-0000-00004E2B0000}"/>
    <cellStyle name="Normal 15 3_Confidential Information" xfId="11086" xr:uid="{00000000-0005-0000-0000-00004F2B0000}"/>
    <cellStyle name="Normal 15 4" xfId="11087" xr:uid="{00000000-0005-0000-0000-0000502B0000}"/>
    <cellStyle name="Normal 15 4 10" xfId="11088" xr:uid="{00000000-0005-0000-0000-0000512B0000}"/>
    <cellStyle name="Normal 15 4 10 2" xfId="11089" xr:uid="{00000000-0005-0000-0000-0000522B0000}"/>
    <cellStyle name="Normal 15 4 10 2 2" xfId="11090" xr:uid="{00000000-0005-0000-0000-0000532B0000}"/>
    <cellStyle name="Normal 15 4 10 3" xfId="11091" xr:uid="{00000000-0005-0000-0000-0000542B0000}"/>
    <cellStyle name="Normal 15 4 11" xfId="11092" xr:uid="{00000000-0005-0000-0000-0000552B0000}"/>
    <cellStyle name="Normal 15 4 11 2" xfId="11093" xr:uid="{00000000-0005-0000-0000-0000562B0000}"/>
    <cellStyle name="Normal 15 4 12" xfId="11094" xr:uid="{00000000-0005-0000-0000-0000572B0000}"/>
    <cellStyle name="Normal 15 4 12 2" xfId="11095" xr:uid="{00000000-0005-0000-0000-0000582B0000}"/>
    <cellStyle name="Normal 15 4 13" xfId="11096" xr:uid="{00000000-0005-0000-0000-0000592B0000}"/>
    <cellStyle name="Normal 15 4 2" xfId="11097" xr:uid="{00000000-0005-0000-0000-00005A2B0000}"/>
    <cellStyle name="Normal 15 4 2 10" xfId="11098" xr:uid="{00000000-0005-0000-0000-00005B2B0000}"/>
    <cellStyle name="Normal 15 4 2 10 2" xfId="11099" xr:uid="{00000000-0005-0000-0000-00005C2B0000}"/>
    <cellStyle name="Normal 15 4 2 11" xfId="11100" xr:uid="{00000000-0005-0000-0000-00005D2B0000}"/>
    <cellStyle name="Normal 15 4 2 2" xfId="11101" xr:uid="{00000000-0005-0000-0000-00005E2B0000}"/>
    <cellStyle name="Normal 15 4 2 2 2" xfId="11102" xr:uid="{00000000-0005-0000-0000-00005F2B0000}"/>
    <cellStyle name="Normal 15 4 2 2 2 2" xfId="11103" xr:uid="{00000000-0005-0000-0000-0000602B0000}"/>
    <cellStyle name="Normal 15 4 2 2 2 2 2" xfId="11104" xr:uid="{00000000-0005-0000-0000-0000612B0000}"/>
    <cellStyle name="Normal 15 4 2 2 2 2 2 2" xfId="11105" xr:uid="{00000000-0005-0000-0000-0000622B0000}"/>
    <cellStyle name="Normal 15 4 2 2 2 2 3" xfId="11106" xr:uid="{00000000-0005-0000-0000-0000632B0000}"/>
    <cellStyle name="Normal 15 4 2 2 2 3" xfId="11107" xr:uid="{00000000-0005-0000-0000-0000642B0000}"/>
    <cellStyle name="Normal 15 4 2 2 2 3 2" xfId="11108" xr:uid="{00000000-0005-0000-0000-0000652B0000}"/>
    <cellStyle name="Normal 15 4 2 2 2 3 2 2" xfId="11109" xr:uid="{00000000-0005-0000-0000-0000662B0000}"/>
    <cellStyle name="Normal 15 4 2 2 2 3 3" xfId="11110" xr:uid="{00000000-0005-0000-0000-0000672B0000}"/>
    <cellStyle name="Normal 15 4 2 2 2 4" xfId="11111" xr:uid="{00000000-0005-0000-0000-0000682B0000}"/>
    <cellStyle name="Normal 15 4 2 2 2 4 2" xfId="11112" xr:uid="{00000000-0005-0000-0000-0000692B0000}"/>
    <cellStyle name="Normal 15 4 2 2 2 4 2 2" xfId="11113" xr:uid="{00000000-0005-0000-0000-00006A2B0000}"/>
    <cellStyle name="Normal 15 4 2 2 2 4 3" xfId="11114" xr:uid="{00000000-0005-0000-0000-00006B2B0000}"/>
    <cellStyle name="Normal 15 4 2 2 2 5" xfId="11115" xr:uid="{00000000-0005-0000-0000-00006C2B0000}"/>
    <cellStyle name="Normal 15 4 2 2 2 5 2" xfId="11116" xr:uid="{00000000-0005-0000-0000-00006D2B0000}"/>
    <cellStyle name="Normal 15 4 2 2 2 6" xfId="11117" xr:uid="{00000000-0005-0000-0000-00006E2B0000}"/>
    <cellStyle name="Normal 15 4 2 2 2 6 2" xfId="11118" xr:uid="{00000000-0005-0000-0000-00006F2B0000}"/>
    <cellStyle name="Normal 15 4 2 2 2 7" xfId="11119" xr:uid="{00000000-0005-0000-0000-0000702B0000}"/>
    <cellStyle name="Normal 15 4 2 2 3" xfId="11120" xr:uid="{00000000-0005-0000-0000-0000712B0000}"/>
    <cellStyle name="Normal 15 4 2 2 3 2" xfId="11121" xr:uid="{00000000-0005-0000-0000-0000722B0000}"/>
    <cellStyle name="Normal 15 4 2 2 3 2 2" xfId="11122" xr:uid="{00000000-0005-0000-0000-0000732B0000}"/>
    <cellStyle name="Normal 15 4 2 2 3 2 2 2" xfId="11123" xr:uid="{00000000-0005-0000-0000-0000742B0000}"/>
    <cellStyle name="Normal 15 4 2 2 3 2 3" xfId="11124" xr:uid="{00000000-0005-0000-0000-0000752B0000}"/>
    <cellStyle name="Normal 15 4 2 2 3 3" xfId="11125" xr:uid="{00000000-0005-0000-0000-0000762B0000}"/>
    <cellStyle name="Normal 15 4 2 2 3 3 2" xfId="11126" xr:uid="{00000000-0005-0000-0000-0000772B0000}"/>
    <cellStyle name="Normal 15 4 2 2 3 3 2 2" xfId="11127" xr:uid="{00000000-0005-0000-0000-0000782B0000}"/>
    <cellStyle name="Normal 15 4 2 2 3 3 3" xfId="11128" xr:uid="{00000000-0005-0000-0000-0000792B0000}"/>
    <cellStyle name="Normal 15 4 2 2 3 4" xfId="11129" xr:uid="{00000000-0005-0000-0000-00007A2B0000}"/>
    <cellStyle name="Normal 15 4 2 2 3 4 2" xfId="11130" xr:uid="{00000000-0005-0000-0000-00007B2B0000}"/>
    <cellStyle name="Normal 15 4 2 2 3 4 2 2" xfId="11131" xr:uid="{00000000-0005-0000-0000-00007C2B0000}"/>
    <cellStyle name="Normal 15 4 2 2 3 4 3" xfId="11132" xr:uid="{00000000-0005-0000-0000-00007D2B0000}"/>
    <cellStyle name="Normal 15 4 2 2 3 5" xfId="11133" xr:uid="{00000000-0005-0000-0000-00007E2B0000}"/>
    <cellStyle name="Normal 15 4 2 2 3 5 2" xfId="11134" xr:uid="{00000000-0005-0000-0000-00007F2B0000}"/>
    <cellStyle name="Normal 15 4 2 2 3 6" xfId="11135" xr:uid="{00000000-0005-0000-0000-0000802B0000}"/>
    <cellStyle name="Normal 15 4 2 2 3 6 2" xfId="11136" xr:uid="{00000000-0005-0000-0000-0000812B0000}"/>
    <cellStyle name="Normal 15 4 2 2 3 7" xfId="11137" xr:uid="{00000000-0005-0000-0000-0000822B0000}"/>
    <cellStyle name="Normal 15 4 2 2 4" xfId="11138" xr:uid="{00000000-0005-0000-0000-0000832B0000}"/>
    <cellStyle name="Normal 15 4 2 2 4 2" xfId="11139" xr:uid="{00000000-0005-0000-0000-0000842B0000}"/>
    <cellStyle name="Normal 15 4 2 2 4 2 2" xfId="11140" xr:uid="{00000000-0005-0000-0000-0000852B0000}"/>
    <cellStyle name="Normal 15 4 2 2 4 3" xfId="11141" xr:uid="{00000000-0005-0000-0000-0000862B0000}"/>
    <cellStyle name="Normal 15 4 2 2 5" xfId="11142" xr:uid="{00000000-0005-0000-0000-0000872B0000}"/>
    <cellStyle name="Normal 15 4 2 2 5 2" xfId="11143" xr:uid="{00000000-0005-0000-0000-0000882B0000}"/>
    <cellStyle name="Normal 15 4 2 2 5 2 2" xfId="11144" xr:uid="{00000000-0005-0000-0000-0000892B0000}"/>
    <cellStyle name="Normal 15 4 2 2 5 3" xfId="11145" xr:uid="{00000000-0005-0000-0000-00008A2B0000}"/>
    <cellStyle name="Normal 15 4 2 2 6" xfId="11146" xr:uid="{00000000-0005-0000-0000-00008B2B0000}"/>
    <cellStyle name="Normal 15 4 2 2 6 2" xfId="11147" xr:uid="{00000000-0005-0000-0000-00008C2B0000}"/>
    <cellStyle name="Normal 15 4 2 2 6 2 2" xfId="11148" xr:uid="{00000000-0005-0000-0000-00008D2B0000}"/>
    <cellStyle name="Normal 15 4 2 2 6 3" xfId="11149" xr:uid="{00000000-0005-0000-0000-00008E2B0000}"/>
    <cellStyle name="Normal 15 4 2 2 7" xfId="11150" xr:uid="{00000000-0005-0000-0000-00008F2B0000}"/>
    <cellStyle name="Normal 15 4 2 2 7 2" xfId="11151" xr:uid="{00000000-0005-0000-0000-0000902B0000}"/>
    <cellStyle name="Normal 15 4 2 2 8" xfId="11152" xr:uid="{00000000-0005-0000-0000-0000912B0000}"/>
    <cellStyle name="Normal 15 4 2 2 8 2" xfId="11153" xr:uid="{00000000-0005-0000-0000-0000922B0000}"/>
    <cellStyle name="Normal 15 4 2 2 9" xfId="11154" xr:uid="{00000000-0005-0000-0000-0000932B0000}"/>
    <cellStyle name="Normal 15 4 2 3" xfId="11155" xr:uid="{00000000-0005-0000-0000-0000942B0000}"/>
    <cellStyle name="Normal 15 4 2 3 2" xfId="11156" xr:uid="{00000000-0005-0000-0000-0000952B0000}"/>
    <cellStyle name="Normal 15 4 2 3 2 2" xfId="11157" xr:uid="{00000000-0005-0000-0000-0000962B0000}"/>
    <cellStyle name="Normal 15 4 2 3 2 2 2" xfId="11158" xr:uid="{00000000-0005-0000-0000-0000972B0000}"/>
    <cellStyle name="Normal 15 4 2 3 2 2 2 2" xfId="11159" xr:uid="{00000000-0005-0000-0000-0000982B0000}"/>
    <cellStyle name="Normal 15 4 2 3 2 2 3" xfId="11160" xr:uid="{00000000-0005-0000-0000-0000992B0000}"/>
    <cellStyle name="Normal 15 4 2 3 2 3" xfId="11161" xr:uid="{00000000-0005-0000-0000-00009A2B0000}"/>
    <cellStyle name="Normal 15 4 2 3 2 3 2" xfId="11162" xr:uid="{00000000-0005-0000-0000-00009B2B0000}"/>
    <cellStyle name="Normal 15 4 2 3 2 3 2 2" xfId="11163" xr:uid="{00000000-0005-0000-0000-00009C2B0000}"/>
    <cellStyle name="Normal 15 4 2 3 2 3 3" xfId="11164" xr:uid="{00000000-0005-0000-0000-00009D2B0000}"/>
    <cellStyle name="Normal 15 4 2 3 2 4" xfId="11165" xr:uid="{00000000-0005-0000-0000-00009E2B0000}"/>
    <cellStyle name="Normal 15 4 2 3 2 4 2" xfId="11166" xr:uid="{00000000-0005-0000-0000-00009F2B0000}"/>
    <cellStyle name="Normal 15 4 2 3 2 4 2 2" xfId="11167" xr:uid="{00000000-0005-0000-0000-0000A02B0000}"/>
    <cellStyle name="Normal 15 4 2 3 2 4 3" xfId="11168" xr:uid="{00000000-0005-0000-0000-0000A12B0000}"/>
    <cellStyle name="Normal 15 4 2 3 2 5" xfId="11169" xr:uid="{00000000-0005-0000-0000-0000A22B0000}"/>
    <cellStyle name="Normal 15 4 2 3 2 5 2" xfId="11170" xr:uid="{00000000-0005-0000-0000-0000A32B0000}"/>
    <cellStyle name="Normal 15 4 2 3 2 6" xfId="11171" xr:uid="{00000000-0005-0000-0000-0000A42B0000}"/>
    <cellStyle name="Normal 15 4 2 3 2 6 2" xfId="11172" xr:uid="{00000000-0005-0000-0000-0000A52B0000}"/>
    <cellStyle name="Normal 15 4 2 3 2 7" xfId="11173" xr:uid="{00000000-0005-0000-0000-0000A62B0000}"/>
    <cellStyle name="Normal 15 4 2 3 3" xfId="11174" xr:uid="{00000000-0005-0000-0000-0000A72B0000}"/>
    <cellStyle name="Normal 15 4 2 3 3 2" xfId="11175" xr:uid="{00000000-0005-0000-0000-0000A82B0000}"/>
    <cellStyle name="Normal 15 4 2 3 3 2 2" xfId="11176" xr:uid="{00000000-0005-0000-0000-0000A92B0000}"/>
    <cellStyle name="Normal 15 4 2 3 3 3" xfId="11177" xr:uid="{00000000-0005-0000-0000-0000AA2B0000}"/>
    <cellStyle name="Normal 15 4 2 3 4" xfId="11178" xr:uid="{00000000-0005-0000-0000-0000AB2B0000}"/>
    <cellStyle name="Normal 15 4 2 3 4 2" xfId="11179" xr:uid="{00000000-0005-0000-0000-0000AC2B0000}"/>
    <cellStyle name="Normal 15 4 2 3 4 2 2" xfId="11180" xr:uid="{00000000-0005-0000-0000-0000AD2B0000}"/>
    <cellStyle name="Normal 15 4 2 3 4 3" xfId="11181" xr:uid="{00000000-0005-0000-0000-0000AE2B0000}"/>
    <cellStyle name="Normal 15 4 2 3 5" xfId="11182" xr:uid="{00000000-0005-0000-0000-0000AF2B0000}"/>
    <cellStyle name="Normal 15 4 2 3 5 2" xfId="11183" xr:uid="{00000000-0005-0000-0000-0000B02B0000}"/>
    <cellStyle name="Normal 15 4 2 3 5 2 2" xfId="11184" xr:uid="{00000000-0005-0000-0000-0000B12B0000}"/>
    <cellStyle name="Normal 15 4 2 3 5 3" xfId="11185" xr:uid="{00000000-0005-0000-0000-0000B22B0000}"/>
    <cellStyle name="Normal 15 4 2 3 6" xfId="11186" xr:uid="{00000000-0005-0000-0000-0000B32B0000}"/>
    <cellStyle name="Normal 15 4 2 3 6 2" xfId="11187" xr:uid="{00000000-0005-0000-0000-0000B42B0000}"/>
    <cellStyle name="Normal 15 4 2 3 7" xfId="11188" xr:uid="{00000000-0005-0000-0000-0000B52B0000}"/>
    <cellStyle name="Normal 15 4 2 3 7 2" xfId="11189" xr:uid="{00000000-0005-0000-0000-0000B62B0000}"/>
    <cellStyle name="Normal 15 4 2 3 8" xfId="11190" xr:uid="{00000000-0005-0000-0000-0000B72B0000}"/>
    <cellStyle name="Normal 15 4 2 4" xfId="11191" xr:uid="{00000000-0005-0000-0000-0000B82B0000}"/>
    <cellStyle name="Normal 15 4 2 4 2" xfId="11192" xr:uid="{00000000-0005-0000-0000-0000B92B0000}"/>
    <cellStyle name="Normal 15 4 2 4 2 2" xfId="11193" xr:uid="{00000000-0005-0000-0000-0000BA2B0000}"/>
    <cellStyle name="Normal 15 4 2 4 2 2 2" xfId="11194" xr:uid="{00000000-0005-0000-0000-0000BB2B0000}"/>
    <cellStyle name="Normal 15 4 2 4 2 3" xfId="11195" xr:uid="{00000000-0005-0000-0000-0000BC2B0000}"/>
    <cellStyle name="Normal 15 4 2 4 3" xfId="11196" xr:uid="{00000000-0005-0000-0000-0000BD2B0000}"/>
    <cellStyle name="Normal 15 4 2 4 3 2" xfId="11197" xr:uid="{00000000-0005-0000-0000-0000BE2B0000}"/>
    <cellStyle name="Normal 15 4 2 4 3 2 2" xfId="11198" xr:uid="{00000000-0005-0000-0000-0000BF2B0000}"/>
    <cellStyle name="Normal 15 4 2 4 3 3" xfId="11199" xr:uid="{00000000-0005-0000-0000-0000C02B0000}"/>
    <cellStyle name="Normal 15 4 2 4 4" xfId="11200" xr:uid="{00000000-0005-0000-0000-0000C12B0000}"/>
    <cellStyle name="Normal 15 4 2 4 4 2" xfId="11201" xr:uid="{00000000-0005-0000-0000-0000C22B0000}"/>
    <cellStyle name="Normal 15 4 2 4 4 2 2" xfId="11202" xr:uid="{00000000-0005-0000-0000-0000C32B0000}"/>
    <cellStyle name="Normal 15 4 2 4 4 3" xfId="11203" xr:uid="{00000000-0005-0000-0000-0000C42B0000}"/>
    <cellStyle name="Normal 15 4 2 4 5" xfId="11204" xr:uid="{00000000-0005-0000-0000-0000C52B0000}"/>
    <cellStyle name="Normal 15 4 2 4 5 2" xfId="11205" xr:uid="{00000000-0005-0000-0000-0000C62B0000}"/>
    <cellStyle name="Normal 15 4 2 4 6" xfId="11206" xr:uid="{00000000-0005-0000-0000-0000C72B0000}"/>
    <cellStyle name="Normal 15 4 2 4 6 2" xfId="11207" xr:uid="{00000000-0005-0000-0000-0000C82B0000}"/>
    <cellStyle name="Normal 15 4 2 4 7" xfId="11208" xr:uid="{00000000-0005-0000-0000-0000C92B0000}"/>
    <cellStyle name="Normal 15 4 2 5" xfId="11209" xr:uid="{00000000-0005-0000-0000-0000CA2B0000}"/>
    <cellStyle name="Normal 15 4 2 5 2" xfId="11210" xr:uid="{00000000-0005-0000-0000-0000CB2B0000}"/>
    <cellStyle name="Normal 15 4 2 5 2 2" xfId="11211" xr:uid="{00000000-0005-0000-0000-0000CC2B0000}"/>
    <cellStyle name="Normal 15 4 2 5 2 2 2" xfId="11212" xr:uid="{00000000-0005-0000-0000-0000CD2B0000}"/>
    <cellStyle name="Normal 15 4 2 5 2 3" xfId="11213" xr:uid="{00000000-0005-0000-0000-0000CE2B0000}"/>
    <cellStyle name="Normal 15 4 2 5 3" xfId="11214" xr:uid="{00000000-0005-0000-0000-0000CF2B0000}"/>
    <cellStyle name="Normal 15 4 2 5 3 2" xfId="11215" xr:uid="{00000000-0005-0000-0000-0000D02B0000}"/>
    <cellStyle name="Normal 15 4 2 5 3 2 2" xfId="11216" xr:uid="{00000000-0005-0000-0000-0000D12B0000}"/>
    <cellStyle name="Normal 15 4 2 5 3 3" xfId="11217" xr:uid="{00000000-0005-0000-0000-0000D22B0000}"/>
    <cellStyle name="Normal 15 4 2 5 4" xfId="11218" xr:uid="{00000000-0005-0000-0000-0000D32B0000}"/>
    <cellStyle name="Normal 15 4 2 5 4 2" xfId="11219" xr:uid="{00000000-0005-0000-0000-0000D42B0000}"/>
    <cellStyle name="Normal 15 4 2 5 4 2 2" xfId="11220" xr:uid="{00000000-0005-0000-0000-0000D52B0000}"/>
    <cellStyle name="Normal 15 4 2 5 4 3" xfId="11221" xr:uid="{00000000-0005-0000-0000-0000D62B0000}"/>
    <cellStyle name="Normal 15 4 2 5 5" xfId="11222" xr:uid="{00000000-0005-0000-0000-0000D72B0000}"/>
    <cellStyle name="Normal 15 4 2 5 5 2" xfId="11223" xr:uid="{00000000-0005-0000-0000-0000D82B0000}"/>
    <cellStyle name="Normal 15 4 2 5 6" xfId="11224" xr:uid="{00000000-0005-0000-0000-0000D92B0000}"/>
    <cellStyle name="Normal 15 4 2 5 6 2" xfId="11225" xr:uid="{00000000-0005-0000-0000-0000DA2B0000}"/>
    <cellStyle name="Normal 15 4 2 5 7" xfId="11226" xr:uid="{00000000-0005-0000-0000-0000DB2B0000}"/>
    <cellStyle name="Normal 15 4 2 6" xfId="11227" xr:uid="{00000000-0005-0000-0000-0000DC2B0000}"/>
    <cellStyle name="Normal 15 4 2 6 2" xfId="11228" xr:uid="{00000000-0005-0000-0000-0000DD2B0000}"/>
    <cellStyle name="Normal 15 4 2 6 2 2" xfId="11229" xr:uid="{00000000-0005-0000-0000-0000DE2B0000}"/>
    <cellStyle name="Normal 15 4 2 6 3" xfId="11230" xr:uid="{00000000-0005-0000-0000-0000DF2B0000}"/>
    <cellStyle name="Normal 15 4 2 7" xfId="11231" xr:uid="{00000000-0005-0000-0000-0000E02B0000}"/>
    <cellStyle name="Normal 15 4 2 7 2" xfId="11232" xr:uid="{00000000-0005-0000-0000-0000E12B0000}"/>
    <cellStyle name="Normal 15 4 2 7 2 2" xfId="11233" xr:uid="{00000000-0005-0000-0000-0000E22B0000}"/>
    <cellStyle name="Normal 15 4 2 7 3" xfId="11234" xr:uid="{00000000-0005-0000-0000-0000E32B0000}"/>
    <cellStyle name="Normal 15 4 2 8" xfId="11235" xr:uid="{00000000-0005-0000-0000-0000E42B0000}"/>
    <cellStyle name="Normal 15 4 2 8 2" xfId="11236" xr:uid="{00000000-0005-0000-0000-0000E52B0000}"/>
    <cellStyle name="Normal 15 4 2 8 2 2" xfId="11237" xr:uid="{00000000-0005-0000-0000-0000E62B0000}"/>
    <cellStyle name="Normal 15 4 2 8 3" xfId="11238" xr:uid="{00000000-0005-0000-0000-0000E72B0000}"/>
    <cellStyle name="Normal 15 4 2 9" xfId="11239" xr:uid="{00000000-0005-0000-0000-0000E82B0000}"/>
    <cellStyle name="Normal 15 4 2 9 2" xfId="11240" xr:uid="{00000000-0005-0000-0000-0000E92B0000}"/>
    <cellStyle name="Normal 15 4 3" xfId="11241" xr:uid="{00000000-0005-0000-0000-0000EA2B0000}"/>
    <cellStyle name="Normal 15 4 3 10" xfId="11242" xr:uid="{00000000-0005-0000-0000-0000EB2B0000}"/>
    <cellStyle name="Normal 15 4 3 10 2" xfId="11243" xr:uid="{00000000-0005-0000-0000-0000EC2B0000}"/>
    <cellStyle name="Normal 15 4 3 11" xfId="11244" xr:uid="{00000000-0005-0000-0000-0000ED2B0000}"/>
    <cellStyle name="Normal 15 4 3 2" xfId="11245" xr:uid="{00000000-0005-0000-0000-0000EE2B0000}"/>
    <cellStyle name="Normal 15 4 3 2 2" xfId="11246" xr:uid="{00000000-0005-0000-0000-0000EF2B0000}"/>
    <cellStyle name="Normal 15 4 3 2 2 2" xfId="11247" xr:uid="{00000000-0005-0000-0000-0000F02B0000}"/>
    <cellStyle name="Normal 15 4 3 2 2 2 2" xfId="11248" xr:uid="{00000000-0005-0000-0000-0000F12B0000}"/>
    <cellStyle name="Normal 15 4 3 2 2 2 2 2" xfId="11249" xr:uid="{00000000-0005-0000-0000-0000F22B0000}"/>
    <cellStyle name="Normal 15 4 3 2 2 2 3" xfId="11250" xr:uid="{00000000-0005-0000-0000-0000F32B0000}"/>
    <cellStyle name="Normal 15 4 3 2 2 3" xfId="11251" xr:uid="{00000000-0005-0000-0000-0000F42B0000}"/>
    <cellStyle name="Normal 15 4 3 2 2 3 2" xfId="11252" xr:uid="{00000000-0005-0000-0000-0000F52B0000}"/>
    <cellStyle name="Normal 15 4 3 2 2 3 2 2" xfId="11253" xr:uid="{00000000-0005-0000-0000-0000F62B0000}"/>
    <cellStyle name="Normal 15 4 3 2 2 3 3" xfId="11254" xr:uid="{00000000-0005-0000-0000-0000F72B0000}"/>
    <cellStyle name="Normal 15 4 3 2 2 4" xfId="11255" xr:uid="{00000000-0005-0000-0000-0000F82B0000}"/>
    <cellStyle name="Normal 15 4 3 2 2 4 2" xfId="11256" xr:uid="{00000000-0005-0000-0000-0000F92B0000}"/>
    <cellStyle name="Normal 15 4 3 2 2 4 2 2" xfId="11257" xr:uid="{00000000-0005-0000-0000-0000FA2B0000}"/>
    <cellStyle name="Normal 15 4 3 2 2 4 3" xfId="11258" xr:uid="{00000000-0005-0000-0000-0000FB2B0000}"/>
    <cellStyle name="Normal 15 4 3 2 2 5" xfId="11259" xr:uid="{00000000-0005-0000-0000-0000FC2B0000}"/>
    <cellStyle name="Normal 15 4 3 2 2 5 2" xfId="11260" xr:uid="{00000000-0005-0000-0000-0000FD2B0000}"/>
    <cellStyle name="Normal 15 4 3 2 2 6" xfId="11261" xr:uid="{00000000-0005-0000-0000-0000FE2B0000}"/>
    <cellStyle name="Normal 15 4 3 2 2 6 2" xfId="11262" xr:uid="{00000000-0005-0000-0000-0000FF2B0000}"/>
    <cellStyle name="Normal 15 4 3 2 2 7" xfId="11263" xr:uid="{00000000-0005-0000-0000-0000002C0000}"/>
    <cellStyle name="Normal 15 4 3 2 3" xfId="11264" xr:uid="{00000000-0005-0000-0000-0000012C0000}"/>
    <cellStyle name="Normal 15 4 3 2 3 2" xfId="11265" xr:uid="{00000000-0005-0000-0000-0000022C0000}"/>
    <cellStyle name="Normal 15 4 3 2 3 2 2" xfId="11266" xr:uid="{00000000-0005-0000-0000-0000032C0000}"/>
    <cellStyle name="Normal 15 4 3 2 3 2 2 2" xfId="11267" xr:uid="{00000000-0005-0000-0000-0000042C0000}"/>
    <cellStyle name="Normal 15 4 3 2 3 2 3" xfId="11268" xr:uid="{00000000-0005-0000-0000-0000052C0000}"/>
    <cellStyle name="Normal 15 4 3 2 3 3" xfId="11269" xr:uid="{00000000-0005-0000-0000-0000062C0000}"/>
    <cellStyle name="Normal 15 4 3 2 3 3 2" xfId="11270" xr:uid="{00000000-0005-0000-0000-0000072C0000}"/>
    <cellStyle name="Normal 15 4 3 2 3 3 2 2" xfId="11271" xr:uid="{00000000-0005-0000-0000-0000082C0000}"/>
    <cellStyle name="Normal 15 4 3 2 3 3 3" xfId="11272" xr:uid="{00000000-0005-0000-0000-0000092C0000}"/>
    <cellStyle name="Normal 15 4 3 2 3 4" xfId="11273" xr:uid="{00000000-0005-0000-0000-00000A2C0000}"/>
    <cellStyle name="Normal 15 4 3 2 3 4 2" xfId="11274" xr:uid="{00000000-0005-0000-0000-00000B2C0000}"/>
    <cellStyle name="Normal 15 4 3 2 3 4 2 2" xfId="11275" xr:uid="{00000000-0005-0000-0000-00000C2C0000}"/>
    <cellStyle name="Normal 15 4 3 2 3 4 3" xfId="11276" xr:uid="{00000000-0005-0000-0000-00000D2C0000}"/>
    <cellStyle name="Normal 15 4 3 2 3 5" xfId="11277" xr:uid="{00000000-0005-0000-0000-00000E2C0000}"/>
    <cellStyle name="Normal 15 4 3 2 3 5 2" xfId="11278" xr:uid="{00000000-0005-0000-0000-00000F2C0000}"/>
    <cellStyle name="Normal 15 4 3 2 3 6" xfId="11279" xr:uid="{00000000-0005-0000-0000-0000102C0000}"/>
    <cellStyle name="Normal 15 4 3 2 3 6 2" xfId="11280" xr:uid="{00000000-0005-0000-0000-0000112C0000}"/>
    <cellStyle name="Normal 15 4 3 2 3 7" xfId="11281" xr:uid="{00000000-0005-0000-0000-0000122C0000}"/>
    <cellStyle name="Normal 15 4 3 2 4" xfId="11282" xr:uid="{00000000-0005-0000-0000-0000132C0000}"/>
    <cellStyle name="Normal 15 4 3 2 4 2" xfId="11283" xr:uid="{00000000-0005-0000-0000-0000142C0000}"/>
    <cellStyle name="Normal 15 4 3 2 4 2 2" xfId="11284" xr:uid="{00000000-0005-0000-0000-0000152C0000}"/>
    <cellStyle name="Normal 15 4 3 2 4 3" xfId="11285" xr:uid="{00000000-0005-0000-0000-0000162C0000}"/>
    <cellStyle name="Normal 15 4 3 2 5" xfId="11286" xr:uid="{00000000-0005-0000-0000-0000172C0000}"/>
    <cellStyle name="Normal 15 4 3 2 5 2" xfId="11287" xr:uid="{00000000-0005-0000-0000-0000182C0000}"/>
    <cellStyle name="Normal 15 4 3 2 5 2 2" xfId="11288" xr:uid="{00000000-0005-0000-0000-0000192C0000}"/>
    <cellStyle name="Normal 15 4 3 2 5 3" xfId="11289" xr:uid="{00000000-0005-0000-0000-00001A2C0000}"/>
    <cellStyle name="Normal 15 4 3 2 6" xfId="11290" xr:uid="{00000000-0005-0000-0000-00001B2C0000}"/>
    <cellStyle name="Normal 15 4 3 2 6 2" xfId="11291" xr:uid="{00000000-0005-0000-0000-00001C2C0000}"/>
    <cellStyle name="Normal 15 4 3 2 6 2 2" xfId="11292" xr:uid="{00000000-0005-0000-0000-00001D2C0000}"/>
    <cellStyle name="Normal 15 4 3 2 6 3" xfId="11293" xr:uid="{00000000-0005-0000-0000-00001E2C0000}"/>
    <cellStyle name="Normal 15 4 3 2 7" xfId="11294" xr:uid="{00000000-0005-0000-0000-00001F2C0000}"/>
    <cellStyle name="Normal 15 4 3 2 7 2" xfId="11295" xr:uid="{00000000-0005-0000-0000-0000202C0000}"/>
    <cellStyle name="Normal 15 4 3 2 8" xfId="11296" xr:uid="{00000000-0005-0000-0000-0000212C0000}"/>
    <cellStyle name="Normal 15 4 3 2 8 2" xfId="11297" xr:uid="{00000000-0005-0000-0000-0000222C0000}"/>
    <cellStyle name="Normal 15 4 3 2 9" xfId="11298" xr:uid="{00000000-0005-0000-0000-0000232C0000}"/>
    <cellStyle name="Normal 15 4 3 3" xfId="11299" xr:uid="{00000000-0005-0000-0000-0000242C0000}"/>
    <cellStyle name="Normal 15 4 3 3 2" xfId="11300" xr:uid="{00000000-0005-0000-0000-0000252C0000}"/>
    <cellStyle name="Normal 15 4 3 3 2 2" xfId="11301" xr:uid="{00000000-0005-0000-0000-0000262C0000}"/>
    <cellStyle name="Normal 15 4 3 3 2 2 2" xfId="11302" xr:uid="{00000000-0005-0000-0000-0000272C0000}"/>
    <cellStyle name="Normal 15 4 3 3 2 2 2 2" xfId="11303" xr:uid="{00000000-0005-0000-0000-0000282C0000}"/>
    <cellStyle name="Normal 15 4 3 3 2 2 3" xfId="11304" xr:uid="{00000000-0005-0000-0000-0000292C0000}"/>
    <cellStyle name="Normal 15 4 3 3 2 3" xfId="11305" xr:uid="{00000000-0005-0000-0000-00002A2C0000}"/>
    <cellStyle name="Normal 15 4 3 3 2 3 2" xfId="11306" xr:uid="{00000000-0005-0000-0000-00002B2C0000}"/>
    <cellStyle name="Normal 15 4 3 3 2 3 2 2" xfId="11307" xr:uid="{00000000-0005-0000-0000-00002C2C0000}"/>
    <cellStyle name="Normal 15 4 3 3 2 3 3" xfId="11308" xr:uid="{00000000-0005-0000-0000-00002D2C0000}"/>
    <cellStyle name="Normal 15 4 3 3 2 4" xfId="11309" xr:uid="{00000000-0005-0000-0000-00002E2C0000}"/>
    <cellStyle name="Normal 15 4 3 3 2 4 2" xfId="11310" xr:uid="{00000000-0005-0000-0000-00002F2C0000}"/>
    <cellStyle name="Normal 15 4 3 3 2 4 2 2" xfId="11311" xr:uid="{00000000-0005-0000-0000-0000302C0000}"/>
    <cellStyle name="Normal 15 4 3 3 2 4 3" xfId="11312" xr:uid="{00000000-0005-0000-0000-0000312C0000}"/>
    <cellStyle name="Normal 15 4 3 3 2 5" xfId="11313" xr:uid="{00000000-0005-0000-0000-0000322C0000}"/>
    <cellStyle name="Normal 15 4 3 3 2 5 2" xfId="11314" xr:uid="{00000000-0005-0000-0000-0000332C0000}"/>
    <cellStyle name="Normal 15 4 3 3 2 6" xfId="11315" xr:uid="{00000000-0005-0000-0000-0000342C0000}"/>
    <cellStyle name="Normal 15 4 3 3 2 6 2" xfId="11316" xr:uid="{00000000-0005-0000-0000-0000352C0000}"/>
    <cellStyle name="Normal 15 4 3 3 2 7" xfId="11317" xr:uid="{00000000-0005-0000-0000-0000362C0000}"/>
    <cellStyle name="Normal 15 4 3 3 3" xfId="11318" xr:uid="{00000000-0005-0000-0000-0000372C0000}"/>
    <cellStyle name="Normal 15 4 3 3 3 2" xfId="11319" xr:uid="{00000000-0005-0000-0000-0000382C0000}"/>
    <cellStyle name="Normal 15 4 3 3 3 2 2" xfId="11320" xr:uid="{00000000-0005-0000-0000-0000392C0000}"/>
    <cellStyle name="Normal 15 4 3 3 3 3" xfId="11321" xr:uid="{00000000-0005-0000-0000-00003A2C0000}"/>
    <cellStyle name="Normal 15 4 3 3 4" xfId="11322" xr:uid="{00000000-0005-0000-0000-00003B2C0000}"/>
    <cellStyle name="Normal 15 4 3 3 4 2" xfId="11323" xr:uid="{00000000-0005-0000-0000-00003C2C0000}"/>
    <cellStyle name="Normal 15 4 3 3 4 2 2" xfId="11324" xr:uid="{00000000-0005-0000-0000-00003D2C0000}"/>
    <cellStyle name="Normal 15 4 3 3 4 3" xfId="11325" xr:uid="{00000000-0005-0000-0000-00003E2C0000}"/>
    <cellStyle name="Normal 15 4 3 3 5" xfId="11326" xr:uid="{00000000-0005-0000-0000-00003F2C0000}"/>
    <cellStyle name="Normal 15 4 3 3 5 2" xfId="11327" xr:uid="{00000000-0005-0000-0000-0000402C0000}"/>
    <cellStyle name="Normal 15 4 3 3 5 2 2" xfId="11328" xr:uid="{00000000-0005-0000-0000-0000412C0000}"/>
    <cellStyle name="Normal 15 4 3 3 5 3" xfId="11329" xr:uid="{00000000-0005-0000-0000-0000422C0000}"/>
    <cellStyle name="Normal 15 4 3 3 6" xfId="11330" xr:uid="{00000000-0005-0000-0000-0000432C0000}"/>
    <cellStyle name="Normal 15 4 3 3 6 2" xfId="11331" xr:uid="{00000000-0005-0000-0000-0000442C0000}"/>
    <cellStyle name="Normal 15 4 3 3 7" xfId="11332" xr:uid="{00000000-0005-0000-0000-0000452C0000}"/>
    <cellStyle name="Normal 15 4 3 3 7 2" xfId="11333" xr:uid="{00000000-0005-0000-0000-0000462C0000}"/>
    <cellStyle name="Normal 15 4 3 3 8" xfId="11334" xr:uid="{00000000-0005-0000-0000-0000472C0000}"/>
    <cellStyle name="Normal 15 4 3 4" xfId="11335" xr:uid="{00000000-0005-0000-0000-0000482C0000}"/>
    <cellStyle name="Normal 15 4 3 4 2" xfId="11336" xr:uid="{00000000-0005-0000-0000-0000492C0000}"/>
    <cellStyle name="Normal 15 4 3 4 2 2" xfId="11337" xr:uid="{00000000-0005-0000-0000-00004A2C0000}"/>
    <cellStyle name="Normal 15 4 3 4 2 2 2" xfId="11338" xr:uid="{00000000-0005-0000-0000-00004B2C0000}"/>
    <cellStyle name="Normal 15 4 3 4 2 3" xfId="11339" xr:uid="{00000000-0005-0000-0000-00004C2C0000}"/>
    <cellStyle name="Normal 15 4 3 4 3" xfId="11340" xr:uid="{00000000-0005-0000-0000-00004D2C0000}"/>
    <cellStyle name="Normal 15 4 3 4 3 2" xfId="11341" xr:uid="{00000000-0005-0000-0000-00004E2C0000}"/>
    <cellStyle name="Normal 15 4 3 4 3 2 2" xfId="11342" xr:uid="{00000000-0005-0000-0000-00004F2C0000}"/>
    <cellStyle name="Normal 15 4 3 4 3 3" xfId="11343" xr:uid="{00000000-0005-0000-0000-0000502C0000}"/>
    <cellStyle name="Normal 15 4 3 4 4" xfId="11344" xr:uid="{00000000-0005-0000-0000-0000512C0000}"/>
    <cellStyle name="Normal 15 4 3 4 4 2" xfId="11345" xr:uid="{00000000-0005-0000-0000-0000522C0000}"/>
    <cellStyle name="Normal 15 4 3 4 4 2 2" xfId="11346" xr:uid="{00000000-0005-0000-0000-0000532C0000}"/>
    <cellStyle name="Normal 15 4 3 4 4 3" xfId="11347" xr:uid="{00000000-0005-0000-0000-0000542C0000}"/>
    <cellStyle name="Normal 15 4 3 4 5" xfId="11348" xr:uid="{00000000-0005-0000-0000-0000552C0000}"/>
    <cellStyle name="Normal 15 4 3 4 5 2" xfId="11349" xr:uid="{00000000-0005-0000-0000-0000562C0000}"/>
    <cellStyle name="Normal 15 4 3 4 6" xfId="11350" xr:uid="{00000000-0005-0000-0000-0000572C0000}"/>
    <cellStyle name="Normal 15 4 3 4 6 2" xfId="11351" xr:uid="{00000000-0005-0000-0000-0000582C0000}"/>
    <cellStyle name="Normal 15 4 3 4 7" xfId="11352" xr:uid="{00000000-0005-0000-0000-0000592C0000}"/>
    <cellStyle name="Normal 15 4 3 5" xfId="11353" xr:uid="{00000000-0005-0000-0000-00005A2C0000}"/>
    <cellStyle name="Normal 15 4 3 5 2" xfId="11354" xr:uid="{00000000-0005-0000-0000-00005B2C0000}"/>
    <cellStyle name="Normal 15 4 3 5 2 2" xfId="11355" xr:uid="{00000000-0005-0000-0000-00005C2C0000}"/>
    <cellStyle name="Normal 15 4 3 5 2 2 2" xfId="11356" xr:uid="{00000000-0005-0000-0000-00005D2C0000}"/>
    <cellStyle name="Normal 15 4 3 5 2 3" xfId="11357" xr:uid="{00000000-0005-0000-0000-00005E2C0000}"/>
    <cellStyle name="Normal 15 4 3 5 3" xfId="11358" xr:uid="{00000000-0005-0000-0000-00005F2C0000}"/>
    <cellStyle name="Normal 15 4 3 5 3 2" xfId="11359" xr:uid="{00000000-0005-0000-0000-0000602C0000}"/>
    <cellStyle name="Normal 15 4 3 5 3 2 2" xfId="11360" xr:uid="{00000000-0005-0000-0000-0000612C0000}"/>
    <cellStyle name="Normal 15 4 3 5 3 3" xfId="11361" xr:uid="{00000000-0005-0000-0000-0000622C0000}"/>
    <cellStyle name="Normal 15 4 3 5 4" xfId="11362" xr:uid="{00000000-0005-0000-0000-0000632C0000}"/>
    <cellStyle name="Normal 15 4 3 5 4 2" xfId="11363" xr:uid="{00000000-0005-0000-0000-0000642C0000}"/>
    <cellStyle name="Normal 15 4 3 5 4 2 2" xfId="11364" xr:uid="{00000000-0005-0000-0000-0000652C0000}"/>
    <cellStyle name="Normal 15 4 3 5 4 3" xfId="11365" xr:uid="{00000000-0005-0000-0000-0000662C0000}"/>
    <cellStyle name="Normal 15 4 3 5 5" xfId="11366" xr:uid="{00000000-0005-0000-0000-0000672C0000}"/>
    <cellStyle name="Normal 15 4 3 5 5 2" xfId="11367" xr:uid="{00000000-0005-0000-0000-0000682C0000}"/>
    <cellStyle name="Normal 15 4 3 5 6" xfId="11368" xr:uid="{00000000-0005-0000-0000-0000692C0000}"/>
    <cellStyle name="Normal 15 4 3 5 6 2" xfId="11369" xr:uid="{00000000-0005-0000-0000-00006A2C0000}"/>
    <cellStyle name="Normal 15 4 3 5 7" xfId="11370" xr:uid="{00000000-0005-0000-0000-00006B2C0000}"/>
    <cellStyle name="Normal 15 4 3 6" xfId="11371" xr:uid="{00000000-0005-0000-0000-00006C2C0000}"/>
    <cellStyle name="Normal 15 4 3 6 2" xfId="11372" xr:uid="{00000000-0005-0000-0000-00006D2C0000}"/>
    <cellStyle name="Normal 15 4 3 6 2 2" xfId="11373" xr:uid="{00000000-0005-0000-0000-00006E2C0000}"/>
    <cellStyle name="Normal 15 4 3 6 3" xfId="11374" xr:uid="{00000000-0005-0000-0000-00006F2C0000}"/>
    <cellStyle name="Normal 15 4 3 7" xfId="11375" xr:uid="{00000000-0005-0000-0000-0000702C0000}"/>
    <cellStyle name="Normal 15 4 3 7 2" xfId="11376" xr:uid="{00000000-0005-0000-0000-0000712C0000}"/>
    <cellStyle name="Normal 15 4 3 7 2 2" xfId="11377" xr:uid="{00000000-0005-0000-0000-0000722C0000}"/>
    <cellStyle name="Normal 15 4 3 7 3" xfId="11378" xr:uid="{00000000-0005-0000-0000-0000732C0000}"/>
    <cellStyle name="Normal 15 4 3 8" xfId="11379" xr:uid="{00000000-0005-0000-0000-0000742C0000}"/>
    <cellStyle name="Normal 15 4 3 8 2" xfId="11380" xr:uid="{00000000-0005-0000-0000-0000752C0000}"/>
    <cellStyle name="Normal 15 4 3 8 2 2" xfId="11381" xr:uid="{00000000-0005-0000-0000-0000762C0000}"/>
    <cellStyle name="Normal 15 4 3 8 3" xfId="11382" xr:uid="{00000000-0005-0000-0000-0000772C0000}"/>
    <cellStyle name="Normal 15 4 3 9" xfId="11383" xr:uid="{00000000-0005-0000-0000-0000782C0000}"/>
    <cellStyle name="Normal 15 4 3 9 2" xfId="11384" xr:uid="{00000000-0005-0000-0000-0000792C0000}"/>
    <cellStyle name="Normal 15 4 4" xfId="11385" xr:uid="{00000000-0005-0000-0000-00007A2C0000}"/>
    <cellStyle name="Normal 15 4 4 2" xfId="11386" xr:uid="{00000000-0005-0000-0000-00007B2C0000}"/>
    <cellStyle name="Normal 15 4 4 2 2" xfId="11387" xr:uid="{00000000-0005-0000-0000-00007C2C0000}"/>
    <cellStyle name="Normal 15 4 4 2 2 2" xfId="11388" xr:uid="{00000000-0005-0000-0000-00007D2C0000}"/>
    <cellStyle name="Normal 15 4 4 2 2 2 2" xfId="11389" xr:uid="{00000000-0005-0000-0000-00007E2C0000}"/>
    <cellStyle name="Normal 15 4 4 2 2 3" xfId="11390" xr:uid="{00000000-0005-0000-0000-00007F2C0000}"/>
    <cellStyle name="Normal 15 4 4 2 3" xfId="11391" xr:uid="{00000000-0005-0000-0000-0000802C0000}"/>
    <cellStyle name="Normal 15 4 4 2 3 2" xfId="11392" xr:uid="{00000000-0005-0000-0000-0000812C0000}"/>
    <cellStyle name="Normal 15 4 4 2 3 2 2" xfId="11393" xr:uid="{00000000-0005-0000-0000-0000822C0000}"/>
    <cellStyle name="Normal 15 4 4 2 3 3" xfId="11394" xr:uid="{00000000-0005-0000-0000-0000832C0000}"/>
    <cellStyle name="Normal 15 4 4 2 4" xfId="11395" xr:uid="{00000000-0005-0000-0000-0000842C0000}"/>
    <cellStyle name="Normal 15 4 4 2 4 2" xfId="11396" xr:uid="{00000000-0005-0000-0000-0000852C0000}"/>
    <cellStyle name="Normal 15 4 4 2 4 2 2" xfId="11397" xr:uid="{00000000-0005-0000-0000-0000862C0000}"/>
    <cellStyle name="Normal 15 4 4 2 4 3" xfId="11398" xr:uid="{00000000-0005-0000-0000-0000872C0000}"/>
    <cellStyle name="Normal 15 4 4 2 5" xfId="11399" xr:uid="{00000000-0005-0000-0000-0000882C0000}"/>
    <cellStyle name="Normal 15 4 4 2 5 2" xfId="11400" xr:uid="{00000000-0005-0000-0000-0000892C0000}"/>
    <cellStyle name="Normal 15 4 4 2 6" xfId="11401" xr:uid="{00000000-0005-0000-0000-00008A2C0000}"/>
    <cellStyle name="Normal 15 4 4 2 6 2" xfId="11402" xr:uid="{00000000-0005-0000-0000-00008B2C0000}"/>
    <cellStyle name="Normal 15 4 4 2 7" xfId="11403" xr:uid="{00000000-0005-0000-0000-00008C2C0000}"/>
    <cellStyle name="Normal 15 4 4 3" xfId="11404" xr:uid="{00000000-0005-0000-0000-00008D2C0000}"/>
    <cellStyle name="Normal 15 4 4 3 2" xfId="11405" xr:uid="{00000000-0005-0000-0000-00008E2C0000}"/>
    <cellStyle name="Normal 15 4 4 3 2 2" xfId="11406" xr:uid="{00000000-0005-0000-0000-00008F2C0000}"/>
    <cellStyle name="Normal 15 4 4 3 2 2 2" xfId="11407" xr:uid="{00000000-0005-0000-0000-0000902C0000}"/>
    <cellStyle name="Normal 15 4 4 3 2 3" xfId="11408" xr:uid="{00000000-0005-0000-0000-0000912C0000}"/>
    <cellStyle name="Normal 15 4 4 3 3" xfId="11409" xr:uid="{00000000-0005-0000-0000-0000922C0000}"/>
    <cellStyle name="Normal 15 4 4 3 3 2" xfId="11410" xr:uid="{00000000-0005-0000-0000-0000932C0000}"/>
    <cellStyle name="Normal 15 4 4 3 3 2 2" xfId="11411" xr:uid="{00000000-0005-0000-0000-0000942C0000}"/>
    <cellStyle name="Normal 15 4 4 3 3 3" xfId="11412" xr:uid="{00000000-0005-0000-0000-0000952C0000}"/>
    <cellStyle name="Normal 15 4 4 3 4" xfId="11413" xr:uid="{00000000-0005-0000-0000-0000962C0000}"/>
    <cellStyle name="Normal 15 4 4 3 4 2" xfId="11414" xr:uid="{00000000-0005-0000-0000-0000972C0000}"/>
    <cellStyle name="Normal 15 4 4 3 4 2 2" xfId="11415" xr:uid="{00000000-0005-0000-0000-0000982C0000}"/>
    <cellStyle name="Normal 15 4 4 3 4 3" xfId="11416" xr:uid="{00000000-0005-0000-0000-0000992C0000}"/>
    <cellStyle name="Normal 15 4 4 3 5" xfId="11417" xr:uid="{00000000-0005-0000-0000-00009A2C0000}"/>
    <cellStyle name="Normal 15 4 4 3 5 2" xfId="11418" xr:uid="{00000000-0005-0000-0000-00009B2C0000}"/>
    <cellStyle name="Normal 15 4 4 3 6" xfId="11419" xr:uid="{00000000-0005-0000-0000-00009C2C0000}"/>
    <cellStyle name="Normal 15 4 4 3 6 2" xfId="11420" xr:uid="{00000000-0005-0000-0000-00009D2C0000}"/>
    <cellStyle name="Normal 15 4 4 3 7" xfId="11421" xr:uid="{00000000-0005-0000-0000-00009E2C0000}"/>
    <cellStyle name="Normal 15 4 4 4" xfId="11422" xr:uid="{00000000-0005-0000-0000-00009F2C0000}"/>
    <cellStyle name="Normal 15 4 4 4 2" xfId="11423" xr:uid="{00000000-0005-0000-0000-0000A02C0000}"/>
    <cellStyle name="Normal 15 4 4 4 2 2" xfId="11424" xr:uid="{00000000-0005-0000-0000-0000A12C0000}"/>
    <cellStyle name="Normal 15 4 4 4 3" xfId="11425" xr:uid="{00000000-0005-0000-0000-0000A22C0000}"/>
    <cellStyle name="Normal 15 4 4 5" xfId="11426" xr:uid="{00000000-0005-0000-0000-0000A32C0000}"/>
    <cellStyle name="Normal 15 4 4 5 2" xfId="11427" xr:uid="{00000000-0005-0000-0000-0000A42C0000}"/>
    <cellStyle name="Normal 15 4 4 5 2 2" xfId="11428" xr:uid="{00000000-0005-0000-0000-0000A52C0000}"/>
    <cellStyle name="Normal 15 4 4 5 3" xfId="11429" xr:uid="{00000000-0005-0000-0000-0000A62C0000}"/>
    <cellStyle name="Normal 15 4 4 6" xfId="11430" xr:uid="{00000000-0005-0000-0000-0000A72C0000}"/>
    <cellStyle name="Normal 15 4 4 6 2" xfId="11431" xr:uid="{00000000-0005-0000-0000-0000A82C0000}"/>
    <cellStyle name="Normal 15 4 4 6 2 2" xfId="11432" xr:uid="{00000000-0005-0000-0000-0000A92C0000}"/>
    <cellStyle name="Normal 15 4 4 6 3" xfId="11433" xr:uid="{00000000-0005-0000-0000-0000AA2C0000}"/>
    <cellStyle name="Normal 15 4 4 7" xfId="11434" xr:uid="{00000000-0005-0000-0000-0000AB2C0000}"/>
    <cellStyle name="Normal 15 4 4 7 2" xfId="11435" xr:uid="{00000000-0005-0000-0000-0000AC2C0000}"/>
    <cellStyle name="Normal 15 4 4 8" xfId="11436" xr:uid="{00000000-0005-0000-0000-0000AD2C0000}"/>
    <cellStyle name="Normal 15 4 4 8 2" xfId="11437" xr:uid="{00000000-0005-0000-0000-0000AE2C0000}"/>
    <cellStyle name="Normal 15 4 4 9" xfId="11438" xr:uid="{00000000-0005-0000-0000-0000AF2C0000}"/>
    <cellStyle name="Normal 15 4 5" xfId="11439" xr:uid="{00000000-0005-0000-0000-0000B02C0000}"/>
    <cellStyle name="Normal 15 4 5 2" xfId="11440" xr:uid="{00000000-0005-0000-0000-0000B12C0000}"/>
    <cellStyle name="Normal 15 4 5 2 2" xfId="11441" xr:uid="{00000000-0005-0000-0000-0000B22C0000}"/>
    <cellStyle name="Normal 15 4 5 2 2 2" xfId="11442" xr:uid="{00000000-0005-0000-0000-0000B32C0000}"/>
    <cellStyle name="Normal 15 4 5 2 2 2 2" xfId="11443" xr:uid="{00000000-0005-0000-0000-0000B42C0000}"/>
    <cellStyle name="Normal 15 4 5 2 2 3" xfId="11444" xr:uid="{00000000-0005-0000-0000-0000B52C0000}"/>
    <cellStyle name="Normal 15 4 5 2 3" xfId="11445" xr:uid="{00000000-0005-0000-0000-0000B62C0000}"/>
    <cellStyle name="Normal 15 4 5 2 3 2" xfId="11446" xr:uid="{00000000-0005-0000-0000-0000B72C0000}"/>
    <cellStyle name="Normal 15 4 5 2 3 2 2" xfId="11447" xr:uid="{00000000-0005-0000-0000-0000B82C0000}"/>
    <cellStyle name="Normal 15 4 5 2 3 3" xfId="11448" xr:uid="{00000000-0005-0000-0000-0000B92C0000}"/>
    <cellStyle name="Normal 15 4 5 2 4" xfId="11449" xr:uid="{00000000-0005-0000-0000-0000BA2C0000}"/>
    <cellStyle name="Normal 15 4 5 2 4 2" xfId="11450" xr:uid="{00000000-0005-0000-0000-0000BB2C0000}"/>
    <cellStyle name="Normal 15 4 5 2 4 2 2" xfId="11451" xr:uid="{00000000-0005-0000-0000-0000BC2C0000}"/>
    <cellStyle name="Normal 15 4 5 2 4 3" xfId="11452" xr:uid="{00000000-0005-0000-0000-0000BD2C0000}"/>
    <cellStyle name="Normal 15 4 5 2 5" xfId="11453" xr:uid="{00000000-0005-0000-0000-0000BE2C0000}"/>
    <cellStyle name="Normal 15 4 5 2 5 2" xfId="11454" xr:uid="{00000000-0005-0000-0000-0000BF2C0000}"/>
    <cellStyle name="Normal 15 4 5 2 6" xfId="11455" xr:uid="{00000000-0005-0000-0000-0000C02C0000}"/>
    <cellStyle name="Normal 15 4 5 2 6 2" xfId="11456" xr:uid="{00000000-0005-0000-0000-0000C12C0000}"/>
    <cellStyle name="Normal 15 4 5 2 7" xfId="11457" xr:uid="{00000000-0005-0000-0000-0000C22C0000}"/>
    <cellStyle name="Normal 15 4 5 3" xfId="11458" xr:uid="{00000000-0005-0000-0000-0000C32C0000}"/>
    <cellStyle name="Normal 15 4 5 3 2" xfId="11459" xr:uid="{00000000-0005-0000-0000-0000C42C0000}"/>
    <cellStyle name="Normal 15 4 5 3 2 2" xfId="11460" xr:uid="{00000000-0005-0000-0000-0000C52C0000}"/>
    <cellStyle name="Normal 15 4 5 3 3" xfId="11461" xr:uid="{00000000-0005-0000-0000-0000C62C0000}"/>
    <cellStyle name="Normal 15 4 5 4" xfId="11462" xr:uid="{00000000-0005-0000-0000-0000C72C0000}"/>
    <cellStyle name="Normal 15 4 5 4 2" xfId="11463" xr:uid="{00000000-0005-0000-0000-0000C82C0000}"/>
    <cellStyle name="Normal 15 4 5 4 2 2" xfId="11464" xr:uid="{00000000-0005-0000-0000-0000C92C0000}"/>
    <cellStyle name="Normal 15 4 5 4 3" xfId="11465" xr:uid="{00000000-0005-0000-0000-0000CA2C0000}"/>
    <cellStyle name="Normal 15 4 5 5" xfId="11466" xr:uid="{00000000-0005-0000-0000-0000CB2C0000}"/>
    <cellStyle name="Normal 15 4 5 5 2" xfId="11467" xr:uid="{00000000-0005-0000-0000-0000CC2C0000}"/>
    <cellStyle name="Normal 15 4 5 5 2 2" xfId="11468" xr:uid="{00000000-0005-0000-0000-0000CD2C0000}"/>
    <cellStyle name="Normal 15 4 5 5 3" xfId="11469" xr:uid="{00000000-0005-0000-0000-0000CE2C0000}"/>
    <cellStyle name="Normal 15 4 5 6" xfId="11470" xr:uid="{00000000-0005-0000-0000-0000CF2C0000}"/>
    <cellStyle name="Normal 15 4 5 6 2" xfId="11471" xr:uid="{00000000-0005-0000-0000-0000D02C0000}"/>
    <cellStyle name="Normal 15 4 5 7" xfId="11472" xr:uid="{00000000-0005-0000-0000-0000D12C0000}"/>
    <cellStyle name="Normal 15 4 5 7 2" xfId="11473" xr:uid="{00000000-0005-0000-0000-0000D22C0000}"/>
    <cellStyle name="Normal 15 4 5 8" xfId="11474" xr:uid="{00000000-0005-0000-0000-0000D32C0000}"/>
    <cellStyle name="Normal 15 4 6" xfId="11475" xr:uid="{00000000-0005-0000-0000-0000D42C0000}"/>
    <cellStyle name="Normal 15 4 6 2" xfId="11476" xr:uid="{00000000-0005-0000-0000-0000D52C0000}"/>
    <cellStyle name="Normal 15 4 6 2 2" xfId="11477" xr:uid="{00000000-0005-0000-0000-0000D62C0000}"/>
    <cellStyle name="Normal 15 4 6 2 2 2" xfId="11478" xr:uid="{00000000-0005-0000-0000-0000D72C0000}"/>
    <cellStyle name="Normal 15 4 6 2 3" xfId="11479" xr:uid="{00000000-0005-0000-0000-0000D82C0000}"/>
    <cellStyle name="Normal 15 4 6 3" xfId="11480" xr:uid="{00000000-0005-0000-0000-0000D92C0000}"/>
    <cellStyle name="Normal 15 4 6 3 2" xfId="11481" xr:uid="{00000000-0005-0000-0000-0000DA2C0000}"/>
    <cellStyle name="Normal 15 4 6 3 2 2" xfId="11482" xr:uid="{00000000-0005-0000-0000-0000DB2C0000}"/>
    <cellStyle name="Normal 15 4 6 3 3" xfId="11483" xr:uid="{00000000-0005-0000-0000-0000DC2C0000}"/>
    <cellStyle name="Normal 15 4 6 4" xfId="11484" xr:uid="{00000000-0005-0000-0000-0000DD2C0000}"/>
    <cellStyle name="Normal 15 4 6 4 2" xfId="11485" xr:uid="{00000000-0005-0000-0000-0000DE2C0000}"/>
    <cellStyle name="Normal 15 4 6 4 2 2" xfId="11486" xr:uid="{00000000-0005-0000-0000-0000DF2C0000}"/>
    <cellStyle name="Normal 15 4 6 4 3" xfId="11487" xr:uid="{00000000-0005-0000-0000-0000E02C0000}"/>
    <cellStyle name="Normal 15 4 6 5" xfId="11488" xr:uid="{00000000-0005-0000-0000-0000E12C0000}"/>
    <cellStyle name="Normal 15 4 6 5 2" xfId="11489" xr:uid="{00000000-0005-0000-0000-0000E22C0000}"/>
    <cellStyle name="Normal 15 4 6 6" xfId="11490" xr:uid="{00000000-0005-0000-0000-0000E32C0000}"/>
    <cellStyle name="Normal 15 4 6 6 2" xfId="11491" xr:uid="{00000000-0005-0000-0000-0000E42C0000}"/>
    <cellStyle name="Normal 15 4 6 7" xfId="11492" xr:uid="{00000000-0005-0000-0000-0000E52C0000}"/>
    <cellStyle name="Normal 15 4 7" xfId="11493" xr:uid="{00000000-0005-0000-0000-0000E62C0000}"/>
    <cellStyle name="Normal 15 4 7 2" xfId="11494" xr:uid="{00000000-0005-0000-0000-0000E72C0000}"/>
    <cellStyle name="Normal 15 4 7 2 2" xfId="11495" xr:uid="{00000000-0005-0000-0000-0000E82C0000}"/>
    <cellStyle name="Normal 15 4 7 2 2 2" xfId="11496" xr:uid="{00000000-0005-0000-0000-0000E92C0000}"/>
    <cellStyle name="Normal 15 4 7 2 3" xfId="11497" xr:uid="{00000000-0005-0000-0000-0000EA2C0000}"/>
    <cellStyle name="Normal 15 4 7 3" xfId="11498" xr:uid="{00000000-0005-0000-0000-0000EB2C0000}"/>
    <cellStyle name="Normal 15 4 7 3 2" xfId="11499" xr:uid="{00000000-0005-0000-0000-0000EC2C0000}"/>
    <cellStyle name="Normal 15 4 7 3 2 2" xfId="11500" xr:uid="{00000000-0005-0000-0000-0000ED2C0000}"/>
    <cellStyle name="Normal 15 4 7 3 3" xfId="11501" xr:uid="{00000000-0005-0000-0000-0000EE2C0000}"/>
    <cellStyle name="Normal 15 4 7 4" xfId="11502" xr:uid="{00000000-0005-0000-0000-0000EF2C0000}"/>
    <cellStyle name="Normal 15 4 7 4 2" xfId="11503" xr:uid="{00000000-0005-0000-0000-0000F02C0000}"/>
    <cellStyle name="Normal 15 4 7 4 2 2" xfId="11504" xr:uid="{00000000-0005-0000-0000-0000F12C0000}"/>
    <cellStyle name="Normal 15 4 7 4 3" xfId="11505" xr:uid="{00000000-0005-0000-0000-0000F22C0000}"/>
    <cellStyle name="Normal 15 4 7 5" xfId="11506" xr:uid="{00000000-0005-0000-0000-0000F32C0000}"/>
    <cellStyle name="Normal 15 4 7 5 2" xfId="11507" xr:uid="{00000000-0005-0000-0000-0000F42C0000}"/>
    <cellStyle name="Normal 15 4 7 6" xfId="11508" xr:uid="{00000000-0005-0000-0000-0000F52C0000}"/>
    <cellStyle name="Normal 15 4 7 6 2" xfId="11509" xr:uid="{00000000-0005-0000-0000-0000F62C0000}"/>
    <cellStyle name="Normal 15 4 7 7" xfId="11510" xr:uid="{00000000-0005-0000-0000-0000F72C0000}"/>
    <cellStyle name="Normal 15 4 8" xfId="11511" xr:uid="{00000000-0005-0000-0000-0000F82C0000}"/>
    <cellStyle name="Normal 15 4 8 2" xfId="11512" xr:uid="{00000000-0005-0000-0000-0000F92C0000}"/>
    <cellStyle name="Normal 15 4 8 2 2" xfId="11513" xr:uid="{00000000-0005-0000-0000-0000FA2C0000}"/>
    <cellStyle name="Normal 15 4 8 3" xfId="11514" xr:uid="{00000000-0005-0000-0000-0000FB2C0000}"/>
    <cellStyle name="Normal 15 4 9" xfId="11515" xr:uid="{00000000-0005-0000-0000-0000FC2C0000}"/>
    <cellStyle name="Normal 15 4 9 2" xfId="11516" xr:uid="{00000000-0005-0000-0000-0000FD2C0000}"/>
    <cellStyle name="Normal 15 4 9 2 2" xfId="11517" xr:uid="{00000000-0005-0000-0000-0000FE2C0000}"/>
    <cellStyle name="Normal 15 4 9 3" xfId="11518" xr:uid="{00000000-0005-0000-0000-0000FF2C0000}"/>
    <cellStyle name="Normal 15 4_Confidential Information" xfId="11519" xr:uid="{00000000-0005-0000-0000-0000002D0000}"/>
    <cellStyle name="Normal 15 5" xfId="11520" xr:uid="{00000000-0005-0000-0000-0000012D0000}"/>
    <cellStyle name="Normal 15 5 10" xfId="11521" xr:uid="{00000000-0005-0000-0000-0000022D0000}"/>
    <cellStyle name="Normal 15 5 10 2" xfId="11522" xr:uid="{00000000-0005-0000-0000-0000032D0000}"/>
    <cellStyle name="Normal 15 5 11" xfId="11523" xr:uid="{00000000-0005-0000-0000-0000042D0000}"/>
    <cellStyle name="Normal 15 5 2" xfId="11524" xr:uid="{00000000-0005-0000-0000-0000052D0000}"/>
    <cellStyle name="Normal 15 5 2 2" xfId="11525" xr:uid="{00000000-0005-0000-0000-0000062D0000}"/>
    <cellStyle name="Normal 15 5 2 2 2" xfId="11526" xr:uid="{00000000-0005-0000-0000-0000072D0000}"/>
    <cellStyle name="Normal 15 5 2 2 2 2" xfId="11527" xr:uid="{00000000-0005-0000-0000-0000082D0000}"/>
    <cellStyle name="Normal 15 5 2 2 2 2 2" xfId="11528" xr:uid="{00000000-0005-0000-0000-0000092D0000}"/>
    <cellStyle name="Normal 15 5 2 2 2 3" xfId="11529" xr:uid="{00000000-0005-0000-0000-00000A2D0000}"/>
    <cellStyle name="Normal 15 5 2 2 3" xfId="11530" xr:uid="{00000000-0005-0000-0000-00000B2D0000}"/>
    <cellStyle name="Normal 15 5 2 2 3 2" xfId="11531" xr:uid="{00000000-0005-0000-0000-00000C2D0000}"/>
    <cellStyle name="Normal 15 5 2 2 3 2 2" xfId="11532" xr:uid="{00000000-0005-0000-0000-00000D2D0000}"/>
    <cellStyle name="Normal 15 5 2 2 3 3" xfId="11533" xr:uid="{00000000-0005-0000-0000-00000E2D0000}"/>
    <cellStyle name="Normal 15 5 2 2 4" xfId="11534" xr:uid="{00000000-0005-0000-0000-00000F2D0000}"/>
    <cellStyle name="Normal 15 5 2 2 4 2" xfId="11535" xr:uid="{00000000-0005-0000-0000-0000102D0000}"/>
    <cellStyle name="Normal 15 5 2 2 4 2 2" xfId="11536" xr:uid="{00000000-0005-0000-0000-0000112D0000}"/>
    <cellStyle name="Normal 15 5 2 2 4 3" xfId="11537" xr:uid="{00000000-0005-0000-0000-0000122D0000}"/>
    <cellStyle name="Normal 15 5 2 2 5" xfId="11538" xr:uid="{00000000-0005-0000-0000-0000132D0000}"/>
    <cellStyle name="Normal 15 5 2 2 5 2" xfId="11539" xr:uid="{00000000-0005-0000-0000-0000142D0000}"/>
    <cellStyle name="Normal 15 5 2 2 6" xfId="11540" xr:uid="{00000000-0005-0000-0000-0000152D0000}"/>
    <cellStyle name="Normal 15 5 2 2 6 2" xfId="11541" xr:uid="{00000000-0005-0000-0000-0000162D0000}"/>
    <cellStyle name="Normal 15 5 2 2 7" xfId="11542" xr:uid="{00000000-0005-0000-0000-0000172D0000}"/>
    <cellStyle name="Normal 15 5 2 3" xfId="11543" xr:uid="{00000000-0005-0000-0000-0000182D0000}"/>
    <cellStyle name="Normal 15 5 2 3 2" xfId="11544" xr:uid="{00000000-0005-0000-0000-0000192D0000}"/>
    <cellStyle name="Normal 15 5 2 3 2 2" xfId="11545" xr:uid="{00000000-0005-0000-0000-00001A2D0000}"/>
    <cellStyle name="Normal 15 5 2 3 2 2 2" xfId="11546" xr:uid="{00000000-0005-0000-0000-00001B2D0000}"/>
    <cellStyle name="Normal 15 5 2 3 2 3" xfId="11547" xr:uid="{00000000-0005-0000-0000-00001C2D0000}"/>
    <cellStyle name="Normal 15 5 2 3 3" xfId="11548" xr:uid="{00000000-0005-0000-0000-00001D2D0000}"/>
    <cellStyle name="Normal 15 5 2 3 3 2" xfId="11549" xr:uid="{00000000-0005-0000-0000-00001E2D0000}"/>
    <cellStyle name="Normal 15 5 2 3 3 2 2" xfId="11550" xr:uid="{00000000-0005-0000-0000-00001F2D0000}"/>
    <cellStyle name="Normal 15 5 2 3 3 3" xfId="11551" xr:uid="{00000000-0005-0000-0000-0000202D0000}"/>
    <cellStyle name="Normal 15 5 2 3 4" xfId="11552" xr:uid="{00000000-0005-0000-0000-0000212D0000}"/>
    <cellStyle name="Normal 15 5 2 3 4 2" xfId="11553" xr:uid="{00000000-0005-0000-0000-0000222D0000}"/>
    <cellStyle name="Normal 15 5 2 3 4 2 2" xfId="11554" xr:uid="{00000000-0005-0000-0000-0000232D0000}"/>
    <cellStyle name="Normal 15 5 2 3 4 3" xfId="11555" xr:uid="{00000000-0005-0000-0000-0000242D0000}"/>
    <cellStyle name="Normal 15 5 2 3 5" xfId="11556" xr:uid="{00000000-0005-0000-0000-0000252D0000}"/>
    <cellStyle name="Normal 15 5 2 3 5 2" xfId="11557" xr:uid="{00000000-0005-0000-0000-0000262D0000}"/>
    <cellStyle name="Normal 15 5 2 3 6" xfId="11558" xr:uid="{00000000-0005-0000-0000-0000272D0000}"/>
    <cellStyle name="Normal 15 5 2 3 6 2" xfId="11559" xr:uid="{00000000-0005-0000-0000-0000282D0000}"/>
    <cellStyle name="Normal 15 5 2 3 7" xfId="11560" xr:uid="{00000000-0005-0000-0000-0000292D0000}"/>
    <cellStyle name="Normal 15 5 2 4" xfId="11561" xr:uid="{00000000-0005-0000-0000-00002A2D0000}"/>
    <cellStyle name="Normal 15 5 2 4 2" xfId="11562" xr:uid="{00000000-0005-0000-0000-00002B2D0000}"/>
    <cellStyle name="Normal 15 5 2 4 2 2" xfId="11563" xr:uid="{00000000-0005-0000-0000-00002C2D0000}"/>
    <cellStyle name="Normal 15 5 2 4 3" xfId="11564" xr:uid="{00000000-0005-0000-0000-00002D2D0000}"/>
    <cellStyle name="Normal 15 5 2 5" xfId="11565" xr:uid="{00000000-0005-0000-0000-00002E2D0000}"/>
    <cellStyle name="Normal 15 5 2 5 2" xfId="11566" xr:uid="{00000000-0005-0000-0000-00002F2D0000}"/>
    <cellStyle name="Normal 15 5 2 5 2 2" xfId="11567" xr:uid="{00000000-0005-0000-0000-0000302D0000}"/>
    <cellStyle name="Normal 15 5 2 5 3" xfId="11568" xr:uid="{00000000-0005-0000-0000-0000312D0000}"/>
    <cellStyle name="Normal 15 5 2 6" xfId="11569" xr:uid="{00000000-0005-0000-0000-0000322D0000}"/>
    <cellStyle name="Normal 15 5 2 6 2" xfId="11570" xr:uid="{00000000-0005-0000-0000-0000332D0000}"/>
    <cellStyle name="Normal 15 5 2 6 2 2" xfId="11571" xr:uid="{00000000-0005-0000-0000-0000342D0000}"/>
    <cellStyle name="Normal 15 5 2 6 3" xfId="11572" xr:uid="{00000000-0005-0000-0000-0000352D0000}"/>
    <cellStyle name="Normal 15 5 2 7" xfId="11573" xr:uid="{00000000-0005-0000-0000-0000362D0000}"/>
    <cellStyle name="Normal 15 5 2 7 2" xfId="11574" xr:uid="{00000000-0005-0000-0000-0000372D0000}"/>
    <cellStyle name="Normal 15 5 2 8" xfId="11575" xr:uid="{00000000-0005-0000-0000-0000382D0000}"/>
    <cellStyle name="Normal 15 5 2 8 2" xfId="11576" xr:uid="{00000000-0005-0000-0000-0000392D0000}"/>
    <cellStyle name="Normal 15 5 2 9" xfId="11577" xr:uid="{00000000-0005-0000-0000-00003A2D0000}"/>
    <cellStyle name="Normal 15 5 3" xfId="11578" xr:uid="{00000000-0005-0000-0000-00003B2D0000}"/>
    <cellStyle name="Normal 15 5 3 2" xfId="11579" xr:uid="{00000000-0005-0000-0000-00003C2D0000}"/>
    <cellStyle name="Normal 15 5 3 2 2" xfId="11580" xr:uid="{00000000-0005-0000-0000-00003D2D0000}"/>
    <cellStyle name="Normal 15 5 3 2 2 2" xfId="11581" xr:uid="{00000000-0005-0000-0000-00003E2D0000}"/>
    <cellStyle name="Normal 15 5 3 2 2 2 2" xfId="11582" xr:uid="{00000000-0005-0000-0000-00003F2D0000}"/>
    <cellStyle name="Normal 15 5 3 2 2 3" xfId="11583" xr:uid="{00000000-0005-0000-0000-0000402D0000}"/>
    <cellStyle name="Normal 15 5 3 2 3" xfId="11584" xr:uid="{00000000-0005-0000-0000-0000412D0000}"/>
    <cellStyle name="Normal 15 5 3 2 3 2" xfId="11585" xr:uid="{00000000-0005-0000-0000-0000422D0000}"/>
    <cellStyle name="Normal 15 5 3 2 3 2 2" xfId="11586" xr:uid="{00000000-0005-0000-0000-0000432D0000}"/>
    <cellStyle name="Normal 15 5 3 2 3 3" xfId="11587" xr:uid="{00000000-0005-0000-0000-0000442D0000}"/>
    <cellStyle name="Normal 15 5 3 2 4" xfId="11588" xr:uid="{00000000-0005-0000-0000-0000452D0000}"/>
    <cellStyle name="Normal 15 5 3 2 4 2" xfId="11589" xr:uid="{00000000-0005-0000-0000-0000462D0000}"/>
    <cellStyle name="Normal 15 5 3 2 4 2 2" xfId="11590" xr:uid="{00000000-0005-0000-0000-0000472D0000}"/>
    <cellStyle name="Normal 15 5 3 2 4 3" xfId="11591" xr:uid="{00000000-0005-0000-0000-0000482D0000}"/>
    <cellStyle name="Normal 15 5 3 2 5" xfId="11592" xr:uid="{00000000-0005-0000-0000-0000492D0000}"/>
    <cellStyle name="Normal 15 5 3 2 5 2" xfId="11593" xr:uid="{00000000-0005-0000-0000-00004A2D0000}"/>
    <cellStyle name="Normal 15 5 3 2 6" xfId="11594" xr:uid="{00000000-0005-0000-0000-00004B2D0000}"/>
    <cellStyle name="Normal 15 5 3 2 6 2" xfId="11595" xr:uid="{00000000-0005-0000-0000-00004C2D0000}"/>
    <cellStyle name="Normal 15 5 3 2 7" xfId="11596" xr:uid="{00000000-0005-0000-0000-00004D2D0000}"/>
    <cellStyle name="Normal 15 5 3 3" xfId="11597" xr:uid="{00000000-0005-0000-0000-00004E2D0000}"/>
    <cellStyle name="Normal 15 5 3 3 2" xfId="11598" xr:uid="{00000000-0005-0000-0000-00004F2D0000}"/>
    <cellStyle name="Normal 15 5 3 3 2 2" xfId="11599" xr:uid="{00000000-0005-0000-0000-0000502D0000}"/>
    <cellStyle name="Normal 15 5 3 3 3" xfId="11600" xr:uid="{00000000-0005-0000-0000-0000512D0000}"/>
    <cellStyle name="Normal 15 5 3 4" xfId="11601" xr:uid="{00000000-0005-0000-0000-0000522D0000}"/>
    <cellStyle name="Normal 15 5 3 4 2" xfId="11602" xr:uid="{00000000-0005-0000-0000-0000532D0000}"/>
    <cellStyle name="Normal 15 5 3 4 2 2" xfId="11603" xr:uid="{00000000-0005-0000-0000-0000542D0000}"/>
    <cellStyle name="Normal 15 5 3 4 3" xfId="11604" xr:uid="{00000000-0005-0000-0000-0000552D0000}"/>
    <cellStyle name="Normal 15 5 3 5" xfId="11605" xr:uid="{00000000-0005-0000-0000-0000562D0000}"/>
    <cellStyle name="Normal 15 5 3 5 2" xfId="11606" xr:uid="{00000000-0005-0000-0000-0000572D0000}"/>
    <cellStyle name="Normal 15 5 3 5 2 2" xfId="11607" xr:uid="{00000000-0005-0000-0000-0000582D0000}"/>
    <cellStyle name="Normal 15 5 3 5 3" xfId="11608" xr:uid="{00000000-0005-0000-0000-0000592D0000}"/>
    <cellStyle name="Normal 15 5 3 6" xfId="11609" xr:uid="{00000000-0005-0000-0000-00005A2D0000}"/>
    <cellStyle name="Normal 15 5 3 6 2" xfId="11610" xr:uid="{00000000-0005-0000-0000-00005B2D0000}"/>
    <cellStyle name="Normal 15 5 3 7" xfId="11611" xr:uid="{00000000-0005-0000-0000-00005C2D0000}"/>
    <cellStyle name="Normal 15 5 3 7 2" xfId="11612" xr:uid="{00000000-0005-0000-0000-00005D2D0000}"/>
    <cellStyle name="Normal 15 5 3 8" xfId="11613" xr:uid="{00000000-0005-0000-0000-00005E2D0000}"/>
    <cellStyle name="Normal 15 5 4" xfId="11614" xr:uid="{00000000-0005-0000-0000-00005F2D0000}"/>
    <cellStyle name="Normal 15 5 4 2" xfId="11615" xr:uid="{00000000-0005-0000-0000-0000602D0000}"/>
    <cellStyle name="Normal 15 5 4 2 2" xfId="11616" xr:uid="{00000000-0005-0000-0000-0000612D0000}"/>
    <cellStyle name="Normal 15 5 4 2 2 2" xfId="11617" xr:uid="{00000000-0005-0000-0000-0000622D0000}"/>
    <cellStyle name="Normal 15 5 4 2 3" xfId="11618" xr:uid="{00000000-0005-0000-0000-0000632D0000}"/>
    <cellStyle name="Normal 15 5 4 3" xfId="11619" xr:uid="{00000000-0005-0000-0000-0000642D0000}"/>
    <cellStyle name="Normal 15 5 4 3 2" xfId="11620" xr:uid="{00000000-0005-0000-0000-0000652D0000}"/>
    <cellStyle name="Normal 15 5 4 3 2 2" xfId="11621" xr:uid="{00000000-0005-0000-0000-0000662D0000}"/>
    <cellStyle name="Normal 15 5 4 3 3" xfId="11622" xr:uid="{00000000-0005-0000-0000-0000672D0000}"/>
    <cellStyle name="Normal 15 5 4 4" xfId="11623" xr:uid="{00000000-0005-0000-0000-0000682D0000}"/>
    <cellStyle name="Normal 15 5 4 4 2" xfId="11624" xr:uid="{00000000-0005-0000-0000-0000692D0000}"/>
    <cellStyle name="Normal 15 5 4 4 2 2" xfId="11625" xr:uid="{00000000-0005-0000-0000-00006A2D0000}"/>
    <cellStyle name="Normal 15 5 4 4 3" xfId="11626" xr:uid="{00000000-0005-0000-0000-00006B2D0000}"/>
    <cellStyle name="Normal 15 5 4 5" xfId="11627" xr:uid="{00000000-0005-0000-0000-00006C2D0000}"/>
    <cellStyle name="Normal 15 5 4 5 2" xfId="11628" xr:uid="{00000000-0005-0000-0000-00006D2D0000}"/>
    <cellStyle name="Normal 15 5 4 6" xfId="11629" xr:uid="{00000000-0005-0000-0000-00006E2D0000}"/>
    <cellStyle name="Normal 15 5 4 6 2" xfId="11630" xr:uid="{00000000-0005-0000-0000-00006F2D0000}"/>
    <cellStyle name="Normal 15 5 4 7" xfId="11631" xr:uid="{00000000-0005-0000-0000-0000702D0000}"/>
    <cellStyle name="Normal 15 5 5" xfId="11632" xr:uid="{00000000-0005-0000-0000-0000712D0000}"/>
    <cellStyle name="Normal 15 5 5 2" xfId="11633" xr:uid="{00000000-0005-0000-0000-0000722D0000}"/>
    <cellStyle name="Normal 15 5 5 2 2" xfId="11634" xr:uid="{00000000-0005-0000-0000-0000732D0000}"/>
    <cellStyle name="Normal 15 5 5 2 2 2" xfId="11635" xr:uid="{00000000-0005-0000-0000-0000742D0000}"/>
    <cellStyle name="Normal 15 5 5 2 3" xfId="11636" xr:uid="{00000000-0005-0000-0000-0000752D0000}"/>
    <cellStyle name="Normal 15 5 5 3" xfId="11637" xr:uid="{00000000-0005-0000-0000-0000762D0000}"/>
    <cellStyle name="Normal 15 5 5 3 2" xfId="11638" xr:uid="{00000000-0005-0000-0000-0000772D0000}"/>
    <cellStyle name="Normal 15 5 5 3 2 2" xfId="11639" xr:uid="{00000000-0005-0000-0000-0000782D0000}"/>
    <cellStyle name="Normal 15 5 5 3 3" xfId="11640" xr:uid="{00000000-0005-0000-0000-0000792D0000}"/>
    <cellStyle name="Normal 15 5 5 4" xfId="11641" xr:uid="{00000000-0005-0000-0000-00007A2D0000}"/>
    <cellStyle name="Normal 15 5 5 4 2" xfId="11642" xr:uid="{00000000-0005-0000-0000-00007B2D0000}"/>
    <cellStyle name="Normal 15 5 5 4 2 2" xfId="11643" xr:uid="{00000000-0005-0000-0000-00007C2D0000}"/>
    <cellStyle name="Normal 15 5 5 4 3" xfId="11644" xr:uid="{00000000-0005-0000-0000-00007D2D0000}"/>
    <cellStyle name="Normal 15 5 5 5" xfId="11645" xr:uid="{00000000-0005-0000-0000-00007E2D0000}"/>
    <cellStyle name="Normal 15 5 5 5 2" xfId="11646" xr:uid="{00000000-0005-0000-0000-00007F2D0000}"/>
    <cellStyle name="Normal 15 5 5 6" xfId="11647" xr:uid="{00000000-0005-0000-0000-0000802D0000}"/>
    <cellStyle name="Normal 15 5 5 6 2" xfId="11648" xr:uid="{00000000-0005-0000-0000-0000812D0000}"/>
    <cellStyle name="Normal 15 5 5 7" xfId="11649" xr:uid="{00000000-0005-0000-0000-0000822D0000}"/>
    <cellStyle name="Normal 15 5 6" xfId="11650" xr:uid="{00000000-0005-0000-0000-0000832D0000}"/>
    <cellStyle name="Normal 15 5 6 2" xfId="11651" xr:uid="{00000000-0005-0000-0000-0000842D0000}"/>
    <cellStyle name="Normal 15 5 6 2 2" xfId="11652" xr:uid="{00000000-0005-0000-0000-0000852D0000}"/>
    <cellStyle name="Normal 15 5 6 3" xfId="11653" xr:uid="{00000000-0005-0000-0000-0000862D0000}"/>
    <cellStyle name="Normal 15 5 7" xfId="11654" xr:uid="{00000000-0005-0000-0000-0000872D0000}"/>
    <cellStyle name="Normal 15 5 7 2" xfId="11655" xr:uid="{00000000-0005-0000-0000-0000882D0000}"/>
    <cellStyle name="Normal 15 5 7 2 2" xfId="11656" xr:uid="{00000000-0005-0000-0000-0000892D0000}"/>
    <cellStyle name="Normal 15 5 7 3" xfId="11657" xr:uid="{00000000-0005-0000-0000-00008A2D0000}"/>
    <cellStyle name="Normal 15 5 8" xfId="11658" xr:uid="{00000000-0005-0000-0000-00008B2D0000}"/>
    <cellStyle name="Normal 15 5 8 2" xfId="11659" xr:uid="{00000000-0005-0000-0000-00008C2D0000}"/>
    <cellStyle name="Normal 15 5 8 2 2" xfId="11660" xr:uid="{00000000-0005-0000-0000-00008D2D0000}"/>
    <cellStyle name="Normal 15 5 8 3" xfId="11661" xr:uid="{00000000-0005-0000-0000-00008E2D0000}"/>
    <cellStyle name="Normal 15 5 9" xfId="11662" xr:uid="{00000000-0005-0000-0000-00008F2D0000}"/>
    <cellStyle name="Normal 15 5 9 2" xfId="11663" xr:uid="{00000000-0005-0000-0000-0000902D0000}"/>
    <cellStyle name="Normal 15 6" xfId="11664" xr:uid="{00000000-0005-0000-0000-0000912D0000}"/>
    <cellStyle name="Normal 15 6 10" xfId="11665" xr:uid="{00000000-0005-0000-0000-0000922D0000}"/>
    <cellStyle name="Normal 15 6 10 2" xfId="11666" xr:uid="{00000000-0005-0000-0000-0000932D0000}"/>
    <cellStyle name="Normal 15 6 11" xfId="11667" xr:uid="{00000000-0005-0000-0000-0000942D0000}"/>
    <cellStyle name="Normal 15 6 2" xfId="11668" xr:uid="{00000000-0005-0000-0000-0000952D0000}"/>
    <cellStyle name="Normal 15 6 2 2" xfId="11669" xr:uid="{00000000-0005-0000-0000-0000962D0000}"/>
    <cellStyle name="Normal 15 6 2 2 2" xfId="11670" xr:uid="{00000000-0005-0000-0000-0000972D0000}"/>
    <cellStyle name="Normal 15 6 2 2 2 2" xfId="11671" xr:uid="{00000000-0005-0000-0000-0000982D0000}"/>
    <cellStyle name="Normal 15 6 2 2 2 2 2" xfId="11672" xr:uid="{00000000-0005-0000-0000-0000992D0000}"/>
    <cellStyle name="Normal 15 6 2 2 2 3" xfId="11673" xr:uid="{00000000-0005-0000-0000-00009A2D0000}"/>
    <cellStyle name="Normal 15 6 2 2 3" xfId="11674" xr:uid="{00000000-0005-0000-0000-00009B2D0000}"/>
    <cellStyle name="Normal 15 6 2 2 3 2" xfId="11675" xr:uid="{00000000-0005-0000-0000-00009C2D0000}"/>
    <cellStyle name="Normal 15 6 2 2 3 2 2" xfId="11676" xr:uid="{00000000-0005-0000-0000-00009D2D0000}"/>
    <cellStyle name="Normal 15 6 2 2 3 3" xfId="11677" xr:uid="{00000000-0005-0000-0000-00009E2D0000}"/>
    <cellStyle name="Normal 15 6 2 2 4" xfId="11678" xr:uid="{00000000-0005-0000-0000-00009F2D0000}"/>
    <cellStyle name="Normal 15 6 2 2 4 2" xfId="11679" xr:uid="{00000000-0005-0000-0000-0000A02D0000}"/>
    <cellStyle name="Normal 15 6 2 2 4 2 2" xfId="11680" xr:uid="{00000000-0005-0000-0000-0000A12D0000}"/>
    <cellStyle name="Normal 15 6 2 2 4 3" xfId="11681" xr:uid="{00000000-0005-0000-0000-0000A22D0000}"/>
    <cellStyle name="Normal 15 6 2 2 5" xfId="11682" xr:uid="{00000000-0005-0000-0000-0000A32D0000}"/>
    <cellStyle name="Normal 15 6 2 2 5 2" xfId="11683" xr:uid="{00000000-0005-0000-0000-0000A42D0000}"/>
    <cellStyle name="Normal 15 6 2 2 6" xfId="11684" xr:uid="{00000000-0005-0000-0000-0000A52D0000}"/>
    <cellStyle name="Normal 15 6 2 2 6 2" xfId="11685" xr:uid="{00000000-0005-0000-0000-0000A62D0000}"/>
    <cellStyle name="Normal 15 6 2 2 7" xfId="11686" xr:uid="{00000000-0005-0000-0000-0000A72D0000}"/>
    <cellStyle name="Normal 15 6 2 3" xfId="11687" xr:uid="{00000000-0005-0000-0000-0000A82D0000}"/>
    <cellStyle name="Normal 15 6 2 3 2" xfId="11688" xr:uid="{00000000-0005-0000-0000-0000A92D0000}"/>
    <cellStyle name="Normal 15 6 2 3 2 2" xfId="11689" xr:uid="{00000000-0005-0000-0000-0000AA2D0000}"/>
    <cellStyle name="Normal 15 6 2 3 2 2 2" xfId="11690" xr:uid="{00000000-0005-0000-0000-0000AB2D0000}"/>
    <cellStyle name="Normal 15 6 2 3 2 3" xfId="11691" xr:uid="{00000000-0005-0000-0000-0000AC2D0000}"/>
    <cellStyle name="Normal 15 6 2 3 3" xfId="11692" xr:uid="{00000000-0005-0000-0000-0000AD2D0000}"/>
    <cellStyle name="Normal 15 6 2 3 3 2" xfId="11693" xr:uid="{00000000-0005-0000-0000-0000AE2D0000}"/>
    <cellStyle name="Normal 15 6 2 3 3 2 2" xfId="11694" xr:uid="{00000000-0005-0000-0000-0000AF2D0000}"/>
    <cellStyle name="Normal 15 6 2 3 3 3" xfId="11695" xr:uid="{00000000-0005-0000-0000-0000B02D0000}"/>
    <cellStyle name="Normal 15 6 2 3 4" xfId="11696" xr:uid="{00000000-0005-0000-0000-0000B12D0000}"/>
    <cellStyle name="Normal 15 6 2 3 4 2" xfId="11697" xr:uid="{00000000-0005-0000-0000-0000B22D0000}"/>
    <cellStyle name="Normal 15 6 2 3 4 2 2" xfId="11698" xr:uid="{00000000-0005-0000-0000-0000B32D0000}"/>
    <cellStyle name="Normal 15 6 2 3 4 3" xfId="11699" xr:uid="{00000000-0005-0000-0000-0000B42D0000}"/>
    <cellStyle name="Normal 15 6 2 3 5" xfId="11700" xr:uid="{00000000-0005-0000-0000-0000B52D0000}"/>
    <cellStyle name="Normal 15 6 2 3 5 2" xfId="11701" xr:uid="{00000000-0005-0000-0000-0000B62D0000}"/>
    <cellStyle name="Normal 15 6 2 3 6" xfId="11702" xr:uid="{00000000-0005-0000-0000-0000B72D0000}"/>
    <cellStyle name="Normal 15 6 2 3 6 2" xfId="11703" xr:uid="{00000000-0005-0000-0000-0000B82D0000}"/>
    <cellStyle name="Normal 15 6 2 3 7" xfId="11704" xr:uid="{00000000-0005-0000-0000-0000B92D0000}"/>
    <cellStyle name="Normal 15 6 2 4" xfId="11705" xr:uid="{00000000-0005-0000-0000-0000BA2D0000}"/>
    <cellStyle name="Normal 15 6 2 4 2" xfId="11706" xr:uid="{00000000-0005-0000-0000-0000BB2D0000}"/>
    <cellStyle name="Normal 15 6 2 4 2 2" xfId="11707" xr:uid="{00000000-0005-0000-0000-0000BC2D0000}"/>
    <cellStyle name="Normal 15 6 2 4 3" xfId="11708" xr:uid="{00000000-0005-0000-0000-0000BD2D0000}"/>
    <cellStyle name="Normal 15 6 2 5" xfId="11709" xr:uid="{00000000-0005-0000-0000-0000BE2D0000}"/>
    <cellStyle name="Normal 15 6 2 5 2" xfId="11710" xr:uid="{00000000-0005-0000-0000-0000BF2D0000}"/>
    <cellStyle name="Normal 15 6 2 5 2 2" xfId="11711" xr:uid="{00000000-0005-0000-0000-0000C02D0000}"/>
    <cellStyle name="Normal 15 6 2 5 3" xfId="11712" xr:uid="{00000000-0005-0000-0000-0000C12D0000}"/>
    <cellStyle name="Normal 15 6 2 6" xfId="11713" xr:uid="{00000000-0005-0000-0000-0000C22D0000}"/>
    <cellStyle name="Normal 15 6 2 6 2" xfId="11714" xr:uid="{00000000-0005-0000-0000-0000C32D0000}"/>
    <cellStyle name="Normal 15 6 2 6 2 2" xfId="11715" xr:uid="{00000000-0005-0000-0000-0000C42D0000}"/>
    <cellStyle name="Normal 15 6 2 6 3" xfId="11716" xr:uid="{00000000-0005-0000-0000-0000C52D0000}"/>
    <cellStyle name="Normal 15 6 2 7" xfId="11717" xr:uid="{00000000-0005-0000-0000-0000C62D0000}"/>
    <cellStyle name="Normal 15 6 2 7 2" xfId="11718" xr:uid="{00000000-0005-0000-0000-0000C72D0000}"/>
    <cellStyle name="Normal 15 6 2 8" xfId="11719" xr:uid="{00000000-0005-0000-0000-0000C82D0000}"/>
    <cellStyle name="Normal 15 6 2 8 2" xfId="11720" xr:uid="{00000000-0005-0000-0000-0000C92D0000}"/>
    <cellStyle name="Normal 15 6 2 9" xfId="11721" xr:uid="{00000000-0005-0000-0000-0000CA2D0000}"/>
    <cellStyle name="Normal 15 6 3" xfId="11722" xr:uid="{00000000-0005-0000-0000-0000CB2D0000}"/>
    <cellStyle name="Normal 15 6 3 2" xfId="11723" xr:uid="{00000000-0005-0000-0000-0000CC2D0000}"/>
    <cellStyle name="Normal 15 6 3 2 2" xfId="11724" xr:uid="{00000000-0005-0000-0000-0000CD2D0000}"/>
    <cellStyle name="Normal 15 6 3 2 2 2" xfId="11725" xr:uid="{00000000-0005-0000-0000-0000CE2D0000}"/>
    <cellStyle name="Normal 15 6 3 2 2 2 2" xfId="11726" xr:uid="{00000000-0005-0000-0000-0000CF2D0000}"/>
    <cellStyle name="Normal 15 6 3 2 2 3" xfId="11727" xr:uid="{00000000-0005-0000-0000-0000D02D0000}"/>
    <cellStyle name="Normal 15 6 3 2 3" xfId="11728" xr:uid="{00000000-0005-0000-0000-0000D12D0000}"/>
    <cellStyle name="Normal 15 6 3 2 3 2" xfId="11729" xr:uid="{00000000-0005-0000-0000-0000D22D0000}"/>
    <cellStyle name="Normal 15 6 3 2 3 2 2" xfId="11730" xr:uid="{00000000-0005-0000-0000-0000D32D0000}"/>
    <cellStyle name="Normal 15 6 3 2 3 3" xfId="11731" xr:uid="{00000000-0005-0000-0000-0000D42D0000}"/>
    <cellStyle name="Normal 15 6 3 2 4" xfId="11732" xr:uid="{00000000-0005-0000-0000-0000D52D0000}"/>
    <cellStyle name="Normal 15 6 3 2 4 2" xfId="11733" xr:uid="{00000000-0005-0000-0000-0000D62D0000}"/>
    <cellStyle name="Normal 15 6 3 2 4 2 2" xfId="11734" xr:uid="{00000000-0005-0000-0000-0000D72D0000}"/>
    <cellStyle name="Normal 15 6 3 2 4 3" xfId="11735" xr:uid="{00000000-0005-0000-0000-0000D82D0000}"/>
    <cellStyle name="Normal 15 6 3 2 5" xfId="11736" xr:uid="{00000000-0005-0000-0000-0000D92D0000}"/>
    <cellStyle name="Normal 15 6 3 2 5 2" xfId="11737" xr:uid="{00000000-0005-0000-0000-0000DA2D0000}"/>
    <cellStyle name="Normal 15 6 3 2 6" xfId="11738" xr:uid="{00000000-0005-0000-0000-0000DB2D0000}"/>
    <cellStyle name="Normal 15 6 3 2 6 2" xfId="11739" xr:uid="{00000000-0005-0000-0000-0000DC2D0000}"/>
    <cellStyle name="Normal 15 6 3 2 7" xfId="11740" xr:uid="{00000000-0005-0000-0000-0000DD2D0000}"/>
    <cellStyle name="Normal 15 6 3 3" xfId="11741" xr:uid="{00000000-0005-0000-0000-0000DE2D0000}"/>
    <cellStyle name="Normal 15 6 3 3 2" xfId="11742" xr:uid="{00000000-0005-0000-0000-0000DF2D0000}"/>
    <cellStyle name="Normal 15 6 3 3 2 2" xfId="11743" xr:uid="{00000000-0005-0000-0000-0000E02D0000}"/>
    <cellStyle name="Normal 15 6 3 3 3" xfId="11744" xr:uid="{00000000-0005-0000-0000-0000E12D0000}"/>
    <cellStyle name="Normal 15 6 3 4" xfId="11745" xr:uid="{00000000-0005-0000-0000-0000E22D0000}"/>
    <cellStyle name="Normal 15 6 3 4 2" xfId="11746" xr:uid="{00000000-0005-0000-0000-0000E32D0000}"/>
    <cellStyle name="Normal 15 6 3 4 2 2" xfId="11747" xr:uid="{00000000-0005-0000-0000-0000E42D0000}"/>
    <cellStyle name="Normal 15 6 3 4 3" xfId="11748" xr:uid="{00000000-0005-0000-0000-0000E52D0000}"/>
    <cellStyle name="Normal 15 6 3 5" xfId="11749" xr:uid="{00000000-0005-0000-0000-0000E62D0000}"/>
    <cellStyle name="Normal 15 6 3 5 2" xfId="11750" xr:uid="{00000000-0005-0000-0000-0000E72D0000}"/>
    <cellStyle name="Normal 15 6 3 5 2 2" xfId="11751" xr:uid="{00000000-0005-0000-0000-0000E82D0000}"/>
    <cellStyle name="Normal 15 6 3 5 3" xfId="11752" xr:uid="{00000000-0005-0000-0000-0000E92D0000}"/>
    <cellStyle name="Normal 15 6 3 6" xfId="11753" xr:uid="{00000000-0005-0000-0000-0000EA2D0000}"/>
    <cellStyle name="Normal 15 6 3 6 2" xfId="11754" xr:uid="{00000000-0005-0000-0000-0000EB2D0000}"/>
    <cellStyle name="Normal 15 6 3 7" xfId="11755" xr:uid="{00000000-0005-0000-0000-0000EC2D0000}"/>
    <cellStyle name="Normal 15 6 3 7 2" xfId="11756" xr:uid="{00000000-0005-0000-0000-0000ED2D0000}"/>
    <cellStyle name="Normal 15 6 3 8" xfId="11757" xr:uid="{00000000-0005-0000-0000-0000EE2D0000}"/>
    <cellStyle name="Normal 15 6 4" xfId="11758" xr:uid="{00000000-0005-0000-0000-0000EF2D0000}"/>
    <cellStyle name="Normal 15 6 4 2" xfId="11759" xr:uid="{00000000-0005-0000-0000-0000F02D0000}"/>
    <cellStyle name="Normal 15 6 4 2 2" xfId="11760" xr:uid="{00000000-0005-0000-0000-0000F12D0000}"/>
    <cellStyle name="Normal 15 6 4 2 2 2" xfId="11761" xr:uid="{00000000-0005-0000-0000-0000F22D0000}"/>
    <cellStyle name="Normal 15 6 4 2 3" xfId="11762" xr:uid="{00000000-0005-0000-0000-0000F32D0000}"/>
    <cellStyle name="Normal 15 6 4 3" xfId="11763" xr:uid="{00000000-0005-0000-0000-0000F42D0000}"/>
    <cellStyle name="Normal 15 6 4 3 2" xfId="11764" xr:uid="{00000000-0005-0000-0000-0000F52D0000}"/>
    <cellStyle name="Normal 15 6 4 3 2 2" xfId="11765" xr:uid="{00000000-0005-0000-0000-0000F62D0000}"/>
    <cellStyle name="Normal 15 6 4 3 3" xfId="11766" xr:uid="{00000000-0005-0000-0000-0000F72D0000}"/>
    <cellStyle name="Normal 15 6 4 4" xfId="11767" xr:uid="{00000000-0005-0000-0000-0000F82D0000}"/>
    <cellStyle name="Normal 15 6 4 4 2" xfId="11768" xr:uid="{00000000-0005-0000-0000-0000F92D0000}"/>
    <cellStyle name="Normal 15 6 4 4 2 2" xfId="11769" xr:uid="{00000000-0005-0000-0000-0000FA2D0000}"/>
    <cellStyle name="Normal 15 6 4 4 3" xfId="11770" xr:uid="{00000000-0005-0000-0000-0000FB2D0000}"/>
    <cellStyle name="Normal 15 6 4 5" xfId="11771" xr:uid="{00000000-0005-0000-0000-0000FC2D0000}"/>
    <cellStyle name="Normal 15 6 4 5 2" xfId="11772" xr:uid="{00000000-0005-0000-0000-0000FD2D0000}"/>
    <cellStyle name="Normal 15 6 4 6" xfId="11773" xr:uid="{00000000-0005-0000-0000-0000FE2D0000}"/>
    <cellStyle name="Normal 15 6 4 6 2" xfId="11774" xr:uid="{00000000-0005-0000-0000-0000FF2D0000}"/>
    <cellStyle name="Normal 15 6 4 7" xfId="11775" xr:uid="{00000000-0005-0000-0000-0000002E0000}"/>
    <cellStyle name="Normal 15 6 5" xfId="11776" xr:uid="{00000000-0005-0000-0000-0000012E0000}"/>
    <cellStyle name="Normal 15 6 5 2" xfId="11777" xr:uid="{00000000-0005-0000-0000-0000022E0000}"/>
    <cellStyle name="Normal 15 6 5 2 2" xfId="11778" xr:uid="{00000000-0005-0000-0000-0000032E0000}"/>
    <cellStyle name="Normal 15 6 5 2 2 2" xfId="11779" xr:uid="{00000000-0005-0000-0000-0000042E0000}"/>
    <cellStyle name="Normal 15 6 5 2 3" xfId="11780" xr:uid="{00000000-0005-0000-0000-0000052E0000}"/>
    <cellStyle name="Normal 15 6 5 3" xfId="11781" xr:uid="{00000000-0005-0000-0000-0000062E0000}"/>
    <cellStyle name="Normal 15 6 5 3 2" xfId="11782" xr:uid="{00000000-0005-0000-0000-0000072E0000}"/>
    <cellStyle name="Normal 15 6 5 3 2 2" xfId="11783" xr:uid="{00000000-0005-0000-0000-0000082E0000}"/>
    <cellStyle name="Normal 15 6 5 3 3" xfId="11784" xr:uid="{00000000-0005-0000-0000-0000092E0000}"/>
    <cellStyle name="Normal 15 6 5 4" xfId="11785" xr:uid="{00000000-0005-0000-0000-00000A2E0000}"/>
    <cellStyle name="Normal 15 6 5 4 2" xfId="11786" xr:uid="{00000000-0005-0000-0000-00000B2E0000}"/>
    <cellStyle name="Normal 15 6 5 4 2 2" xfId="11787" xr:uid="{00000000-0005-0000-0000-00000C2E0000}"/>
    <cellStyle name="Normal 15 6 5 4 3" xfId="11788" xr:uid="{00000000-0005-0000-0000-00000D2E0000}"/>
    <cellStyle name="Normal 15 6 5 5" xfId="11789" xr:uid="{00000000-0005-0000-0000-00000E2E0000}"/>
    <cellStyle name="Normal 15 6 5 5 2" xfId="11790" xr:uid="{00000000-0005-0000-0000-00000F2E0000}"/>
    <cellStyle name="Normal 15 6 5 6" xfId="11791" xr:uid="{00000000-0005-0000-0000-0000102E0000}"/>
    <cellStyle name="Normal 15 6 5 6 2" xfId="11792" xr:uid="{00000000-0005-0000-0000-0000112E0000}"/>
    <cellStyle name="Normal 15 6 5 7" xfId="11793" xr:uid="{00000000-0005-0000-0000-0000122E0000}"/>
    <cellStyle name="Normal 15 6 6" xfId="11794" xr:uid="{00000000-0005-0000-0000-0000132E0000}"/>
    <cellStyle name="Normal 15 6 6 2" xfId="11795" xr:uid="{00000000-0005-0000-0000-0000142E0000}"/>
    <cellStyle name="Normal 15 6 6 2 2" xfId="11796" xr:uid="{00000000-0005-0000-0000-0000152E0000}"/>
    <cellStyle name="Normal 15 6 6 3" xfId="11797" xr:uid="{00000000-0005-0000-0000-0000162E0000}"/>
    <cellStyle name="Normal 15 6 7" xfId="11798" xr:uid="{00000000-0005-0000-0000-0000172E0000}"/>
    <cellStyle name="Normal 15 6 7 2" xfId="11799" xr:uid="{00000000-0005-0000-0000-0000182E0000}"/>
    <cellStyle name="Normal 15 6 7 2 2" xfId="11800" xr:uid="{00000000-0005-0000-0000-0000192E0000}"/>
    <cellStyle name="Normal 15 6 7 3" xfId="11801" xr:uid="{00000000-0005-0000-0000-00001A2E0000}"/>
    <cellStyle name="Normal 15 6 8" xfId="11802" xr:uid="{00000000-0005-0000-0000-00001B2E0000}"/>
    <cellStyle name="Normal 15 6 8 2" xfId="11803" xr:uid="{00000000-0005-0000-0000-00001C2E0000}"/>
    <cellStyle name="Normal 15 6 8 2 2" xfId="11804" xr:uid="{00000000-0005-0000-0000-00001D2E0000}"/>
    <cellStyle name="Normal 15 6 8 3" xfId="11805" xr:uid="{00000000-0005-0000-0000-00001E2E0000}"/>
    <cellStyle name="Normal 15 6 9" xfId="11806" xr:uid="{00000000-0005-0000-0000-00001F2E0000}"/>
    <cellStyle name="Normal 15 6 9 2" xfId="11807" xr:uid="{00000000-0005-0000-0000-0000202E0000}"/>
    <cellStyle name="Normal 15 7" xfId="11808" xr:uid="{00000000-0005-0000-0000-0000212E0000}"/>
    <cellStyle name="Normal 15 7 2" xfId="11809" xr:uid="{00000000-0005-0000-0000-0000222E0000}"/>
    <cellStyle name="Normal 15 7 2 2" xfId="11810" xr:uid="{00000000-0005-0000-0000-0000232E0000}"/>
    <cellStyle name="Normal 15 7 2 2 2" xfId="11811" xr:uid="{00000000-0005-0000-0000-0000242E0000}"/>
    <cellStyle name="Normal 15 7 2 2 2 2" xfId="11812" xr:uid="{00000000-0005-0000-0000-0000252E0000}"/>
    <cellStyle name="Normal 15 7 2 2 3" xfId="11813" xr:uid="{00000000-0005-0000-0000-0000262E0000}"/>
    <cellStyle name="Normal 15 7 2 3" xfId="11814" xr:uid="{00000000-0005-0000-0000-0000272E0000}"/>
    <cellStyle name="Normal 15 7 2 3 2" xfId="11815" xr:uid="{00000000-0005-0000-0000-0000282E0000}"/>
    <cellStyle name="Normal 15 7 2 3 2 2" xfId="11816" xr:uid="{00000000-0005-0000-0000-0000292E0000}"/>
    <cellStyle name="Normal 15 7 2 3 3" xfId="11817" xr:uid="{00000000-0005-0000-0000-00002A2E0000}"/>
    <cellStyle name="Normal 15 7 2 4" xfId="11818" xr:uid="{00000000-0005-0000-0000-00002B2E0000}"/>
    <cellStyle name="Normal 15 7 2 4 2" xfId="11819" xr:uid="{00000000-0005-0000-0000-00002C2E0000}"/>
    <cellStyle name="Normal 15 7 2 4 2 2" xfId="11820" xr:uid="{00000000-0005-0000-0000-00002D2E0000}"/>
    <cellStyle name="Normal 15 7 2 4 3" xfId="11821" xr:uid="{00000000-0005-0000-0000-00002E2E0000}"/>
    <cellStyle name="Normal 15 7 2 5" xfId="11822" xr:uid="{00000000-0005-0000-0000-00002F2E0000}"/>
    <cellStyle name="Normal 15 7 2 5 2" xfId="11823" xr:uid="{00000000-0005-0000-0000-0000302E0000}"/>
    <cellStyle name="Normal 15 7 2 6" xfId="11824" xr:uid="{00000000-0005-0000-0000-0000312E0000}"/>
    <cellStyle name="Normal 15 7 2 6 2" xfId="11825" xr:uid="{00000000-0005-0000-0000-0000322E0000}"/>
    <cellStyle name="Normal 15 7 2 7" xfId="11826" xr:uid="{00000000-0005-0000-0000-0000332E0000}"/>
    <cellStyle name="Normal 15 7 3" xfId="11827" xr:uid="{00000000-0005-0000-0000-0000342E0000}"/>
    <cellStyle name="Normal 15 7 3 2" xfId="11828" xr:uid="{00000000-0005-0000-0000-0000352E0000}"/>
    <cellStyle name="Normal 15 7 3 2 2" xfId="11829" xr:uid="{00000000-0005-0000-0000-0000362E0000}"/>
    <cellStyle name="Normal 15 7 3 2 2 2" xfId="11830" xr:uid="{00000000-0005-0000-0000-0000372E0000}"/>
    <cellStyle name="Normal 15 7 3 2 3" xfId="11831" xr:uid="{00000000-0005-0000-0000-0000382E0000}"/>
    <cellStyle name="Normal 15 7 3 3" xfId="11832" xr:uid="{00000000-0005-0000-0000-0000392E0000}"/>
    <cellStyle name="Normal 15 7 3 3 2" xfId="11833" xr:uid="{00000000-0005-0000-0000-00003A2E0000}"/>
    <cellStyle name="Normal 15 7 3 3 2 2" xfId="11834" xr:uid="{00000000-0005-0000-0000-00003B2E0000}"/>
    <cellStyle name="Normal 15 7 3 3 3" xfId="11835" xr:uid="{00000000-0005-0000-0000-00003C2E0000}"/>
    <cellStyle name="Normal 15 7 3 4" xfId="11836" xr:uid="{00000000-0005-0000-0000-00003D2E0000}"/>
    <cellStyle name="Normal 15 7 3 4 2" xfId="11837" xr:uid="{00000000-0005-0000-0000-00003E2E0000}"/>
    <cellStyle name="Normal 15 7 3 4 2 2" xfId="11838" xr:uid="{00000000-0005-0000-0000-00003F2E0000}"/>
    <cellStyle name="Normal 15 7 3 4 3" xfId="11839" xr:uid="{00000000-0005-0000-0000-0000402E0000}"/>
    <cellStyle name="Normal 15 7 3 5" xfId="11840" xr:uid="{00000000-0005-0000-0000-0000412E0000}"/>
    <cellStyle name="Normal 15 7 3 5 2" xfId="11841" xr:uid="{00000000-0005-0000-0000-0000422E0000}"/>
    <cellStyle name="Normal 15 7 3 6" xfId="11842" xr:uid="{00000000-0005-0000-0000-0000432E0000}"/>
    <cellStyle name="Normal 15 7 3 6 2" xfId="11843" xr:uid="{00000000-0005-0000-0000-0000442E0000}"/>
    <cellStyle name="Normal 15 7 3 7" xfId="11844" xr:uid="{00000000-0005-0000-0000-0000452E0000}"/>
    <cellStyle name="Normal 15 7 4" xfId="11845" xr:uid="{00000000-0005-0000-0000-0000462E0000}"/>
    <cellStyle name="Normal 15 7 4 2" xfId="11846" xr:uid="{00000000-0005-0000-0000-0000472E0000}"/>
    <cellStyle name="Normal 15 7 4 2 2" xfId="11847" xr:uid="{00000000-0005-0000-0000-0000482E0000}"/>
    <cellStyle name="Normal 15 7 4 3" xfId="11848" xr:uid="{00000000-0005-0000-0000-0000492E0000}"/>
    <cellStyle name="Normal 15 7 5" xfId="11849" xr:uid="{00000000-0005-0000-0000-00004A2E0000}"/>
    <cellStyle name="Normal 15 7 5 2" xfId="11850" xr:uid="{00000000-0005-0000-0000-00004B2E0000}"/>
    <cellStyle name="Normal 15 7 5 2 2" xfId="11851" xr:uid="{00000000-0005-0000-0000-00004C2E0000}"/>
    <cellStyle name="Normal 15 7 5 3" xfId="11852" xr:uid="{00000000-0005-0000-0000-00004D2E0000}"/>
    <cellStyle name="Normal 15 7 6" xfId="11853" xr:uid="{00000000-0005-0000-0000-00004E2E0000}"/>
    <cellStyle name="Normal 15 7 6 2" xfId="11854" xr:uid="{00000000-0005-0000-0000-00004F2E0000}"/>
    <cellStyle name="Normal 15 7 6 2 2" xfId="11855" xr:uid="{00000000-0005-0000-0000-0000502E0000}"/>
    <cellStyle name="Normal 15 7 6 3" xfId="11856" xr:uid="{00000000-0005-0000-0000-0000512E0000}"/>
    <cellStyle name="Normal 15 7 7" xfId="11857" xr:uid="{00000000-0005-0000-0000-0000522E0000}"/>
    <cellStyle name="Normal 15 7 7 2" xfId="11858" xr:uid="{00000000-0005-0000-0000-0000532E0000}"/>
    <cellStyle name="Normal 15 7 8" xfId="11859" xr:uid="{00000000-0005-0000-0000-0000542E0000}"/>
    <cellStyle name="Normal 15 7 8 2" xfId="11860" xr:uid="{00000000-0005-0000-0000-0000552E0000}"/>
    <cellStyle name="Normal 15 7 9" xfId="11861" xr:uid="{00000000-0005-0000-0000-0000562E0000}"/>
    <cellStyle name="Normal 15 8" xfId="11862" xr:uid="{00000000-0005-0000-0000-0000572E0000}"/>
    <cellStyle name="Normal 15 8 2" xfId="11863" xr:uid="{00000000-0005-0000-0000-0000582E0000}"/>
    <cellStyle name="Normal 15 8 2 2" xfId="11864" xr:uid="{00000000-0005-0000-0000-0000592E0000}"/>
    <cellStyle name="Normal 15 8 2 2 2" xfId="11865" xr:uid="{00000000-0005-0000-0000-00005A2E0000}"/>
    <cellStyle name="Normal 15 8 2 2 2 2" xfId="11866" xr:uid="{00000000-0005-0000-0000-00005B2E0000}"/>
    <cellStyle name="Normal 15 8 2 2 3" xfId="11867" xr:uid="{00000000-0005-0000-0000-00005C2E0000}"/>
    <cellStyle name="Normal 15 8 2 3" xfId="11868" xr:uid="{00000000-0005-0000-0000-00005D2E0000}"/>
    <cellStyle name="Normal 15 8 2 3 2" xfId="11869" xr:uid="{00000000-0005-0000-0000-00005E2E0000}"/>
    <cellStyle name="Normal 15 8 2 3 2 2" xfId="11870" xr:uid="{00000000-0005-0000-0000-00005F2E0000}"/>
    <cellStyle name="Normal 15 8 2 3 3" xfId="11871" xr:uid="{00000000-0005-0000-0000-0000602E0000}"/>
    <cellStyle name="Normal 15 8 2 4" xfId="11872" xr:uid="{00000000-0005-0000-0000-0000612E0000}"/>
    <cellStyle name="Normal 15 8 2 4 2" xfId="11873" xr:uid="{00000000-0005-0000-0000-0000622E0000}"/>
    <cellStyle name="Normal 15 8 2 4 2 2" xfId="11874" xr:uid="{00000000-0005-0000-0000-0000632E0000}"/>
    <cellStyle name="Normal 15 8 2 4 3" xfId="11875" xr:uid="{00000000-0005-0000-0000-0000642E0000}"/>
    <cellStyle name="Normal 15 8 2 5" xfId="11876" xr:uid="{00000000-0005-0000-0000-0000652E0000}"/>
    <cellStyle name="Normal 15 8 2 5 2" xfId="11877" xr:uid="{00000000-0005-0000-0000-0000662E0000}"/>
    <cellStyle name="Normal 15 8 2 6" xfId="11878" xr:uid="{00000000-0005-0000-0000-0000672E0000}"/>
    <cellStyle name="Normal 15 8 2 6 2" xfId="11879" xr:uid="{00000000-0005-0000-0000-0000682E0000}"/>
    <cellStyle name="Normal 15 8 2 7" xfId="11880" xr:uid="{00000000-0005-0000-0000-0000692E0000}"/>
    <cellStyle name="Normal 15 8 3" xfId="11881" xr:uid="{00000000-0005-0000-0000-00006A2E0000}"/>
    <cellStyle name="Normal 15 8 3 2" xfId="11882" xr:uid="{00000000-0005-0000-0000-00006B2E0000}"/>
    <cellStyle name="Normal 15 8 3 2 2" xfId="11883" xr:uid="{00000000-0005-0000-0000-00006C2E0000}"/>
    <cellStyle name="Normal 15 8 3 2 2 2" xfId="11884" xr:uid="{00000000-0005-0000-0000-00006D2E0000}"/>
    <cellStyle name="Normal 15 8 3 2 3" xfId="11885" xr:uid="{00000000-0005-0000-0000-00006E2E0000}"/>
    <cellStyle name="Normal 15 8 3 3" xfId="11886" xr:uid="{00000000-0005-0000-0000-00006F2E0000}"/>
    <cellStyle name="Normal 15 8 3 3 2" xfId="11887" xr:uid="{00000000-0005-0000-0000-0000702E0000}"/>
    <cellStyle name="Normal 15 8 3 3 2 2" xfId="11888" xr:uid="{00000000-0005-0000-0000-0000712E0000}"/>
    <cellStyle name="Normal 15 8 3 3 3" xfId="11889" xr:uid="{00000000-0005-0000-0000-0000722E0000}"/>
    <cellStyle name="Normal 15 8 3 4" xfId="11890" xr:uid="{00000000-0005-0000-0000-0000732E0000}"/>
    <cellStyle name="Normal 15 8 3 4 2" xfId="11891" xr:uid="{00000000-0005-0000-0000-0000742E0000}"/>
    <cellStyle name="Normal 15 8 3 4 2 2" xfId="11892" xr:uid="{00000000-0005-0000-0000-0000752E0000}"/>
    <cellStyle name="Normal 15 8 3 4 3" xfId="11893" xr:uid="{00000000-0005-0000-0000-0000762E0000}"/>
    <cellStyle name="Normal 15 8 3 5" xfId="11894" xr:uid="{00000000-0005-0000-0000-0000772E0000}"/>
    <cellStyle name="Normal 15 8 3 5 2" xfId="11895" xr:uid="{00000000-0005-0000-0000-0000782E0000}"/>
    <cellStyle name="Normal 15 8 3 6" xfId="11896" xr:uid="{00000000-0005-0000-0000-0000792E0000}"/>
    <cellStyle name="Normal 15 8 3 6 2" xfId="11897" xr:uid="{00000000-0005-0000-0000-00007A2E0000}"/>
    <cellStyle name="Normal 15 8 3 7" xfId="11898" xr:uid="{00000000-0005-0000-0000-00007B2E0000}"/>
    <cellStyle name="Normal 15 8 4" xfId="11899" xr:uid="{00000000-0005-0000-0000-00007C2E0000}"/>
    <cellStyle name="Normal 15 8 4 2" xfId="11900" xr:uid="{00000000-0005-0000-0000-00007D2E0000}"/>
    <cellStyle name="Normal 15 8 4 2 2" xfId="11901" xr:uid="{00000000-0005-0000-0000-00007E2E0000}"/>
    <cellStyle name="Normal 15 8 4 3" xfId="11902" xr:uid="{00000000-0005-0000-0000-00007F2E0000}"/>
    <cellStyle name="Normal 15 8 5" xfId="11903" xr:uid="{00000000-0005-0000-0000-0000802E0000}"/>
    <cellStyle name="Normal 15 8 5 2" xfId="11904" xr:uid="{00000000-0005-0000-0000-0000812E0000}"/>
    <cellStyle name="Normal 15 8 5 2 2" xfId="11905" xr:uid="{00000000-0005-0000-0000-0000822E0000}"/>
    <cellStyle name="Normal 15 8 5 3" xfId="11906" xr:uid="{00000000-0005-0000-0000-0000832E0000}"/>
    <cellStyle name="Normal 15 8 6" xfId="11907" xr:uid="{00000000-0005-0000-0000-0000842E0000}"/>
    <cellStyle name="Normal 15 8 6 2" xfId="11908" xr:uid="{00000000-0005-0000-0000-0000852E0000}"/>
    <cellStyle name="Normal 15 8 6 2 2" xfId="11909" xr:uid="{00000000-0005-0000-0000-0000862E0000}"/>
    <cellStyle name="Normal 15 8 6 3" xfId="11910" xr:uid="{00000000-0005-0000-0000-0000872E0000}"/>
    <cellStyle name="Normal 15 8 7" xfId="11911" xr:uid="{00000000-0005-0000-0000-0000882E0000}"/>
    <cellStyle name="Normal 15 8 7 2" xfId="11912" xr:uid="{00000000-0005-0000-0000-0000892E0000}"/>
    <cellStyle name="Normal 15 8 8" xfId="11913" xr:uid="{00000000-0005-0000-0000-00008A2E0000}"/>
    <cellStyle name="Normal 15 8 8 2" xfId="11914" xr:uid="{00000000-0005-0000-0000-00008B2E0000}"/>
    <cellStyle name="Normal 15 8 9" xfId="11915" xr:uid="{00000000-0005-0000-0000-00008C2E0000}"/>
    <cellStyle name="Normal 15 9" xfId="11916" xr:uid="{00000000-0005-0000-0000-00008D2E0000}"/>
    <cellStyle name="Normal 15 9 2" xfId="11917" xr:uid="{00000000-0005-0000-0000-00008E2E0000}"/>
    <cellStyle name="Normal 15 9 2 2" xfId="11918" xr:uid="{00000000-0005-0000-0000-00008F2E0000}"/>
    <cellStyle name="Normal 15 9 2 2 2" xfId="11919" xr:uid="{00000000-0005-0000-0000-0000902E0000}"/>
    <cellStyle name="Normal 15 9 2 3" xfId="11920" xr:uid="{00000000-0005-0000-0000-0000912E0000}"/>
    <cellStyle name="Normal 15 9 3" xfId="11921" xr:uid="{00000000-0005-0000-0000-0000922E0000}"/>
    <cellStyle name="Normal 15 9 3 2" xfId="11922" xr:uid="{00000000-0005-0000-0000-0000932E0000}"/>
    <cellStyle name="Normal 15 9 3 2 2" xfId="11923" xr:uid="{00000000-0005-0000-0000-0000942E0000}"/>
    <cellStyle name="Normal 15 9 3 3" xfId="11924" xr:uid="{00000000-0005-0000-0000-0000952E0000}"/>
    <cellStyle name="Normal 15 9 4" xfId="11925" xr:uid="{00000000-0005-0000-0000-0000962E0000}"/>
    <cellStyle name="Normal 15 9 4 2" xfId="11926" xr:uid="{00000000-0005-0000-0000-0000972E0000}"/>
    <cellStyle name="Normal 15 9 4 2 2" xfId="11927" xr:uid="{00000000-0005-0000-0000-0000982E0000}"/>
    <cellStyle name="Normal 15 9 4 3" xfId="11928" xr:uid="{00000000-0005-0000-0000-0000992E0000}"/>
    <cellStyle name="Normal 15 9 5" xfId="11929" xr:uid="{00000000-0005-0000-0000-00009A2E0000}"/>
    <cellStyle name="Normal 15 9 5 2" xfId="11930" xr:uid="{00000000-0005-0000-0000-00009B2E0000}"/>
    <cellStyle name="Normal 15 9 6" xfId="11931" xr:uid="{00000000-0005-0000-0000-00009C2E0000}"/>
    <cellStyle name="Normal 15 9 6 2" xfId="11932" xr:uid="{00000000-0005-0000-0000-00009D2E0000}"/>
    <cellStyle name="Normal 15 9 7" xfId="11933" xr:uid="{00000000-0005-0000-0000-00009E2E0000}"/>
    <cellStyle name="Normal 15_Confidential Information" xfId="11934" xr:uid="{00000000-0005-0000-0000-00009F2E0000}"/>
    <cellStyle name="Normal 16" xfId="11935" xr:uid="{00000000-0005-0000-0000-0000A02E0000}"/>
    <cellStyle name="Normal 17" xfId="11936" xr:uid="{00000000-0005-0000-0000-0000A12E0000}"/>
    <cellStyle name="Normal 18" xfId="11937" xr:uid="{00000000-0005-0000-0000-0000A22E0000}"/>
    <cellStyle name="Normal 18 2" xfId="11938" xr:uid="{00000000-0005-0000-0000-0000A32E0000}"/>
    <cellStyle name="Normal 18 2 10" xfId="11939" xr:uid="{00000000-0005-0000-0000-0000A42E0000}"/>
    <cellStyle name="Normal 18 2 10 2" xfId="11940" xr:uid="{00000000-0005-0000-0000-0000A52E0000}"/>
    <cellStyle name="Normal 18 2 10 2 2" xfId="11941" xr:uid="{00000000-0005-0000-0000-0000A62E0000}"/>
    <cellStyle name="Normal 18 2 10 3" xfId="11942" xr:uid="{00000000-0005-0000-0000-0000A72E0000}"/>
    <cellStyle name="Normal 18 2 11" xfId="11943" xr:uid="{00000000-0005-0000-0000-0000A82E0000}"/>
    <cellStyle name="Normal 18 2 11 2" xfId="11944" xr:uid="{00000000-0005-0000-0000-0000A92E0000}"/>
    <cellStyle name="Normal 18 2 11 2 2" xfId="11945" xr:uid="{00000000-0005-0000-0000-0000AA2E0000}"/>
    <cellStyle name="Normal 18 2 11 3" xfId="11946" xr:uid="{00000000-0005-0000-0000-0000AB2E0000}"/>
    <cellStyle name="Normal 18 2 12" xfId="11947" xr:uid="{00000000-0005-0000-0000-0000AC2E0000}"/>
    <cellStyle name="Normal 18 2 12 2" xfId="11948" xr:uid="{00000000-0005-0000-0000-0000AD2E0000}"/>
    <cellStyle name="Normal 18 2 12 2 2" xfId="11949" xr:uid="{00000000-0005-0000-0000-0000AE2E0000}"/>
    <cellStyle name="Normal 18 2 12 3" xfId="11950" xr:uid="{00000000-0005-0000-0000-0000AF2E0000}"/>
    <cellStyle name="Normal 18 2 13" xfId="11951" xr:uid="{00000000-0005-0000-0000-0000B02E0000}"/>
    <cellStyle name="Normal 18 2 13 2" xfId="11952" xr:uid="{00000000-0005-0000-0000-0000B12E0000}"/>
    <cellStyle name="Normal 18 2 14" xfId="11953" xr:uid="{00000000-0005-0000-0000-0000B22E0000}"/>
    <cellStyle name="Normal 18 2 14 2" xfId="11954" xr:uid="{00000000-0005-0000-0000-0000B32E0000}"/>
    <cellStyle name="Normal 18 2 15" xfId="11955" xr:uid="{00000000-0005-0000-0000-0000B42E0000}"/>
    <cellStyle name="Normal 18 2 2" xfId="11956" xr:uid="{00000000-0005-0000-0000-0000B52E0000}"/>
    <cellStyle name="Normal 18 2 2 10" xfId="11957" xr:uid="{00000000-0005-0000-0000-0000B62E0000}"/>
    <cellStyle name="Normal 18 2 2 10 2" xfId="11958" xr:uid="{00000000-0005-0000-0000-0000B72E0000}"/>
    <cellStyle name="Normal 18 2 2 10 2 2" xfId="11959" xr:uid="{00000000-0005-0000-0000-0000B82E0000}"/>
    <cellStyle name="Normal 18 2 2 10 3" xfId="11960" xr:uid="{00000000-0005-0000-0000-0000B92E0000}"/>
    <cellStyle name="Normal 18 2 2 11" xfId="11961" xr:uid="{00000000-0005-0000-0000-0000BA2E0000}"/>
    <cellStyle name="Normal 18 2 2 11 2" xfId="11962" xr:uid="{00000000-0005-0000-0000-0000BB2E0000}"/>
    <cellStyle name="Normal 18 2 2 12" xfId="11963" xr:uid="{00000000-0005-0000-0000-0000BC2E0000}"/>
    <cellStyle name="Normal 18 2 2 12 2" xfId="11964" xr:uid="{00000000-0005-0000-0000-0000BD2E0000}"/>
    <cellStyle name="Normal 18 2 2 13" xfId="11965" xr:uid="{00000000-0005-0000-0000-0000BE2E0000}"/>
    <cellStyle name="Normal 18 2 2 2" xfId="11966" xr:uid="{00000000-0005-0000-0000-0000BF2E0000}"/>
    <cellStyle name="Normal 18 2 2 2 10" xfId="11967" xr:uid="{00000000-0005-0000-0000-0000C02E0000}"/>
    <cellStyle name="Normal 18 2 2 2 10 2" xfId="11968" xr:uid="{00000000-0005-0000-0000-0000C12E0000}"/>
    <cellStyle name="Normal 18 2 2 2 11" xfId="11969" xr:uid="{00000000-0005-0000-0000-0000C22E0000}"/>
    <cellStyle name="Normal 18 2 2 2 2" xfId="11970" xr:uid="{00000000-0005-0000-0000-0000C32E0000}"/>
    <cellStyle name="Normal 18 2 2 2 2 2" xfId="11971" xr:uid="{00000000-0005-0000-0000-0000C42E0000}"/>
    <cellStyle name="Normal 18 2 2 2 2 2 2" xfId="11972" xr:uid="{00000000-0005-0000-0000-0000C52E0000}"/>
    <cellStyle name="Normal 18 2 2 2 2 2 2 2" xfId="11973" xr:uid="{00000000-0005-0000-0000-0000C62E0000}"/>
    <cellStyle name="Normal 18 2 2 2 2 2 2 2 2" xfId="11974" xr:uid="{00000000-0005-0000-0000-0000C72E0000}"/>
    <cellStyle name="Normal 18 2 2 2 2 2 2 3" xfId="11975" xr:uid="{00000000-0005-0000-0000-0000C82E0000}"/>
    <cellStyle name="Normal 18 2 2 2 2 2 3" xfId="11976" xr:uid="{00000000-0005-0000-0000-0000C92E0000}"/>
    <cellStyle name="Normal 18 2 2 2 2 2 3 2" xfId="11977" xr:uid="{00000000-0005-0000-0000-0000CA2E0000}"/>
    <cellStyle name="Normal 18 2 2 2 2 2 3 2 2" xfId="11978" xr:uid="{00000000-0005-0000-0000-0000CB2E0000}"/>
    <cellStyle name="Normal 18 2 2 2 2 2 3 3" xfId="11979" xr:uid="{00000000-0005-0000-0000-0000CC2E0000}"/>
    <cellStyle name="Normal 18 2 2 2 2 2 4" xfId="11980" xr:uid="{00000000-0005-0000-0000-0000CD2E0000}"/>
    <cellStyle name="Normal 18 2 2 2 2 2 4 2" xfId="11981" xr:uid="{00000000-0005-0000-0000-0000CE2E0000}"/>
    <cellStyle name="Normal 18 2 2 2 2 2 4 2 2" xfId="11982" xr:uid="{00000000-0005-0000-0000-0000CF2E0000}"/>
    <cellStyle name="Normal 18 2 2 2 2 2 4 3" xfId="11983" xr:uid="{00000000-0005-0000-0000-0000D02E0000}"/>
    <cellStyle name="Normal 18 2 2 2 2 2 5" xfId="11984" xr:uid="{00000000-0005-0000-0000-0000D12E0000}"/>
    <cellStyle name="Normal 18 2 2 2 2 2 5 2" xfId="11985" xr:uid="{00000000-0005-0000-0000-0000D22E0000}"/>
    <cellStyle name="Normal 18 2 2 2 2 2 6" xfId="11986" xr:uid="{00000000-0005-0000-0000-0000D32E0000}"/>
    <cellStyle name="Normal 18 2 2 2 2 2 6 2" xfId="11987" xr:uid="{00000000-0005-0000-0000-0000D42E0000}"/>
    <cellStyle name="Normal 18 2 2 2 2 2 7" xfId="11988" xr:uid="{00000000-0005-0000-0000-0000D52E0000}"/>
    <cellStyle name="Normal 18 2 2 2 2 3" xfId="11989" xr:uid="{00000000-0005-0000-0000-0000D62E0000}"/>
    <cellStyle name="Normal 18 2 2 2 2 3 2" xfId="11990" xr:uid="{00000000-0005-0000-0000-0000D72E0000}"/>
    <cellStyle name="Normal 18 2 2 2 2 3 2 2" xfId="11991" xr:uid="{00000000-0005-0000-0000-0000D82E0000}"/>
    <cellStyle name="Normal 18 2 2 2 2 3 2 2 2" xfId="11992" xr:uid="{00000000-0005-0000-0000-0000D92E0000}"/>
    <cellStyle name="Normal 18 2 2 2 2 3 2 3" xfId="11993" xr:uid="{00000000-0005-0000-0000-0000DA2E0000}"/>
    <cellStyle name="Normal 18 2 2 2 2 3 3" xfId="11994" xr:uid="{00000000-0005-0000-0000-0000DB2E0000}"/>
    <cellStyle name="Normal 18 2 2 2 2 3 3 2" xfId="11995" xr:uid="{00000000-0005-0000-0000-0000DC2E0000}"/>
    <cellStyle name="Normal 18 2 2 2 2 3 3 2 2" xfId="11996" xr:uid="{00000000-0005-0000-0000-0000DD2E0000}"/>
    <cellStyle name="Normal 18 2 2 2 2 3 3 3" xfId="11997" xr:uid="{00000000-0005-0000-0000-0000DE2E0000}"/>
    <cellStyle name="Normal 18 2 2 2 2 3 4" xfId="11998" xr:uid="{00000000-0005-0000-0000-0000DF2E0000}"/>
    <cellStyle name="Normal 18 2 2 2 2 3 4 2" xfId="11999" xr:uid="{00000000-0005-0000-0000-0000E02E0000}"/>
    <cellStyle name="Normal 18 2 2 2 2 3 4 2 2" xfId="12000" xr:uid="{00000000-0005-0000-0000-0000E12E0000}"/>
    <cellStyle name="Normal 18 2 2 2 2 3 4 3" xfId="12001" xr:uid="{00000000-0005-0000-0000-0000E22E0000}"/>
    <cellStyle name="Normal 18 2 2 2 2 3 5" xfId="12002" xr:uid="{00000000-0005-0000-0000-0000E32E0000}"/>
    <cellStyle name="Normal 18 2 2 2 2 3 5 2" xfId="12003" xr:uid="{00000000-0005-0000-0000-0000E42E0000}"/>
    <cellStyle name="Normal 18 2 2 2 2 3 6" xfId="12004" xr:uid="{00000000-0005-0000-0000-0000E52E0000}"/>
    <cellStyle name="Normal 18 2 2 2 2 3 6 2" xfId="12005" xr:uid="{00000000-0005-0000-0000-0000E62E0000}"/>
    <cellStyle name="Normal 18 2 2 2 2 3 7" xfId="12006" xr:uid="{00000000-0005-0000-0000-0000E72E0000}"/>
    <cellStyle name="Normal 18 2 2 2 2 4" xfId="12007" xr:uid="{00000000-0005-0000-0000-0000E82E0000}"/>
    <cellStyle name="Normal 18 2 2 2 2 4 2" xfId="12008" xr:uid="{00000000-0005-0000-0000-0000E92E0000}"/>
    <cellStyle name="Normal 18 2 2 2 2 4 2 2" xfId="12009" xr:uid="{00000000-0005-0000-0000-0000EA2E0000}"/>
    <cellStyle name="Normal 18 2 2 2 2 4 3" xfId="12010" xr:uid="{00000000-0005-0000-0000-0000EB2E0000}"/>
    <cellStyle name="Normal 18 2 2 2 2 5" xfId="12011" xr:uid="{00000000-0005-0000-0000-0000EC2E0000}"/>
    <cellStyle name="Normal 18 2 2 2 2 5 2" xfId="12012" xr:uid="{00000000-0005-0000-0000-0000ED2E0000}"/>
    <cellStyle name="Normal 18 2 2 2 2 5 2 2" xfId="12013" xr:uid="{00000000-0005-0000-0000-0000EE2E0000}"/>
    <cellStyle name="Normal 18 2 2 2 2 5 3" xfId="12014" xr:uid="{00000000-0005-0000-0000-0000EF2E0000}"/>
    <cellStyle name="Normal 18 2 2 2 2 6" xfId="12015" xr:uid="{00000000-0005-0000-0000-0000F02E0000}"/>
    <cellStyle name="Normal 18 2 2 2 2 6 2" xfId="12016" xr:uid="{00000000-0005-0000-0000-0000F12E0000}"/>
    <cellStyle name="Normal 18 2 2 2 2 6 2 2" xfId="12017" xr:uid="{00000000-0005-0000-0000-0000F22E0000}"/>
    <cellStyle name="Normal 18 2 2 2 2 6 3" xfId="12018" xr:uid="{00000000-0005-0000-0000-0000F32E0000}"/>
    <cellStyle name="Normal 18 2 2 2 2 7" xfId="12019" xr:uid="{00000000-0005-0000-0000-0000F42E0000}"/>
    <cellStyle name="Normal 18 2 2 2 2 7 2" xfId="12020" xr:uid="{00000000-0005-0000-0000-0000F52E0000}"/>
    <cellStyle name="Normal 18 2 2 2 2 8" xfId="12021" xr:uid="{00000000-0005-0000-0000-0000F62E0000}"/>
    <cellStyle name="Normal 18 2 2 2 2 8 2" xfId="12022" xr:uid="{00000000-0005-0000-0000-0000F72E0000}"/>
    <cellStyle name="Normal 18 2 2 2 2 9" xfId="12023" xr:uid="{00000000-0005-0000-0000-0000F82E0000}"/>
    <cellStyle name="Normal 18 2 2 2 3" xfId="12024" xr:uid="{00000000-0005-0000-0000-0000F92E0000}"/>
    <cellStyle name="Normal 18 2 2 2 3 2" xfId="12025" xr:uid="{00000000-0005-0000-0000-0000FA2E0000}"/>
    <cellStyle name="Normal 18 2 2 2 3 2 2" xfId="12026" xr:uid="{00000000-0005-0000-0000-0000FB2E0000}"/>
    <cellStyle name="Normal 18 2 2 2 3 2 2 2" xfId="12027" xr:uid="{00000000-0005-0000-0000-0000FC2E0000}"/>
    <cellStyle name="Normal 18 2 2 2 3 2 2 2 2" xfId="12028" xr:uid="{00000000-0005-0000-0000-0000FD2E0000}"/>
    <cellStyle name="Normal 18 2 2 2 3 2 2 3" xfId="12029" xr:uid="{00000000-0005-0000-0000-0000FE2E0000}"/>
    <cellStyle name="Normal 18 2 2 2 3 2 3" xfId="12030" xr:uid="{00000000-0005-0000-0000-0000FF2E0000}"/>
    <cellStyle name="Normal 18 2 2 2 3 2 3 2" xfId="12031" xr:uid="{00000000-0005-0000-0000-0000002F0000}"/>
    <cellStyle name="Normal 18 2 2 2 3 2 3 2 2" xfId="12032" xr:uid="{00000000-0005-0000-0000-0000012F0000}"/>
    <cellStyle name="Normal 18 2 2 2 3 2 3 3" xfId="12033" xr:uid="{00000000-0005-0000-0000-0000022F0000}"/>
    <cellStyle name="Normal 18 2 2 2 3 2 4" xfId="12034" xr:uid="{00000000-0005-0000-0000-0000032F0000}"/>
    <cellStyle name="Normal 18 2 2 2 3 2 4 2" xfId="12035" xr:uid="{00000000-0005-0000-0000-0000042F0000}"/>
    <cellStyle name="Normal 18 2 2 2 3 2 4 2 2" xfId="12036" xr:uid="{00000000-0005-0000-0000-0000052F0000}"/>
    <cellStyle name="Normal 18 2 2 2 3 2 4 3" xfId="12037" xr:uid="{00000000-0005-0000-0000-0000062F0000}"/>
    <cellStyle name="Normal 18 2 2 2 3 2 5" xfId="12038" xr:uid="{00000000-0005-0000-0000-0000072F0000}"/>
    <cellStyle name="Normal 18 2 2 2 3 2 5 2" xfId="12039" xr:uid="{00000000-0005-0000-0000-0000082F0000}"/>
    <cellStyle name="Normal 18 2 2 2 3 2 6" xfId="12040" xr:uid="{00000000-0005-0000-0000-0000092F0000}"/>
    <cellStyle name="Normal 18 2 2 2 3 2 6 2" xfId="12041" xr:uid="{00000000-0005-0000-0000-00000A2F0000}"/>
    <cellStyle name="Normal 18 2 2 2 3 2 7" xfId="12042" xr:uid="{00000000-0005-0000-0000-00000B2F0000}"/>
    <cellStyle name="Normal 18 2 2 2 3 3" xfId="12043" xr:uid="{00000000-0005-0000-0000-00000C2F0000}"/>
    <cellStyle name="Normal 18 2 2 2 3 3 2" xfId="12044" xr:uid="{00000000-0005-0000-0000-00000D2F0000}"/>
    <cellStyle name="Normal 18 2 2 2 3 3 2 2" xfId="12045" xr:uid="{00000000-0005-0000-0000-00000E2F0000}"/>
    <cellStyle name="Normal 18 2 2 2 3 3 3" xfId="12046" xr:uid="{00000000-0005-0000-0000-00000F2F0000}"/>
    <cellStyle name="Normal 18 2 2 2 3 4" xfId="12047" xr:uid="{00000000-0005-0000-0000-0000102F0000}"/>
    <cellStyle name="Normal 18 2 2 2 3 4 2" xfId="12048" xr:uid="{00000000-0005-0000-0000-0000112F0000}"/>
    <cellStyle name="Normal 18 2 2 2 3 4 2 2" xfId="12049" xr:uid="{00000000-0005-0000-0000-0000122F0000}"/>
    <cellStyle name="Normal 18 2 2 2 3 4 3" xfId="12050" xr:uid="{00000000-0005-0000-0000-0000132F0000}"/>
    <cellStyle name="Normal 18 2 2 2 3 5" xfId="12051" xr:uid="{00000000-0005-0000-0000-0000142F0000}"/>
    <cellStyle name="Normal 18 2 2 2 3 5 2" xfId="12052" xr:uid="{00000000-0005-0000-0000-0000152F0000}"/>
    <cellStyle name="Normal 18 2 2 2 3 5 2 2" xfId="12053" xr:uid="{00000000-0005-0000-0000-0000162F0000}"/>
    <cellStyle name="Normal 18 2 2 2 3 5 3" xfId="12054" xr:uid="{00000000-0005-0000-0000-0000172F0000}"/>
    <cellStyle name="Normal 18 2 2 2 3 6" xfId="12055" xr:uid="{00000000-0005-0000-0000-0000182F0000}"/>
    <cellStyle name="Normal 18 2 2 2 3 6 2" xfId="12056" xr:uid="{00000000-0005-0000-0000-0000192F0000}"/>
    <cellStyle name="Normal 18 2 2 2 3 7" xfId="12057" xr:uid="{00000000-0005-0000-0000-00001A2F0000}"/>
    <cellStyle name="Normal 18 2 2 2 3 7 2" xfId="12058" xr:uid="{00000000-0005-0000-0000-00001B2F0000}"/>
    <cellStyle name="Normal 18 2 2 2 3 8" xfId="12059" xr:uid="{00000000-0005-0000-0000-00001C2F0000}"/>
    <cellStyle name="Normal 18 2 2 2 4" xfId="12060" xr:uid="{00000000-0005-0000-0000-00001D2F0000}"/>
    <cellStyle name="Normal 18 2 2 2 4 2" xfId="12061" xr:uid="{00000000-0005-0000-0000-00001E2F0000}"/>
    <cellStyle name="Normal 18 2 2 2 4 2 2" xfId="12062" xr:uid="{00000000-0005-0000-0000-00001F2F0000}"/>
    <cellStyle name="Normal 18 2 2 2 4 2 2 2" xfId="12063" xr:uid="{00000000-0005-0000-0000-0000202F0000}"/>
    <cellStyle name="Normal 18 2 2 2 4 2 3" xfId="12064" xr:uid="{00000000-0005-0000-0000-0000212F0000}"/>
    <cellStyle name="Normal 18 2 2 2 4 3" xfId="12065" xr:uid="{00000000-0005-0000-0000-0000222F0000}"/>
    <cellStyle name="Normal 18 2 2 2 4 3 2" xfId="12066" xr:uid="{00000000-0005-0000-0000-0000232F0000}"/>
    <cellStyle name="Normal 18 2 2 2 4 3 2 2" xfId="12067" xr:uid="{00000000-0005-0000-0000-0000242F0000}"/>
    <cellStyle name="Normal 18 2 2 2 4 3 3" xfId="12068" xr:uid="{00000000-0005-0000-0000-0000252F0000}"/>
    <cellStyle name="Normal 18 2 2 2 4 4" xfId="12069" xr:uid="{00000000-0005-0000-0000-0000262F0000}"/>
    <cellStyle name="Normal 18 2 2 2 4 4 2" xfId="12070" xr:uid="{00000000-0005-0000-0000-0000272F0000}"/>
    <cellStyle name="Normal 18 2 2 2 4 4 2 2" xfId="12071" xr:uid="{00000000-0005-0000-0000-0000282F0000}"/>
    <cellStyle name="Normal 18 2 2 2 4 4 3" xfId="12072" xr:uid="{00000000-0005-0000-0000-0000292F0000}"/>
    <cellStyle name="Normal 18 2 2 2 4 5" xfId="12073" xr:uid="{00000000-0005-0000-0000-00002A2F0000}"/>
    <cellStyle name="Normal 18 2 2 2 4 5 2" xfId="12074" xr:uid="{00000000-0005-0000-0000-00002B2F0000}"/>
    <cellStyle name="Normal 18 2 2 2 4 6" xfId="12075" xr:uid="{00000000-0005-0000-0000-00002C2F0000}"/>
    <cellStyle name="Normal 18 2 2 2 4 6 2" xfId="12076" xr:uid="{00000000-0005-0000-0000-00002D2F0000}"/>
    <cellStyle name="Normal 18 2 2 2 4 7" xfId="12077" xr:uid="{00000000-0005-0000-0000-00002E2F0000}"/>
    <cellStyle name="Normal 18 2 2 2 5" xfId="12078" xr:uid="{00000000-0005-0000-0000-00002F2F0000}"/>
    <cellStyle name="Normal 18 2 2 2 5 2" xfId="12079" xr:uid="{00000000-0005-0000-0000-0000302F0000}"/>
    <cellStyle name="Normal 18 2 2 2 5 2 2" xfId="12080" xr:uid="{00000000-0005-0000-0000-0000312F0000}"/>
    <cellStyle name="Normal 18 2 2 2 5 2 2 2" xfId="12081" xr:uid="{00000000-0005-0000-0000-0000322F0000}"/>
    <cellStyle name="Normal 18 2 2 2 5 2 3" xfId="12082" xr:uid="{00000000-0005-0000-0000-0000332F0000}"/>
    <cellStyle name="Normal 18 2 2 2 5 3" xfId="12083" xr:uid="{00000000-0005-0000-0000-0000342F0000}"/>
    <cellStyle name="Normal 18 2 2 2 5 3 2" xfId="12084" xr:uid="{00000000-0005-0000-0000-0000352F0000}"/>
    <cellStyle name="Normal 18 2 2 2 5 3 2 2" xfId="12085" xr:uid="{00000000-0005-0000-0000-0000362F0000}"/>
    <cellStyle name="Normal 18 2 2 2 5 3 3" xfId="12086" xr:uid="{00000000-0005-0000-0000-0000372F0000}"/>
    <cellStyle name="Normal 18 2 2 2 5 4" xfId="12087" xr:uid="{00000000-0005-0000-0000-0000382F0000}"/>
    <cellStyle name="Normal 18 2 2 2 5 4 2" xfId="12088" xr:uid="{00000000-0005-0000-0000-0000392F0000}"/>
    <cellStyle name="Normal 18 2 2 2 5 4 2 2" xfId="12089" xr:uid="{00000000-0005-0000-0000-00003A2F0000}"/>
    <cellStyle name="Normal 18 2 2 2 5 4 3" xfId="12090" xr:uid="{00000000-0005-0000-0000-00003B2F0000}"/>
    <cellStyle name="Normal 18 2 2 2 5 5" xfId="12091" xr:uid="{00000000-0005-0000-0000-00003C2F0000}"/>
    <cellStyle name="Normal 18 2 2 2 5 5 2" xfId="12092" xr:uid="{00000000-0005-0000-0000-00003D2F0000}"/>
    <cellStyle name="Normal 18 2 2 2 5 6" xfId="12093" xr:uid="{00000000-0005-0000-0000-00003E2F0000}"/>
    <cellStyle name="Normal 18 2 2 2 5 6 2" xfId="12094" xr:uid="{00000000-0005-0000-0000-00003F2F0000}"/>
    <cellStyle name="Normal 18 2 2 2 5 7" xfId="12095" xr:uid="{00000000-0005-0000-0000-0000402F0000}"/>
    <cellStyle name="Normal 18 2 2 2 6" xfId="12096" xr:uid="{00000000-0005-0000-0000-0000412F0000}"/>
    <cellStyle name="Normal 18 2 2 2 6 2" xfId="12097" xr:uid="{00000000-0005-0000-0000-0000422F0000}"/>
    <cellStyle name="Normal 18 2 2 2 6 2 2" xfId="12098" xr:uid="{00000000-0005-0000-0000-0000432F0000}"/>
    <cellStyle name="Normal 18 2 2 2 6 3" xfId="12099" xr:uid="{00000000-0005-0000-0000-0000442F0000}"/>
    <cellStyle name="Normal 18 2 2 2 7" xfId="12100" xr:uid="{00000000-0005-0000-0000-0000452F0000}"/>
    <cellStyle name="Normal 18 2 2 2 7 2" xfId="12101" xr:uid="{00000000-0005-0000-0000-0000462F0000}"/>
    <cellStyle name="Normal 18 2 2 2 7 2 2" xfId="12102" xr:uid="{00000000-0005-0000-0000-0000472F0000}"/>
    <cellStyle name="Normal 18 2 2 2 7 3" xfId="12103" xr:uid="{00000000-0005-0000-0000-0000482F0000}"/>
    <cellStyle name="Normal 18 2 2 2 8" xfId="12104" xr:uid="{00000000-0005-0000-0000-0000492F0000}"/>
    <cellStyle name="Normal 18 2 2 2 8 2" xfId="12105" xr:uid="{00000000-0005-0000-0000-00004A2F0000}"/>
    <cellStyle name="Normal 18 2 2 2 8 2 2" xfId="12106" xr:uid="{00000000-0005-0000-0000-00004B2F0000}"/>
    <cellStyle name="Normal 18 2 2 2 8 3" xfId="12107" xr:uid="{00000000-0005-0000-0000-00004C2F0000}"/>
    <cellStyle name="Normal 18 2 2 2 9" xfId="12108" xr:uid="{00000000-0005-0000-0000-00004D2F0000}"/>
    <cellStyle name="Normal 18 2 2 2 9 2" xfId="12109" xr:uid="{00000000-0005-0000-0000-00004E2F0000}"/>
    <cellStyle name="Normal 18 2 2 3" xfId="12110" xr:uid="{00000000-0005-0000-0000-00004F2F0000}"/>
    <cellStyle name="Normal 18 2 2 3 10" xfId="12111" xr:uid="{00000000-0005-0000-0000-0000502F0000}"/>
    <cellStyle name="Normal 18 2 2 3 10 2" xfId="12112" xr:uid="{00000000-0005-0000-0000-0000512F0000}"/>
    <cellStyle name="Normal 18 2 2 3 11" xfId="12113" xr:uid="{00000000-0005-0000-0000-0000522F0000}"/>
    <cellStyle name="Normal 18 2 2 3 2" xfId="12114" xr:uid="{00000000-0005-0000-0000-0000532F0000}"/>
    <cellStyle name="Normal 18 2 2 3 2 2" xfId="12115" xr:uid="{00000000-0005-0000-0000-0000542F0000}"/>
    <cellStyle name="Normal 18 2 2 3 2 2 2" xfId="12116" xr:uid="{00000000-0005-0000-0000-0000552F0000}"/>
    <cellStyle name="Normal 18 2 2 3 2 2 2 2" xfId="12117" xr:uid="{00000000-0005-0000-0000-0000562F0000}"/>
    <cellStyle name="Normal 18 2 2 3 2 2 2 2 2" xfId="12118" xr:uid="{00000000-0005-0000-0000-0000572F0000}"/>
    <cellStyle name="Normal 18 2 2 3 2 2 2 3" xfId="12119" xr:uid="{00000000-0005-0000-0000-0000582F0000}"/>
    <cellStyle name="Normal 18 2 2 3 2 2 3" xfId="12120" xr:uid="{00000000-0005-0000-0000-0000592F0000}"/>
    <cellStyle name="Normal 18 2 2 3 2 2 3 2" xfId="12121" xr:uid="{00000000-0005-0000-0000-00005A2F0000}"/>
    <cellStyle name="Normal 18 2 2 3 2 2 3 2 2" xfId="12122" xr:uid="{00000000-0005-0000-0000-00005B2F0000}"/>
    <cellStyle name="Normal 18 2 2 3 2 2 3 3" xfId="12123" xr:uid="{00000000-0005-0000-0000-00005C2F0000}"/>
    <cellStyle name="Normal 18 2 2 3 2 2 4" xfId="12124" xr:uid="{00000000-0005-0000-0000-00005D2F0000}"/>
    <cellStyle name="Normal 18 2 2 3 2 2 4 2" xfId="12125" xr:uid="{00000000-0005-0000-0000-00005E2F0000}"/>
    <cellStyle name="Normal 18 2 2 3 2 2 4 2 2" xfId="12126" xr:uid="{00000000-0005-0000-0000-00005F2F0000}"/>
    <cellStyle name="Normal 18 2 2 3 2 2 4 3" xfId="12127" xr:uid="{00000000-0005-0000-0000-0000602F0000}"/>
    <cellStyle name="Normal 18 2 2 3 2 2 5" xfId="12128" xr:uid="{00000000-0005-0000-0000-0000612F0000}"/>
    <cellStyle name="Normal 18 2 2 3 2 2 5 2" xfId="12129" xr:uid="{00000000-0005-0000-0000-0000622F0000}"/>
    <cellStyle name="Normal 18 2 2 3 2 2 6" xfId="12130" xr:uid="{00000000-0005-0000-0000-0000632F0000}"/>
    <cellStyle name="Normal 18 2 2 3 2 2 6 2" xfId="12131" xr:uid="{00000000-0005-0000-0000-0000642F0000}"/>
    <cellStyle name="Normal 18 2 2 3 2 2 7" xfId="12132" xr:uid="{00000000-0005-0000-0000-0000652F0000}"/>
    <cellStyle name="Normal 18 2 2 3 2 3" xfId="12133" xr:uid="{00000000-0005-0000-0000-0000662F0000}"/>
    <cellStyle name="Normal 18 2 2 3 2 3 2" xfId="12134" xr:uid="{00000000-0005-0000-0000-0000672F0000}"/>
    <cellStyle name="Normal 18 2 2 3 2 3 2 2" xfId="12135" xr:uid="{00000000-0005-0000-0000-0000682F0000}"/>
    <cellStyle name="Normal 18 2 2 3 2 3 2 2 2" xfId="12136" xr:uid="{00000000-0005-0000-0000-0000692F0000}"/>
    <cellStyle name="Normal 18 2 2 3 2 3 2 3" xfId="12137" xr:uid="{00000000-0005-0000-0000-00006A2F0000}"/>
    <cellStyle name="Normal 18 2 2 3 2 3 3" xfId="12138" xr:uid="{00000000-0005-0000-0000-00006B2F0000}"/>
    <cellStyle name="Normal 18 2 2 3 2 3 3 2" xfId="12139" xr:uid="{00000000-0005-0000-0000-00006C2F0000}"/>
    <cellStyle name="Normal 18 2 2 3 2 3 3 2 2" xfId="12140" xr:uid="{00000000-0005-0000-0000-00006D2F0000}"/>
    <cellStyle name="Normal 18 2 2 3 2 3 3 3" xfId="12141" xr:uid="{00000000-0005-0000-0000-00006E2F0000}"/>
    <cellStyle name="Normal 18 2 2 3 2 3 4" xfId="12142" xr:uid="{00000000-0005-0000-0000-00006F2F0000}"/>
    <cellStyle name="Normal 18 2 2 3 2 3 4 2" xfId="12143" xr:uid="{00000000-0005-0000-0000-0000702F0000}"/>
    <cellStyle name="Normal 18 2 2 3 2 3 4 2 2" xfId="12144" xr:uid="{00000000-0005-0000-0000-0000712F0000}"/>
    <cellStyle name="Normal 18 2 2 3 2 3 4 3" xfId="12145" xr:uid="{00000000-0005-0000-0000-0000722F0000}"/>
    <cellStyle name="Normal 18 2 2 3 2 3 5" xfId="12146" xr:uid="{00000000-0005-0000-0000-0000732F0000}"/>
    <cellStyle name="Normal 18 2 2 3 2 3 5 2" xfId="12147" xr:uid="{00000000-0005-0000-0000-0000742F0000}"/>
    <cellStyle name="Normal 18 2 2 3 2 3 6" xfId="12148" xr:uid="{00000000-0005-0000-0000-0000752F0000}"/>
    <cellStyle name="Normal 18 2 2 3 2 3 6 2" xfId="12149" xr:uid="{00000000-0005-0000-0000-0000762F0000}"/>
    <cellStyle name="Normal 18 2 2 3 2 3 7" xfId="12150" xr:uid="{00000000-0005-0000-0000-0000772F0000}"/>
    <cellStyle name="Normal 18 2 2 3 2 4" xfId="12151" xr:uid="{00000000-0005-0000-0000-0000782F0000}"/>
    <cellStyle name="Normal 18 2 2 3 2 4 2" xfId="12152" xr:uid="{00000000-0005-0000-0000-0000792F0000}"/>
    <cellStyle name="Normal 18 2 2 3 2 4 2 2" xfId="12153" xr:uid="{00000000-0005-0000-0000-00007A2F0000}"/>
    <cellStyle name="Normal 18 2 2 3 2 4 3" xfId="12154" xr:uid="{00000000-0005-0000-0000-00007B2F0000}"/>
    <cellStyle name="Normal 18 2 2 3 2 5" xfId="12155" xr:uid="{00000000-0005-0000-0000-00007C2F0000}"/>
    <cellStyle name="Normal 18 2 2 3 2 5 2" xfId="12156" xr:uid="{00000000-0005-0000-0000-00007D2F0000}"/>
    <cellStyle name="Normal 18 2 2 3 2 5 2 2" xfId="12157" xr:uid="{00000000-0005-0000-0000-00007E2F0000}"/>
    <cellStyle name="Normal 18 2 2 3 2 5 3" xfId="12158" xr:uid="{00000000-0005-0000-0000-00007F2F0000}"/>
    <cellStyle name="Normal 18 2 2 3 2 6" xfId="12159" xr:uid="{00000000-0005-0000-0000-0000802F0000}"/>
    <cellStyle name="Normal 18 2 2 3 2 6 2" xfId="12160" xr:uid="{00000000-0005-0000-0000-0000812F0000}"/>
    <cellStyle name="Normal 18 2 2 3 2 6 2 2" xfId="12161" xr:uid="{00000000-0005-0000-0000-0000822F0000}"/>
    <cellStyle name="Normal 18 2 2 3 2 6 3" xfId="12162" xr:uid="{00000000-0005-0000-0000-0000832F0000}"/>
    <cellStyle name="Normal 18 2 2 3 2 7" xfId="12163" xr:uid="{00000000-0005-0000-0000-0000842F0000}"/>
    <cellStyle name="Normal 18 2 2 3 2 7 2" xfId="12164" xr:uid="{00000000-0005-0000-0000-0000852F0000}"/>
    <cellStyle name="Normal 18 2 2 3 2 8" xfId="12165" xr:uid="{00000000-0005-0000-0000-0000862F0000}"/>
    <cellStyle name="Normal 18 2 2 3 2 8 2" xfId="12166" xr:uid="{00000000-0005-0000-0000-0000872F0000}"/>
    <cellStyle name="Normal 18 2 2 3 2 9" xfId="12167" xr:uid="{00000000-0005-0000-0000-0000882F0000}"/>
    <cellStyle name="Normal 18 2 2 3 3" xfId="12168" xr:uid="{00000000-0005-0000-0000-0000892F0000}"/>
    <cellStyle name="Normal 18 2 2 3 3 2" xfId="12169" xr:uid="{00000000-0005-0000-0000-00008A2F0000}"/>
    <cellStyle name="Normal 18 2 2 3 3 2 2" xfId="12170" xr:uid="{00000000-0005-0000-0000-00008B2F0000}"/>
    <cellStyle name="Normal 18 2 2 3 3 2 2 2" xfId="12171" xr:uid="{00000000-0005-0000-0000-00008C2F0000}"/>
    <cellStyle name="Normal 18 2 2 3 3 2 2 2 2" xfId="12172" xr:uid="{00000000-0005-0000-0000-00008D2F0000}"/>
    <cellStyle name="Normal 18 2 2 3 3 2 2 3" xfId="12173" xr:uid="{00000000-0005-0000-0000-00008E2F0000}"/>
    <cellStyle name="Normal 18 2 2 3 3 2 3" xfId="12174" xr:uid="{00000000-0005-0000-0000-00008F2F0000}"/>
    <cellStyle name="Normal 18 2 2 3 3 2 3 2" xfId="12175" xr:uid="{00000000-0005-0000-0000-0000902F0000}"/>
    <cellStyle name="Normal 18 2 2 3 3 2 3 2 2" xfId="12176" xr:uid="{00000000-0005-0000-0000-0000912F0000}"/>
    <cellStyle name="Normal 18 2 2 3 3 2 3 3" xfId="12177" xr:uid="{00000000-0005-0000-0000-0000922F0000}"/>
    <cellStyle name="Normal 18 2 2 3 3 2 4" xfId="12178" xr:uid="{00000000-0005-0000-0000-0000932F0000}"/>
    <cellStyle name="Normal 18 2 2 3 3 2 4 2" xfId="12179" xr:uid="{00000000-0005-0000-0000-0000942F0000}"/>
    <cellStyle name="Normal 18 2 2 3 3 2 4 2 2" xfId="12180" xr:uid="{00000000-0005-0000-0000-0000952F0000}"/>
    <cellStyle name="Normal 18 2 2 3 3 2 4 3" xfId="12181" xr:uid="{00000000-0005-0000-0000-0000962F0000}"/>
    <cellStyle name="Normal 18 2 2 3 3 2 5" xfId="12182" xr:uid="{00000000-0005-0000-0000-0000972F0000}"/>
    <cellStyle name="Normal 18 2 2 3 3 2 5 2" xfId="12183" xr:uid="{00000000-0005-0000-0000-0000982F0000}"/>
    <cellStyle name="Normal 18 2 2 3 3 2 6" xfId="12184" xr:uid="{00000000-0005-0000-0000-0000992F0000}"/>
    <cellStyle name="Normal 18 2 2 3 3 2 6 2" xfId="12185" xr:uid="{00000000-0005-0000-0000-00009A2F0000}"/>
    <cellStyle name="Normal 18 2 2 3 3 2 7" xfId="12186" xr:uid="{00000000-0005-0000-0000-00009B2F0000}"/>
    <cellStyle name="Normal 18 2 2 3 3 3" xfId="12187" xr:uid="{00000000-0005-0000-0000-00009C2F0000}"/>
    <cellStyle name="Normal 18 2 2 3 3 3 2" xfId="12188" xr:uid="{00000000-0005-0000-0000-00009D2F0000}"/>
    <cellStyle name="Normal 18 2 2 3 3 3 2 2" xfId="12189" xr:uid="{00000000-0005-0000-0000-00009E2F0000}"/>
    <cellStyle name="Normal 18 2 2 3 3 3 3" xfId="12190" xr:uid="{00000000-0005-0000-0000-00009F2F0000}"/>
    <cellStyle name="Normal 18 2 2 3 3 4" xfId="12191" xr:uid="{00000000-0005-0000-0000-0000A02F0000}"/>
    <cellStyle name="Normal 18 2 2 3 3 4 2" xfId="12192" xr:uid="{00000000-0005-0000-0000-0000A12F0000}"/>
    <cellStyle name="Normal 18 2 2 3 3 4 2 2" xfId="12193" xr:uid="{00000000-0005-0000-0000-0000A22F0000}"/>
    <cellStyle name="Normal 18 2 2 3 3 4 3" xfId="12194" xr:uid="{00000000-0005-0000-0000-0000A32F0000}"/>
    <cellStyle name="Normal 18 2 2 3 3 5" xfId="12195" xr:uid="{00000000-0005-0000-0000-0000A42F0000}"/>
    <cellStyle name="Normal 18 2 2 3 3 5 2" xfId="12196" xr:uid="{00000000-0005-0000-0000-0000A52F0000}"/>
    <cellStyle name="Normal 18 2 2 3 3 5 2 2" xfId="12197" xr:uid="{00000000-0005-0000-0000-0000A62F0000}"/>
    <cellStyle name="Normal 18 2 2 3 3 5 3" xfId="12198" xr:uid="{00000000-0005-0000-0000-0000A72F0000}"/>
    <cellStyle name="Normal 18 2 2 3 3 6" xfId="12199" xr:uid="{00000000-0005-0000-0000-0000A82F0000}"/>
    <cellStyle name="Normal 18 2 2 3 3 6 2" xfId="12200" xr:uid="{00000000-0005-0000-0000-0000A92F0000}"/>
    <cellStyle name="Normal 18 2 2 3 3 7" xfId="12201" xr:uid="{00000000-0005-0000-0000-0000AA2F0000}"/>
    <cellStyle name="Normal 18 2 2 3 3 7 2" xfId="12202" xr:uid="{00000000-0005-0000-0000-0000AB2F0000}"/>
    <cellStyle name="Normal 18 2 2 3 3 8" xfId="12203" xr:uid="{00000000-0005-0000-0000-0000AC2F0000}"/>
    <cellStyle name="Normal 18 2 2 3 4" xfId="12204" xr:uid="{00000000-0005-0000-0000-0000AD2F0000}"/>
    <cellStyle name="Normal 18 2 2 3 4 2" xfId="12205" xr:uid="{00000000-0005-0000-0000-0000AE2F0000}"/>
    <cellStyle name="Normal 18 2 2 3 4 2 2" xfId="12206" xr:uid="{00000000-0005-0000-0000-0000AF2F0000}"/>
    <cellStyle name="Normal 18 2 2 3 4 2 2 2" xfId="12207" xr:uid="{00000000-0005-0000-0000-0000B02F0000}"/>
    <cellStyle name="Normal 18 2 2 3 4 2 3" xfId="12208" xr:uid="{00000000-0005-0000-0000-0000B12F0000}"/>
    <cellStyle name="Normal 18 2 2 3 4 3" xfId="12209" xr:uid="{00000000-0005-0000-0000-0000B22F0000}"/>
    <cellStyle name="Normal 18 2 2 3 4 3 2" xfId="12210" xr:uid="{00000000-0005-0000-0000-0000B32F0000}"/>
    <cellStyle name="Normal 18 2 2 3 4 3 2 2" xfId="12211" xr:uid="{00000000-0005-0000-0000-0000B42F0000}"/>
    <cellStyle name="Normal 18 2 2 3 4 3 3" xfId="12212" xr:uid="{00000000-0005-0000-0000-0000B52F0000}"/>
    <cellStyle name="Normal 18 2 2 3 4 4" xfId="12213" xr:uid="{00000000-0005-0000-0000-0000B62F0000}"/>
    <cellStyle name="Normal 18 2 2 3 4 4 2" xfId="12214" xr:uid="{00000000-0005-0000-0000-0000B72F0000}"/>
    <cellStyle name="Normal 18 2 2 3 4 4 2 2" xfId="12215" xr:uid="{00000000-0005-0000-0000-0000B82F0000}"/>
    <cellStyle name="Normal 18 2 2 3 4 4 3" xfId="12216" xr:uid="{00000000-0005-0000-0000-0000B92F0000}"/>
    <cellStyle name="Normal 18 2 2 3 4 5" xfId="12217" xr:uid="{00000000-0005-0000-0000-0000BA2F0000}"/>
    <cellStyle name="Normal 18 2 2 3 4 5 2" xfId="12218" xr:uid="{00000000-0005-0000-0000-0000BB2F0000}"/>
    <cellStyle name="Normal 18 2 2 3 4 6" xfId="12219" xr:uid="{00000000-0005-0000-0000-0000BC2F0000}"/>
    <cellStyle name="Normal 18 2 2 3 4 6 2" xfId="12220" xr:uid="{00000000-0005-0000-0000-0000BD2F0000}"/>
    <cellStyle name="Normal 18 2 2 3 4 7" xfId="12221" xr:uid="{00000000-0005-0000-0000-0000BE2F0000}"/>
    <cellStyle name="Normal 18 2 2 3 5" xfId="12222" xr:uid="{00000000-0005-0000-0000-0000BF2F0000}"/>
    <cellStyle name="Normal 18 2 2 3 5 2" xfId="12223" xr:uid="{00000000-0005-0000-0000-0000C02F0000}"/>
    <cellStyle name="Normal 18 2 2 3 5 2 2" xfId="12224" xr:uid="{00000000-0005-0000-0000-0000C12F0000}"/>
    <cellStyle name="Normal 18 2 2 3 5 2 2 2" xfId="12225" xr:uid="{00000000-0005-0000-0000-0000C22F0000}"/>
    <cellStyle name="Normal 18 2 2 3 5 2 3" xfId="12226" xr:uid="{00000000-0005-0000-0000-0000C32F0000}"/>
    <cellStyle name="Normal 18 2 2 3 5 3" xfId="12227" xr:uid="{00000000-0005-0000-0000-0000C42F0000}"/>
    <cellStyle name="Normal 18 2 2 3 5 3 2" xfId="12228" xr:uid="{00000000-0005-0000-0000-0000C52F0000}"/>
    <cellStyle name="Normal 18 2 2 3 5 3 2 2" xfId="12229" xr:uid="{00000000-0005-0000-0000-0000C62F0000}"/>
    <cellStyle name="Normal 18 2 2 3 5 3 3" xfId="12230" xr:uid="{00000000-0005-0000-0000-0000C72F0000}"/>
    <cellStyle name="Normal 18 2 2 3 5 4" xfId="12231" xr:uid="{00000000-0005-0000-0000-0000C82F0000}"/>
    <cellStyle name="Normal 18 2 2 3 5 4 2" xfId="12232" xr:uid="{00000000-0005-0000-0000-0000C92F0000}"/>
    <cellStyle name="Normal 18 2 2 3 5 4 2 2" xfId="12233" xr:uid="{00000000-0005-0000-0000-0000CA2F0000}"/>
    <cellStyle name="Normal 18 2 2 3 5 4 3" xfId="12234" xr:uid="{00000000-0005-0000-0000-0000CB2F0000}"/>
    <cellStyle name="Normal 18 2 2 3 5 5" xfId="12235" xr:uid="{00000000-0005-0000-0000-0000CC2F0000}"/>
    <cellStyle name="Normal 18 2 2 3 5 5 2" xfId="12236" xr:uid="{00000000-0005-0000-0000-0000CD2F0000}"/>
    <cellStyle name="Normal 18 2 2 3 5 6" xfId="12237" xr:uid="{00000000-0005-0000-0000-0000CE2F0000}"/>
    <cellStyle name="Normal 18 2 2 3 5 6 2" xfId="12238" xr:uid="{00000000-0005-0000-0000-0000CF2F0000}"/>
    <cellStyle name="Normal 18 2 2 3 5 7" xfId="12239" xr:uid="{00000000-0005-0000-0000-0000D02F0000}"/>
    <cellStyle name="Normal 18 2 2 3 6" xfId="12240" xr:uid="{00000000-0005-0000-0000-0000D12F0000}"/>
    <cellStyle name="Normal 18 2 2 3 6 2" xfId="12241" xr:uid="{00000000-0005-0000-0000-0000D22F0000}"/>
    <cellStyle name="Normal 18 2 2 3 6 2 2" xfId="12242" xr:uid="{00000000-0005-0000-0000-0000D32F0000}"/>
    <cellStyle name="Normal 18 2 2 3 6 3" xfId="12243" xr:uid="{00000000-0005-0000-0000-0000D42F0000}"/>
    <cellStyle name="Normal 18 2 2 3 7" xfId="12244" xr:uid="{00000000-0005-0000-0000-0000D52F0000}"/>
    <cellStyle name="Normal 18 2 2 3 7 2" xfId="12245" xr:uid="{00000000-0005-0000-0000-0000D62F0000}"/>
    <cellStyle name="Normal 18 2 2 3 7 2 2" xfId="12246" xr:uid="{00000000-0005-0000-0000-0000D72F0000}"/>
    <cellStyle name="Normal 18 2 2 3 7 3" xfId="12247" xr:uid="{00000000-0005-0000-0000-0000D82F0000}"/>
    <cellStyle name="Normal 18 2 2 3 8" xfId="12248" xr:uid="{00000000-0005-0000-0000-0000D92F0000}"/>
    <cellStyle name="Normal 18 2 2 3 8 2" xfId="12249" xr:uid="{00000000-0005-0000-0000-0000DA2F0000}"/>
    <cellStyle name="Normal 18 2 2 3 8 2 2" xfId="12250" xr:uid="{00000000-0005-0000-0000-0000DB2F0000}"/>
    <cellStyle name="Normal 18 2 2 3 8 3" xfId="12251" xr:uid="{00000000-0005-0000-0000-0000DC2F0000}"/>
    <cellStyle name="Normal 18 2 2 3 9" xfId="12252" xr:uid="{00000000-0005-0000-0000-0000DD2F0000}"/>
    <cellStyle name="Normal 18 2 2 3 9 2" xfId="12253" xr:uid="{00000000-0005-0000-0000-0000DE2F0000}"/>
    <cellStyle name="Normal 18 2 2 4" xfId="12254" xr:uid="{00000000-0005-0000-0000-0000DF2F0000}"/>
    <cellStyle name="Normal 18 2 2 4 2" xfId="12255" xr:uid="{00000000-0005-0000-0000-0000E02F0000}"/>
    <cellStyle name="Normal 18 2 2 4 2 2" xfId="12256" xr:uid="{00000000-0005-0000-0000-0000E12F0000}"/>
    <cellStyle name="Normal 18 2 2 4 2 2 2" xfId="12257" xr:uid="{00000000-0005-0000-0000-0000E22F0000}"/>
    <cellStyle name="Normal 18 2 2 4 2 2 2 2" xfId="12258" xr:uid="{00000000-0005-0000-0000-0000E32F0000}"/>
    <cellStyle name="Normal 18 2 2 4 2 2 3" xfId="12259" xr:uid="{00000000-0005-0000-0000-0000E42F0000}"/>
    <cellStyle name="Normal 18 2 2 4 2 3" xfId="12260" xr:uid="{00000000-0005-0000-0000-0000E52F0000}"/>
    <cellStyle name="Normal 18 2 2 4 2 3 2" xfId="12261" xr:uid="{00000000-0005-0000-0000-0000E62F0000}"/>
    <cellStyle name="Normal 18 2 2 4 2 3 2 2" xfId="12262" xr:uid="{00000000-0005-0000-0000-0000E72F0000}"/>
    <cellStyle name="Normal 18 2 2 4 2 3 3" xfId="12263" xr:uid="{00000000-0005-0000-0000-0000E82F0000}"/>
    <cellStyle name="Normal 18 2 2 4 2 4" xfId="12264" xr:uid="{00000000-0005-0000-0000-0000E92F0000}"/>
    <cellStyle name="Normal 18 2 2 4 2 4 2" xfId="12265" xr:uid="{00000000-0005-0000-0000-0000EA2F0000}"/>
    <cellStyle name="Normal 18 2 2 4 2 4 2 2" xfId="12266" xr:uid="{00000000-0005-0000-0000-0000EB2F0000}"/>
    <cellStyle name="Normal 18 2 2 4 2 4 3" xfId="12267" xr:uid="{00000000-0005-0000-0000-0000EC2F0000}"/>
    <cellStyle name="Normal 18 2 2 4 2 5" xfId="12268" xr:uid="{00000000-0005-0000-0000-0000ED2F0000}"/>
    <cellStyle name="Normal 18 2 2 4 2 5 2" xfId="12269" xr:uid="{00000000-0005-0000-0000-0000EE2F0000}"/>
    <cellStyle name="Normal 18 2 2 4 2 6" xfId="12270" xr:uid="{00000000-0005-0000-0000-0000EF2F0000}"/>
    <cellStyle name="Normal 18 2 2 4 2 6 2" xfId="12271" xr:uid="{00000000-0005-0000-0000-0000F02F0000}"/>
    <cellStyle name="Normal 18 2 2 4 2 7" xfId="12272" xr:uid="{00000000-0005-0000-0000-0000F12F0000}"/>
    <cellStyle name="Normal 18 2 2 4 3" xfId="12273" xr:uid="{00000000-0005-0000-0000-0000F22F0000}"/>
    <cellStyle name="Normal 18 2 2 4 3 2" xfId="12274" xr:uid="{00000000-0005-0000-0000-0000F32F0000}"/>
    <cellStyle name="Normal 18 2 2 4 3 2 2" xfId="12275" xr:uid="{00000000-0005-0000-0000-0000F42F0000}"/>
    <cellStyle name="Normal 18 2 2 4 3 2 2 2" xfId="12276" xr:uid="{00000000-0005-0000-0000-0000F52F0000}"/>
    <cellStyle name="Normal 18 2 2 4 3 2 3" xfId="12277" xr:uid="{00000000-0005-0000-0000-0000F62F0000}"/>
    <cellStyle name="Normal 18 2 2 4 3 3" xfId="12278" xr:uid="{00000000-0005-0000-0000-0000F72F0000}"/>
    <cellStyle name="Normal 18 2 2 4 3 3 2" xfId="12279" xr:uid="{00000000-0005-0000-0000-0000F82F0000}"/>
    <cellStyle name="Normal 18 2 2 4 3 3 2 2" xfId="12280" xr:uid="{00000000-0005-0000-0000-0000F92F0000}"/>
    <cellStyle name="Normal 18 2 2 4 3 3 3" xfId="12281" xr:uid="{00000000-0005-0000-0000-0000FA2F0000}"/>
    <cellStyle name="Normal 18 2 2 4 3 4" xfId="12282" xr:uid="{00000000-0005-0000-0000-0000FB2F0000}"/>
    <cellStyle name="Normal 18 2 2 4 3 4 2" xfId="12283" xr:uid="{00000000-0005-0000-0000-0000FC2F0000}"/>
    <cellStyle name="Normal 18 2 2 4 3 4 2 2" xfId="12284" xr:uid="{00000000-0005-0000-0000-0000FD2F0000}"/>
    <cellStyle name="Normal 18 2 2 4 3 4 3" xfId="12285" xr:uid="{00000000-0005-0000-0000-0000FE2F0000}"/>
    <cellStyle name="Normal 18 2 2 4 3 5" xfId="12286" xr:uid="{00000000-0005-0000-0000-0000FF2F0000}"/>
    <cellStyle name="Normal 18 2 2 4 3 5 2" xfId="12287" xr:uid="{00000000-0005-0000-0000-000000300000}"/>
    <cellStyle name="Normal 18 2 2 4 3 6" xfId="12288" xr:uid="{00000000-0005-0000-0000-000001300000}"/>
    <cellStyle name="Normal 18 2 2 4 3 6 2" xfId="12289" xr:uid="{00000000-0005-0000-0000-000002300000}"/>
    <cellStyle name="Normal 18 2 2 4 3 7" xfId="12290" xr:uid="{00000000-0005-0000-0000-000003300000}"/>
    <cellStyle name="Normal 18 2 2 4 4" xfId="12291" xr:uid="{00000000-0005-0000-0000-000004300000}"/>
    <cellStyle name="Normal 18 2 2 4 4 2" xfId="12292" xr:uid="{00000000-0005-0000-0000-000005300000}"/>
    <cellStyle name="Normal 18 2 2 4 4 2 2" xfId="12293" xr:uid="{00000000-0005-0000-0000-000006300000}"/>
    <cellStyle name="Normal 18 2 2 4 4 3" xfId="12294" xr:uid="{00000000-0005-0000-0000-000007300000}"/>
    <cellStyle name="Normal 18 2 2 4 5" xfId="12295" xr:uid="{00000000-0005-0000-0000-000008300000}"/>
    <cellStyle name="Normal 18 2 2 4 5 2" xfId="12296" xr:uid="{00000000-0005-0000-0000-000009300000}"/>
    <cellStyle name="Normal 18 2 2 4 5 2 2" xfId="12297" xr:uid="{00000000-0005-0000-0000-00000A300000}"/>
    <cellStyle name="Normal 18 2 2 4 5 3" xfId="12298" xr:uid="{00000000-0005-0000-0000-00000B300000}"/>
    <cellStyle name="Normal 18 2 2 4 6" xfId="12299" xr:uid="{00000000-0005-0000-0000-00000C300000}"/>
    <cellStyle name="Normal 18 2 2 4 6 2" xfId="12300" xr:uid="{00000000-0005-0000-0000-00000D300000}"/>
    <cellStyle name="Normal 18 2 2 4 6 2 2" xfId="12301" xr:uid="{00000000-0005-0000-0000-00000E300000}"/>
    <cellStyle name="Normal 18 2 2 4 6 3" xfId="12302" xr:uid="{00000000-0005-0000-0000-00000F300000}"/>
    <cellStyle name="Normal 18 2 2 4 7" xfId="12303" xr:uid="{00000000-0005-0000-0000-000010300000}"/>
    <cellStyle name="Normal 18 2 2 4 7 2" xfId="12304" xr:uid="{00000000-0005-0000-0000-000011300000}"/>
    <cellStyle name="Normal 18 2 2 4 8" xfId="12305" xr:uid="{00000000-0005-0000-0000-000012300000}"/>
    <cellStyle name="Normal 18 2 2 4 8 2" xfId="12306" xr:uid="{00000000-0005-0000-0000-000013300000}"/>
    <cellStyle name="Normal 18 2 2 4 9" xfId="12307" xr:uid="{00000000-0005-0000-0000-000014300000}"/>
    <cellStyle name="Normal 18 2 2 5" xfId="12308" xr:uid="{00000000-0005-0000-0000-000015300000}"/>
    <cellStyle name="Normal 18 2 2 5 2" xfId="12309" xr:uid="{00000000-0005-0000-0000-000016300000}"/>
    <cellStyle name="Normal 18 2 2 5 2 2" xfId="12310" xr:uid="{00000000-0005-0000-0000-000017300000}"/>
    <cellStyle name="Normal 18 2 2 5 2 2 2" xfId="12311" xr:uid="{00000000-0005-0000-0000-000018300000}"/>
    <cellStyle name="Normal 18 2 2 5 2 2 2 2" xfId="12312" xr:uid="{00000000-0005-0000-0000-000019300000}"/>
    <cellStyle name="Normal 18 2 2 5 2 2 3" xfId="12313" xr:uid="{00000000-0005-0000-0000-00001A300000}"/>
    <cellStyle name="Normal 18 2 2 5 2 3" xfId="12314" xr:uid="{00000000-0005-0000-0000-00001B300000}"/>
    <cellStyle name="Normal 18 2 2 5 2 3 2" xfId="12315" xr:uid="{00000000-0005-0000-0000-00001C300000}"/>
    <cellStyle name="Normal 18 2 2 5 2 3 2 2" xfId="12316" xr:uid="{00000000-0005-0000-0000-00001D300000}"/>
    <cellStyle name="Normal 18 2 2 5 2 3 3" xfId="12317" xr:uid="{00000000-0005-0000-0000-00001E300000}"/>
    <cellStyle name="Normal 18 2 2 5 2 4" xfId="12318" xr:uid="{00000000-0005-0000-0000-00001F300000}"/>
    <cellStyle name="Normal 18 2 2 5 2 4 2" xfId="12319" xr:uid="{00000000-0005-0000-0000-000020300000}"/>
    <cellStyle name="Normal 18 2 2 5 2 4 2 2" xfId="12320" xr:uid="{00000000-0005-0000-0000-000021300000}"/>
    <cellStyle name="Normal 18 2 2 5 2 4 3" xfId="12321" xr:uid="{00000000-0005-0000-0000-000022300000}"/>
    <cellStyle name="Normal 18 2 2 5 2 5" xfId="12322" xr:uid="{00000000-0005-0000-0000-000023300000}"/>
    <cellStyle name="Normal 18 2 2 5 2 5 2" xfId="12323" xr:uid="{00000000-0005-0000-0000-000024300000}"/>
    <cellStyle name="Normal 18 2 2 5 2 6" xfId="12324" xr:uid="{00000000-0005-0000-0000-000025300000}"/>
    <cellStyle name="Normal 18 2 2 5 2 6 2" xfId="12325" xr:uid="{00000000-0005-0000-0000-000026300000}"/>
    <cellStyle name="Normal 18 2 2 5 2 7" xfId="12326" xr:uid="{00000000-0005-0000-0000-000027300000}"/>
    <cellStyle name="Normal 18 2 2 5 3" xfId="12327" xr:uid="{00000000-0005-0000-0000-000028300000}"/>
    <cellStyle name="Normal 18 2 2 5 3 2" xfId="12328" xr:uid="{00000000-0005-0000-0000-000029300000}"/>
    <cellStyle name="Normal 18 2 2 5 3 2 2" xfId="12329" xr:uid="{00000000-0005-0000-0000-00002A300000}"/>
    <cellStyle name="Normal 18 2 2 5 3 3" xfId="12330" xr:uid="{00000000-0005-0000-0000-00002B300000}"/>
    <cellStyle name="Normal 18 2 2 5 4" xfId="12331" xr:uid="{00000000-0005-0000-0000-00002C300000}"/>
    <cellStyle name="Normal 18 2 2 5 4 2" xfId="12332" xr:uid="{00000000-0005-0000-0000-00002D300000}"/>
    <cellStyle name="Normal 18 2 2 5 4 2 2" xfId="12333" xr:uid="{00000000-0005-0000-0000-00002E300000}"/>
    <cellStyle name="Normal 18 2 2 5 4 3" xfId="12334" xr:uid="{00000000-0005-0000-0000-00002F300000}"/>
    <cellStyle name="Normal 18 2 2 5 5" xfId="12335" xr:uid="{00000000-0005-0000-0000-000030300000}"/>
    <cellStyle name="Normal 18 2 2 5 5 2" xfId="12336" xr:uid="{00000000-0005-0000-0000-000031300000}"/>
    <cellStyle name="Normal 18 2 2 5 5 2 2" xfId="12337" xr:uid="{00000000-0005-0000-0000-000032300000}"/>
    <cellStyle name="Normal 18 2 2 5 5 3" xfId="12338" xr:uid="{00000000-0005-0000-0000-000033300000}"/>
    <cellStyle name="Normal 18 2 2 5 6" xfId="12339" xr:uid="{00000000-0005-0000-0000-000034300000}"/>
    <cellStyle name="Normal 18 2 2 5 6 2" xfId="12340" xr:uid="{00000000-0005-0000-0000-000035300000}"/>
    <cellStyle name="Normal 18 2 2 5 7" xfId="12341" xr:uid="{00000000-0005-0000-0000-000036300000}"/>
    <cellStyle name="Normal 18 2 2 5 7 2" xfId="12342" xr:uid="{00000000-0005-0000-0000-000037300000}"/>
    <cellStyle name="Normal 18 2 2 5 8" xfId="12343" xr:uid="{00000000-0005-0000-0000-000038300000}"/>
    <cellStyle name="Normal 18 2 2 6" xfId="12344" xr:uid="{00000000-0005-0000-0000-000039300000}"/>
    <cellStyle name="Normal 18 2 2 6 2" xfId="12345" xr:uid="{00000000-0005-0000-0000-00003A300000}"/>
    <cellStyle name="Normal 18 2 2 6 2 2" xfId="12346" xr:uid="{00000000-0005-0000-0000-00003B300000}"/>
    <cellStyle name="Normal 18 2 2 6 2 2 2" xfId="12347" xr:uid="{00000000-0005-0000-0000-00003C300000}"/>
    <cellStyle name="Normal 18 2 2 6 2 3" xfId="12348" xr:uid="{00000000-0005-0000-0000-00003D300000}"/>
    <cellStyle name="Normal 18 2 2 6 3" xfId="12349" xr:uid="{00000000-0005-0000-0000-00003E300000}"/>
    <cellStyle name="Normal 18 2 2 6 3 2" xfId="12350" xr:uid="{00000000-0005-0000-0000-00003F300000}"/>
    <cellStyle name="Normal 18 2 2 6 3 2 2" xfId="12351" xr:uid="{00000000-0005-0000-0000-000040300000}"/>
    <cellStyle name="Normal 18 2 2 6 3 3" xfId="12352" xr:uid="{00000000-0005-0000-0000-000041300000}"/>
    <cellStyle name="Normal 18 2 2 6 4" xfId="12353" xr:uid="{00000000-0005-0000-0000-000042300000}"/>
    <cellStyle name="Normal 18 2 2 6 4 2" xfId="12354" xr:uid="{00000000-0005-0000-0000-000043300000}"/>
    <cellStyle name="Normal 18 2 2 6 4 2 2" xfId="12355" xr:uid="{00000000-0005-0000-0000-000044300000}"/>
    <cellStyle name="Normal 18 2 2 6 4 3" xfId="12356" xr:uid="{00000000-0005-0000-0000-000045300000}"/>
    <cellStyle name="Normal 18 2 2 6 5" xfId="12357" xr:uid="{00000000-0005-0000-0000-000046300000}"/>
    <cellStyle name="Normal 18 2 2 6 5 2" xfId="12358" xr:uid="{00000000-0005-0000-0000-000047300000}"/>
    <cellStyle name="Normal 18 2 2 6 6" xfId="12359" xr:uid="{00000000-0005-0000-0000-000048300000}"/>
    <cellStyle name="Normal 18 2 2 6 6 2" xfId="12360" xr:uid="{00000000-0005-0000-0000-000049300000}"/>
    <cellStyle name="Normal 18 2 2 6 7" xfId="12361" xr:uid="{00000000-0005-0000-0000-00004A300000}"/>
    <cellStyle name="Normal 18 2 2 7" xfId="12362" xr:uid="{00000000-0005-0000-0000-00004B300000}"/>
    <cellStyle name="Normal 18 2 2 7 2" xfId="12363" xr:uid="{00000000-0005-0000-0000-00004C300000}"/>
    <cellStyle name="Normal 18 2 2 7 2 2" xfId="12364" xr:uid="{00000000-0005-0000-0000-00004D300000}"/>
    <cellStyle name="Normal 18 2 2 7 2 2 2" xfId="12365" xr:uid="{00000000-0005-0000-0000-00004E300000}"/>
    <cellStyle name="Normal 18 2 2 7 2 3" xfId="12366" xr:uid="{00000000-0005-0000-0000-00004F300000}"/>
    <cellStyle name="Normal 18 2 2 7 3" xfId="12367" xr:uid="{00000000-0005-0000-0000-000050300000}"/>
    <cellStyle name="Normal 18 2 2 7 3 2" xfId="12368" xr:uid="{00000000-0005-0000-0000-000051300000}"/>
    <cellStyle name="Normal 18 2 2 7 3 2 2" xfId="12369" xr:uid="{00000000-0005-0000-0000-000052300000}"/>
    <cellStyle name="Normal 18 2 2 7 3 3" xfId="12370" xr:uid="{00000000-0005-0000-0000-000053300000}"/>
    <cellStyle name="Normal 18 2 2 7 4" xfId="12371" xr:uid="{00000000-0005-0000-0000-000054300000}"/>
    <cellStyle name="Normal 18 2 2 7 4 2" xfId="12372" xr:uid="{00000000-0005-0000-0000-000055300000}"/>
    <cellStyle name="Normal 18 2 2 7 4 2 2" xfId="12373" xr:uid="{00000000-0005-0000-0000-000056300000}"/>
    <cellStyle name="Normal 18 2 2 7 4 3" xfId="12374" xr:uid="{00000000-0005-0000-0000-000057300000}"/>
    <cellStyle name="Normal 18 2 2 7 5" xfId="12375" xr:uid="{00000000-0005-0000-0000-000058300000}"/>
    <cellStyle name="Normal 18 2 2 7 5 2" xfId="12376" xr:uid="{00000000-0005-0000-0000-000059300000}"/>
    <cellStyle name="Normal 18 2 2 7 6" xfId="12377" xr:uid="{00000000-0005-0000-0000-00005A300000}"/>
    <cellStyle name="Normal 18 2 2 7 6 2" xfId="12378" xr:uid="{00000000-0005-0000-0000-00005B300000}"/>
    <cellStyle name="Normal 18 2 2 7 7" xfId="12379" xr:uid="{00000000-0005-0000-0000-00005C300000}"/>
    <cellStyle name="Normal 18 2 2 8" xfId="12380" xr:uid="{00000000-0005-0000-0000-00005D300000}"/>
    <cellStyle name="Normal 18 2 2 8 2" xfId="12381" xr:uid="{00000000-0005-0000-0000-00005E300000}"/>
    <cellStyle name="Normal 18 2 2 8 2 2" xfId="12382" xr:uid="{00000000-0005-0000-0000-00005F300000}"/>
    <cellStyle name="Normal 18 2 2 8 3" xfId="12383" xr:uid="{00000000-0005-0000-0000-000060300000}"/>
    <cellStyle name="Normal 18 2 2 9" xfId="12384" xr:uid="{00000000-0005-0000-0000-000061300000}"/>
    <cellStyle name="Normal 18 2 2 9 2" xfId="12385" xr:uid="{00000000-0005-0000-0000-000062300000}"/>
    <cellStyle name="Normal 18 2 2 9 2 2" xfId="12386" xr:uid="{00000000-0005-0000-0000-000063300000}"/>
    <cellStyle name="Normal 18 2 2 9 3" xfId="12387" xr:uid="{00000000-0005-0000-0000-000064300000}"/>
    <cellStyle name="Normal 18 2 2_Confidential Information" xfId="12388" xr:uid="{00000000-0005-0000-0000-000065300000}"/>
    <cellStyle name="Normal 18 2 3" xfId="12389" xr:uid="{00000000-0005-0000-0000-000066300000}"/>
    <cellStyle name="Normal 18 2 3 10" xfId="12390" xr:uid="{00000000-0005-0000-0000-000067300000}"/>
    <cellStyle name="Normal 18 2 3 10 2" xfId="12391" xr:uid="{00000000-0005-0000-0000-000068300000}"/>
    <cellStyle name="Normal 18 2 3 10 2 2" xfId="12392" xr:uid="{00000000-0005-0000-0000-000069300000}"/>
    <cellStyle name="Normal 18 2 3 10 3" xfId="12393" xr:uid="{00000000-0005-0000-0000-00006A300000}"/>
    <cellStyle name="Normal 18 2 3 11" xfId="12394" xr:uid="{00000000-0005-0000-0000-00006B300000}"/>
    <cellStyle name="Normal 18 2 3 11 2" xfId="12395" xr:uid="{00000000-0005-0000-0000-00006C300000}"/>
    <cellStyle name="Normal 18 2 3 12" xfId="12396" xr:uid="{00000000-0005-0000-0000-00006D300000}"/>
    <cellStyle name="Normal 18 2 3 12 2" xfId="12397" xr:uid="{00000000-0005-0000-0000-00006E300000}"/>
    <cellStyle name="Normal 18 2 3 13" xfId="12398" xr:uid="{00000000-0005-0000-0000-00006F300000}"/>
    <cellStyle name="Normal 18 2 3 2" xfId="12399" xr:uid="{00000000-0005-0000-0000-000070300000}"/>
    <cellStyle name="Normal 18 2 3 2 10" xfId="12400" xr:uid="{00000000-0005-0000-0000-000071300000}"/>
    <cellStyle name="Normal 18 2 3 2 10 2" xfId="12401" xr:uid="{00000000-0005-0000-0000-000072300000}"/>
    <cellStyle name="Normal 18 2 3 2 11" xfId="12402" xr:uid="{00000000-0005-0000-0000-000073300000}"/>
    <cellStyle name="Normal 18 2 3 2 2" xfId="12403" xr:uid="{00000000-0005-0000-0000-000074300000}"/>
    <cellStyle name="Normal 18 2 3 2 2 2" xfId="12404" xr:uid="{00000000-0005-0000-0000-000075300000}"/>
    <cellStyle name="Normal 18 2 3 2 2 2 2" xfId="12405" xr:uid="{00000000-0005-0000-0000-000076300000}"/>
    <cellStyle name="Normal 18 2 3 2 2 2 2 2" xfId="12406" xr:uid="{00000000-0005-0000-0000-000077300000}"/>
    <cellStyle name="Normal 18 2 3 2 2 2 2 2 2" xfId="12407" xr:uid="{00000000-0005-0000-0000-000078300000}"/>
    <cellStyle name="Normal 18 2 3 2 2 2 2 3" xfId="12408" xr:uid="{00000000-0005-0000-0000-000079300000}"/>
    <cellStyle name="Normal 18 2 3 2 2 2 3" xfId="12409" xr:uid="{00000000-0005-0000-0000-00007A300000}"/>
    <cellStyle name="Normal 18 2 3 2 2 2 3 2" xfId="12410" xr:uid="{00000000-0005-0000-0000-00007B300000}"/>
    <cellStyle name="Normal 18 2 3 2 2 2 3 2 2" xfId="12411" xr:uid="{00000000-0005-0000-0000-00007C300000}"/>
    <cellStyle name="Normal 18 2 3 2 2 2 3 3" xfId="12412" xr:uid="{00000000-0005-0000-0000-00007D300000}"/>
    <cellStyle name="Normal 18 2 3 2 2 2 4" xfId="12413" xr:uid="{00000000-0005-0000-0000-00007E300000}"/>
    <cellStyle name="Normal 18 2 3 2 2 2 4 2" xfId="12414" xr:uid="{00000000-0005-0000-0000-00007F300000}"/>
    <cellStyle name="Normal 18 2 3 2 2 2 4 2 2" xfId="12415" xr:uid="{00000000-0005-0000-0000-000080300000}"/>
    <cellStyle name="Normal 18 2 3 2 2 2 4 3" xfId="12416" xr:uid="{00000000-0005-0000-0000-000081300000}"/>
    <cellStyle name="Normal 18 2 3 2 2 2 5" xfId="12417" xr:uid="{00000000-0005-0000-0000-000082300000}"/>
    <cellStyle name="Normal 18 2 3 2 2 2 5 2" xfId="12418" xr:uid="{00000000-0005-0000-0000-000083300000}"/>
    <cellStyle name="Normal 18 2 3 2 2 2 6" xfId="12419" xr:uid="{00000000-0005-0000-0000-000084300000}"/>
    <cellStyle name="Normal 18 2 3 2 2 2 6 2" xfId="12420" xr:uid="{00000000-0005-0000-0000-000085300000}"/>
    <cellStyle name="Normal 18 2 3 2 2 2 7" xfId="12421" xr:uid="{00000000-0005-0000-0000-000086300000}"/>
    <cellStyle name="Normal 18 2 3 2 2 3" xfId="12422" xr:uid="{00000000-0005-0000-0000-000087300000}"/>
    <cellStyle name="Normal 18 2 3 2 2 3 2" xfId="12423" xr:uid="{00000000-0005-0000-0000-000088300000}"/>
    <cellStyle name="Normal 18 2 3 2 2 3 2 2" xfId="12424" xr:uid="{00000000-0005-0000-0000-000089300000}"/>
    <cellStyle name="Normal 18 2 3 2 2 3 2 2 2" xfId="12425" xr:uid="{00000000-0005-0000-0000-00008A300000}"/>
    <cellStyle name="Normal 18 2 3 2 2 3 2 3" xfId="12426" xr:uid="{00000000-0005-0000-0000-00008B300000}"/>
    <cellStyle name="Normal 18 2 3 2 2 3 3" xfId="12427" xr:uid="{00000000-0005-0000-0000-00008C300000}"/>
    <cellStyle name="Normal 18 2 3 2 2 3 3 2" xfId="12428" xr:uid="{00000000-0005-0000-0000-00008D300000}"/>
    <cellStyle name="Normal 18 2 3 2 2 3 3 2 2" xfId="12429" xr:uid="{00000000-0005-0000-0000-00008E300000}"/>
    <cellStyle name="Normal 18 2 3 2 2 3 3 3" xfId="12430" xr:uid="{00000000-0005-0000-0000-00008F300000}"/>
    <cellStyle name="Normal 18 2 3 2 2 3 4" xfId="12431" xr:uid="{00000000-0005-0000-0000-000090300000}"/>
    <cellStyle name="Normal 18 2 3 2 2 3 4 2" xfId="12432" xr:uid="{00000000-0005-0000-0000-000091300000}"/>
    <cellStyle name="Normal 18 2 3 2 2 3 4 2 2" xfId="12433" xr:uid="{00000000-0005-0000-0000-000092300000}"/>
    <cellStyle name="Normal 18 2 3 2 2 3 4 3" xfId="12434" xr:uid="{00000000-0005-0000-0000-000093300000}"/>
    <cellStyle name="Normal 18 2 3 2 2 3 5" xfId="12435" xr:uid="{00000000-0005-0000-0000-000094300000}"/>
    <cellStyle name="Normal 18 2 3 2 2 3 5 2" xfId="12436" xr:uid="{00000000-0005-0000-0000-000095300000}"/>
    <cellStyle name="Normal 18 2 3 2 2 3 6" xfId="12437" xr:uid="{00000000-0005-0000-0000-000096300000}"/>
    <cellStyle name="Normal 18 2 3 2 2 3 6 2" xfId="12438" xr:uid="{00000000-0005-0000-0000-000097300000}"/>
    <cellStyle name="Normal 18 2 3 2 2 3 7" xfId="12439" xr:uid="{00000000-0005-0000-0000-000098300000}"/>
    <cellStyle name="Normal 18 2 3 2 2 4" xfId="12440" xr:uid="{00000000-0005-0000-0000-000099300000}"/>
    <cellStyle name="Normal 18 2 3 2 2 4 2" xfId="12441" xr:uid="{00000000-0005-0000-0000-00009A300000}"/>
    <cellStyle name="Normal 18 2 3 2 2 4 2 2" xfId="12442" xr:uid="{00000000-0005-0000-0000-00009B300000}"/>
    <cellStyle name="Normal 18 2 3 2 2 4 3" xfId="12443" xr:uid="{00000000-0005-0000-0000-00009C300000}"/>
    <cellStyle name="Normal 18 2 3 2 2 5" xfId="12444" xr:uid="{00000000-0005-0000-0000-00009D300000}"/>
    <cellStyle name="Normal 18 2 3 2 2 5 2" xfId="12445" xr:uid="{00000000-0005-0000-0000-00009E300000}"/>
    <cellStyle name="Normal 18 2 3 2 2 5 2 2" xfId="12446" xr:uid="{00000000-0005-0000-0000-00009F300000}"/>
    <cellStyle name="Normal 18 2 3 2 2 5 3" xfId="12447" xr:uid="{00000000-0005-0000-0000-0000A0300000}"/>
    <cellStyle name="Normal 18 2 3 2 2 6" xfId="12448" xr:uid="{00000000-0005-0000-0000-0000A1300000}"/>
    <cellStyle name="Normal 18 2 3 2 2 6 2" xfId="12449" xr:uid="{00000000-0005-0000-0000-0000A2300000}"/>
    <cellStyle name="Normal 18 2 3 2 2 6 2 2" xfId="12450" xr:uid="{00000000-0005-0000-0000-0000A3300000}"/>
    <cellStyle name="Normal 18 2 3 2 2 6 3" xfId="12451" xr:uid="{00000000-0005-0000-0000-0000A4300000}"/>
    <cellStyle name="Normal 18 2 3 2 2 7" xfId="12452" xr:uid="{00000000-0005-0000-0000-0000A5300000}"/>
    <cellStyle name="Normal 18 2 3 2 2 7 2" xfId="12453" xr:uid="{00000000-0005-0000-0000-0000A6300000}"/>
    <cellStyle name="Normal 18 2 3 2 2 8" xfId="12454" xr:uid="{00000000-0005-0000-0000-0000A7300000}"/>
    <cellStyle name="Normal 18 2 3 2 2 8 2" xfId="12455" xr:uid="{00000000-0005-0000-0000-0000A8300000}"/>
    <cellStyle name="Normal 18 2 3 2 2 9" xfId="12456" xr:uid="{00000000-0005-0000-0000-0000A9300000}"/>
    <cellStyle name="Normal 18 2 3 2 3" xfId="12457" xr:uid="{00000000-0005-0000-0000-0000AA300000}"/>
    <cellStyle name="Normal 18 2 3 2 3 2" xfId="12458" xr:uid="{00000000-0005-0000-0000-0000AB300000}"/>
    <cellStyle name="Normal 18 2 3 2 3 2 2" xfId="12459" xr:uid="{00000000-0005-0000-0000-0000AC300000}"/>
    <cellStyle name="Normal 18 2 3 2 3 2 2 2" xfId="12460" xr:uid="{00000000-0005-0000-0000-0000AD300000}"/>
    <cellStyle name="Normal 18 2 3 2 3 2 2 2 2" xfId="12461" xr:uid="{00000000-0005-0000-0000-0000AE300000}"/>
    <cellStyle name="Normal 18 2 3 2 3 2 2 3" xfId="12462" xr:uid="{00000000-0005-0000-0000-0000AF300000}"/>
    <cellStyle name="Normal 18 2 3 2 3 2 3" xfId="12463" xr:uid="{00000000-0005-0000-0000-0000B0300000}"/>
    <cellStyle name="Normal 18 2 3 2 3 2 3 2" xfId="12464" xr:uid="{00000000-0005-0000-0000-0000B1300000}"/>
    <cellStyle name="Normal 18 2 3 2 3 2 3 2 2" xfId="12465" xr:uid="{00000000-0005-0000-0000-0000B2300000}"/>
    <cellStyle name="Normal 18 2 3 2 3 2 3 3" xfId="12466" xr:uid="{00000000-0005-0000-0000-0000B3300000}"/>
    <cellStyle name="Normal 18 2 3 2 3 2 4" xfId="12467" xr:uid="{00000000-0005-0000-0000-0000B4300000}"/>
    <cellStyle name="Normal 18 2 3 2 3 2 4 2" xfId="12468" xr:uid="{00000000-0005-0000-0000-0000B5300000}"/>
    <cellStyle name="Normal 18 2 3 2 3 2 4 2 2" xfId="12469" xr:uid="{00000000-0005-0000-0000-0000B6300000}"/>
    <cellStyle name="Normal 18 2 3 2 3 2 4 3" xfId="12470" xr:uid="{00000000-0005-0000-0000-0000B7300000}"/>
    <cellStyle name="Normal 18 2 3 2 3 2 5" xfId="12471" xr:uid="{00000000-0005-0000-0000-0000B8300000}"/>
    <cellStyle name="Normal 18 2 3 2 3 2 5 2" xfId="12472" xr:uid="{00000000-0005-0000-0000-0000B9300000}"/>
    <cellStyle name="Normal 18 2 3 2 3 2 6" xfId="12473" xr:uid="{00000000-0005-0000-0000-0000BA300000}"/>
    <cellStyle name="Normal 18 2 3 2 3 2 6 2" xfId="12474" xr:uid="{00000000-0005-0000-0000-0000BB300000}"/>
    <cellStyle name="Normal 18 2 3 2 3 2 7" xfId="12475" xr:uid="{00000000-0005-0000-0000-0000BC300000}"/>
    <cellStyle name="Normal 18 2 3 2 3 3" xfId="12476" xr:uid="{00000000-0005-0000-0000-0000BD300000}"/>
    <cellStyle name="Normal 18 2 3 2 3 3 2" xfId="12477" xr:uid="{00000000-0005-0000-0000-0000BE300000}"/>
    <cellStyle name="Normal 18 2 3 2 3 3 2 2" xfId="12478" xr:uid="{00000000-0005-0000-0000-0000BF300000}"/>
    <cellStyle name="Normal 18 2 3 2 3 3 3" xfId="12479" xr:uid="{00000000-0005-0000-0000-0000C0300000}"/>
    <cellStyle name="Normal 18 2 3 2 3 4" xfId="12480" xr:uid="{00000000-0005-0000-0000-0000C1300000}"/>
    <cellStyle name="Normal 18 2 3 2 3 4 2" xfId="12481" xr:uid="{00000000-0005-0000-0000-0000C2300000}"/>
    <cellStyle name="Normal 18 2 3 2 3 4 2 2" xfId="12482" xr:uid="{00000000-0005-0000-0000-0000C3300000}"/>
    <cellStyle name="Normal 18 2 3 2 3 4 3" xfId="12483" xr:uid="{00000000-0005-0000-0000-0000C4300000}"/>
    <cellStyle name="Normal 18 2 3 2 3 5" xfId="12484" xr:uid="{00000000-0005-0000-0000-0000C5300000}"/>
    <cellStyle name="Normal 18 2 3 2 3 5 2" xfId="12485" xr:uid="{00000000-0005-0000-0000-0000C6300000}"/>
    <cellStyle name="Normal 18 2 3 2 3 5 2 2" xfId="12486" xr:uid="{00000000-0005-0000-0000-0000C7300000}"/>
    <cellStyle name="Normal 18 2 3 2 3 5 3" xfId="12487" xr:uid="{00000000-0005-0000-0000-0000C8300000}"/>
    <cellStyle name="Normal 18 2 3 2 3 6" xfId="12488" xr:uid="{00000000-0005-0000-0000-0000C9300000}"/>
    <cellStyle name="Normal 18 2 3 2 3 6 2" xfId="12489" xr:uid="{00000000-0005-0000-0000-0000CA300000}"/>
    <cellStyle name="Normal 18 2 3 2 3 7" xfId="12490" xr:uid="{00000000-0005-0000-0000-0000CB300000}"/>
    <cellStyle name="Normal 18 2 3 2 3 7 2" xfId="12491" xr:uid="{00000000-0005-0000-0000-0000CC300000}"/>
    <cellStyle name="Normal 18 2 3 2 3 8" xfId="12492" xr:uid="{00000000-0005-0000-0000-0000CD300000}"/>
    <cellStyle name="Normal 18 2 3 2 4" xfId="12493" xr:uid="{00000000-0005-0000-0000-0000CE300000}"/>
    <cellStyle name="Normal 18 2 3 2 4 2" xfId="12494" xr:uid="{00000000-0005-0000-0000-0000CF300000}"/>
    <cellStyle name="Normal 18 2 3 2 4 2 2" xfId="12495" xr:uid="{00000000-0005-0000-0000-0000D0300000}"/>
    <cellStyle name="Normal 18 2 3 2 4 2 2 2" xfId="12496" xr:uid="{00000000-0005-0000-0000-0000D1300000}"/>
    <cellStyle name="Normal 18 2 3 2 4 2 3" xfId="12497" xr:uid="{00000000-0005-0000-0000-0000D2300000}"/>
    <cellStyle name="Normal 18 2 3 2 4 3" xfId="12498" xr:uid="{00000000-0005-0000-0000-0000D3300000}"/>
    <cellStyle name="Normal 18 2 3 2 4 3 2" xfId="12499" xr:uid="{00000000-0005-0000-0000-0000D4300000}"/>
    <cellStyle name="Normal 18 2 3 2 4 3 2 2" xfId="12500" xr:uid="{00000000-0005-0000-0000-0000D5300000}"/>
    <cellStyle name="Normal 18 2 3 2 4 3 3" xfId="12501" xr:uid="{00000000-0005-0000-0000-0000D6300000}"/>
    <cellStyle name="Normal 18 2 3 2 4 4" xfId="12502" xr:uid="{00000000-0005-0000-0000-0000D7300000}"/>
    <cellStyle name="Normal 18 2 3 2 4 4 2" xfId="12503" xr:uid="{00000000-0005-0000-0000-0000D8300000}"/>
    <cellStyle name="Normal 18 2 3 2 4 4 2 2" xfId="12504" xr:uid="{00000000-0005-0000-0000-0000D9300000}"/>
    <cellStyle name="Normal 18 2 3 2 4 4 3" xfId="12505" xr:uid="{00000000-0005-0000-0000-0000DA300000}"/>
    <cellStyle name="Normal 18 2 3 2 4 5" xfId="12506" xr:uid="{00000000-0005-0000-0000-0000DB300000}"/>
    <cellStyle name="Normal 18 2 3 2 4 5 2" xfId="12507" xr:uid="{00000000-0005-0000-0000-0000DC300000}"/>
    <cellStyle name="Normal 18 2 3 2 4 6" xfId="12508" xr:uid="{00000000-0005-0000-0000-0000DD300000}"/>
    <cellStyle name="Normal 18 2 3 2 4 6 2" xfId="12509" xr:uid="{00000000-0005-0000-0000-0000DE300000}"/>
    <cellStyle name="Normal 18 2 3 2 4 7" xfId="12510" xr:uid="{00000000-0005-0000-0000-0000DF300000}"/>
    <cellStyle name="Normal 18 2 3 2 5" xfId="12511" xr:uid="{00000000-0005-0000-0000-0000E0300000}"/>
    <cellStyle name="Normal 18 2 3 2 5 2" xfId="12512" xr:uid="{00000000-0005-0000-0000-0000E1300000}"/>
    <cellStyle name="Normal 18 2 3 2 5 2 2" xfId="12513" xr:uid="{00000000-0005-0000-0000-0000E2300000}"/>
    <cellStyle name="Normal 18 2 3 2 5 2 2 2" xfId="12514" xr:uid="{00000000-0005-0000-0000-0000E3300000}"/>
    <cellStyle name="Normal 18 2 3 2 5 2 3" xfId="12515" xr:uid="{00000000-0005-0000-0000-0000E4300000}"/>
    <cellStyle name="Normal 18 2 3 2 5 3" xfId="12516" xr:uid="{00000000-0005-0000-0000-0000E5300000}"/>
    <cellStyle name="Normal 18 2 3 2 5 3 2" xfId="12517" xr:uid="{00000000-0005-0000-0000-0000E6300000}"/>
    <cellStyle name="Normal 18 2 3 2 5 3 2 2" xfId="12518" xr:uid="{00000000-0005-0000-0000-0000E7300000}"/>
    <cellStyle name="Normal 18 2 3 2 5 3 3" xfId="12519" xr:uid="{00000000-0005-0000-0000-0000E8300000}"/>
    <cellStyle name="Normal 18 2 3 2 5 4" xfId="12520" xr:uid="{00000000-0005-0000-0000-0000E9300000}"/>
    <cellStyle name="Normal 18 2 3 2 5 4 2" xfId="12521" xr:uid="{00000000-0005-0000-0000-0000EA300000}"/>
    <cellStyle name="Normal 18 2 3 2 5 4 2 2" xfId="12522" xr:uid="{00000000-0005-0000-0000-0000EB300000}"/>
    <cellStyle name="Normal 18 2 3 2 5 4 3" xfId="12523" xr:uid="{00000000-0005-0000-0000-0000EC300000}"/>
    <cellStyle name="Normal 18 2 3 2 5 5" xfId="12524" xr:uid="{00000000-0005-0000-0000-0000ED300000}"/>
    <cellStyle name="Normal 18 2 3 2 5 5 2" xfId="12525" xr:uid="{00000000-0005-0000-0000-0000EE300000}"/>
    <cellStyle name="Normal 18 2 3 2 5 6" xfId="12526" xr:uid="{00000000-0005-0000-0000-0000EF300000}"/>
    <cellStyle name="Normal 18 2 3 2 5 6 2" xfId="12527" xr:uid="{00000000-0005-0000-0000-0000F0300000}"/>
    <cellStyle name="Normal 18 2 3 2 5 7" xfId="12528" xr:uid="{00000000-0005-0000-0000-0000F1300000}"/>
    <cellStyle name="Normal 18 2 3 2 6" xfId="12529" xr:uid="{00000000-0005-0000-0000-0000F2300000}"/>
    <cellStyle name="Normal 18 2 3 2 6 2" xfId="12530" xr:uid="{00000000-0005-0000-0000-0000F3300000}"/>
    <cellStyle name="Normal 18 2 3 2 6 2 2" xfId="12531" xr:uid="{00000000-0005-0000-0000-0000F4300000}"/>
    <cellStyle name="Normal 18 2 3 2 6 3" xfId="12532" xr:uid="{00000000-0005-0000-0000-0000F5300000}"/>
    <cellStyle name="Normal 18 2 3 2 7" xfId="12533" xr:uid="{00000000-0005-0000-0000-0000F6300000}"/>
    <cellStyle name="Normal 18 2 3 2 7 2" xfId="12534" xr:uid="{00000000-0005-0000-0000-0000F7300000}"/>
    <cellStyle name="Normal 18 2 3 2 7 2 2" xfId="12535" xr:uid="{00000000-0005-0000-0000-0000F8300000}"/>
    <cellStyle name="Normal 18 2 3 2 7 3" xfId="12536" xr:uid="{00000000-0005-0000-0000-0000F9300000}"/>
    <cellStyle name="Normal 18 2 3 2 8" xfId="12537" xr:uid="{00000000-0005-0000-0000-0000FA300000}"/>
    <cellStyle name="Normal 18 2 3 2 8 2" xfId="12538" xr:uid="{00000000-0005-0000-0000-0000FB300000}"/>
    <cellStyle name="Normal 18 2 3 2 8 2 2" xfId="12539" xr:uid="{00000000-0005-0000-0000-0000FC300000}"/>
    <cellStyle name="Normal 18 2 3 2 8 3" xfId="12540" xr:uid="{00000000-0005-0000-0000-0000FD300000}"/>
    <cellStyle name="Normal 18 2 3 2 9" xfId="12541" xr:uid="{00000000-0005-0000-0000-0000FE300000}"/>
    <cellStyle name="Normal 18 2 3 2 9 2" xfId="12542" xr:uid="{00000000-0005-0000-0000-0000FF300000}"/>
    <cellStyle name="Normal 18 2 3 3" xfId="12543" xr:uid="{00000000-0005-0000-0000-000000310000}"/>
    <cellStyle name="Normal 18 2 3 3 10" xfId="12544" xr:uid="{00000000-0005-0000-0000-000001310000}"/>
    <cellStyle name="Normal 18 2 3 3 10 2" xfId="12545" xr:uid="{00000000-0005-0000-0000-000002310000}"/>
    <cellStyle name="Normal 18 2 3 3 11" xfId="12546" xr:uid="{00000000-0005-0000-0000-000003310000}"/>
    <cellStyle name="Normal 18 2 3 3 2" xfId="12547" xr:uid="{00000000-0005-0000-0000-000004310000}"/>
    <cellStyle name="Normal 18 2 3 3 2 2" xfId="12548" xr:uid="{00000000-0005-0000-0000-000005310000}"/>
    <cellStyle name="Normal 18 2 3 3 2 2 2" xfId="12549" xr:uid="{00000000-0005-0000-0000-000006310000}"/>
    <cellStyle name="Normal 18 2 3 3 2 2 2 2" xfId="12550" xr:uid="{00000000-0005-0000-0000-000007310000}"/>
    <cellStyle name="Normal 18 2 3 3 2 2 2 2 2" xfId="12551" xr:uid="{00000000-0005-0000-0000-000008310000}"/>
    <cellStyle name="Normal 18 2 3 3 2 2 2 3" xfId="12552" xr:uid="{00000000-0005-0000-0000-000009310000}"/>
    <cellStyle name="Normal 18 2 3 3 2 2 3" xfId="12553" xr:uid="{00000000-0005-0000-0000-00000A310000}"/>
    <cellStyle name="Normal 18 2 3 3 2 2 3 2" xfId="12554" xr:uid="{00000000-0005-0000-0000-00000B310000}"/>
    <cellStyle name="Normal 18 2 3 3 2 2 3 2 2" xfId="12555" xr:uid="{00000000-0005-0000-0000-00000C310000}"/>
    <cellStyle name="Normal 18 2 3 3 2 2 3 3" xfId="12556" xr:uid="{00000000-0005-0000-0000-00000D310000}"/>
    <cellStyle name="Normal 18 2 3 3 2 2 4" xfId="12557" xr:uid="{00000000-0005-0000-0000-00000E310000}"/>
    <cellStyle name="Normal 18 2 3 3 2 2 4 2" xfId="12558" xr:uid="{00000000-0005-0000-0000-00000F310000}"/>
    <cellStyle name="Normal 18 2 3 3 2 2 4 2 2" xfId="12559" xr:uid="{00000000-0005-0000-0000-000010310000}"/>
    <cellStyle name="Normal 18 2 3 3 2 2 4 3" xfId="12560" xr:uid="{00000000-0005-0000-0000-000011310000}"/>
    <cellStyle name="Normal 18 2 3 3 2 2 5" xfId="12561" xr:uid="{00000000-0005-0000-0000-000012310000}"/>
    <cellStyle name="Normal 18 2 3 3 2 2 5 2" xfId="12562" xr:uid="{00000000-0005-0000-0000-000013310000}"/>
    <cellStyle name="Normal 18 2 3 3 2 2 6" xfId="12563" xr:uid="{00000000-0005-0000-0000-000014310000}"/>
    <cellStyle name="Normal 18 2 3 3 2 2 6 2" xfId="12564" xr:uid="{00000000-0005-0000-0000-000015310000}"/>
    <cellStyle name="Normal 18 2 3 3 2 2 7" xfId="12565" xr:uid="{00000000-0005-0000-0000-000016310000}"/>
    <cellStyle name="Normal 18 2 3 3 2 3" xfId="12566" xr:uid="{00000000-0005-0000-0000-000017310000}"/>
    <cellStyle name="Normal 18 2 3 3 2 3 2" xfId="12567" xr:uid="{00000000-0005-0000-0000-000018310000}"/>
    <cellStyle name="Normal 18 2 3 3 2 3 2 2" xfId="12568" xr:uid="{00000000-0005-0000-0000-000019310000}"/>
    <cellStyle name="Normal 18 2 3 3 2 3 2 2 2" xfId="12569" xr:uid="{00000000-0005-0000-0000-00001A310000}"/>
    <cellStyle name="Normal 18 2 3 3 2 3 2 3" xfId="12570" xr:uid="{00000000-0005-0000-0000-00001B310000}"/>
    <cellStyle name="Normal 18 2 3 3 2 3 3" xfId="12571" xr:uid="{00000000-0005-0000-0000-00001C310000}"/>
    <cellStyle name="Normal 18 2 3 3 2 3 3 2" xfId="12572" xr:uid="{00000000-0005-0000-0000-00001D310000}"/>
    <cellStyle name="Normal 18 2 3 3 2 3 3 2 2" xfId="12573" xr:uid="{00000000-0005-0000-0000-00001E310000}"/>
    <cellStyle name="Normal 18 2 3 3 2 3 3 3" xfId="12574" xr:uid="{00000000-0005-0000-0000-00001F310000}"/>
    <cellStyle name="Normal 18 2 3 3 2 3 4" xfId="12575" xr:uid="{00000000-0005-0000-0000-000020310000}"/>
    <cellStyle name="Normal 18 2 3 3 2 3 4 2" xfId="12576" xr:uid="{00000000-0005-0000-0000-000021310000}"/>
    <cellStyle name="Normal 18 2 3 3 2 3 4 2 2" xfId="12577" xr:uid="{00000000-0005-0000-0000-000022310000}"/>
    <cellStyle name="Normal 18 2 3 3 2 3 4 3" xfId="12578" xr:uid="{00000000-0005-0000-0000-000023310000}"/>
    <cellStyle name="Normal 18 2 3 3 2 3 5" xfId="12579" xr:uid="{00000000-0005-0000-0000-000024310000}"/>
    <cellStyle name="Normal 18 2 3 3 2 3 5 2" xfId="12580" xr:uid="{00000000-0005-0000-0000-000025310000}"/>
    <cellStyle name="Normal 18 2 3 3 2 3 6" xfId="12581" xr:uid="{00000000-0005-0000-0000-000026310000}"/>
    <cellStyle name="Normal 18 2 3 3 2 3 6 2" xfId="12582" xr:uid="{00000000-0005-0000-0000-000027310000}"/>
    <cellStyle name="Normal 18 2 3 3 2 3 7" xfId="12583" xr:uid="{00000000-0005-0000-0000-000028310000}"/>
    <cellStyle name="Normal 18 2 3 3 2 4" xfId="12584" xr:uid="{00000000-0005-0000-0000-000029310000}"/>
    <cellStyle name="Normal 18 2 3 3 2 4 2" xfId="12585" xr:uid="{00000000-0005-0000-0000-00002A310000}"/>
    <cellStyle name="Normal 18 2 3 3 2 4 2 2" xfId="12586" xr:uid="{00000000-0005-0000-0000-00002B310000}"/>
    <cellStyle name="Normal 18 2 3 3 2 4 3" xfId="12587" xr:uid="{00000000-0005-0000-0000-00002C310000}"/>
    <cellStyle name="Normal 18 2 3 3 2 5" xfId="12588" xr:uid="{00000000-0005-0000-0000-00002D310000}"/>
    <cellStyle name="Normal 18 2 3 3 2 5 2" xfId="12589" xr:uid="{00000000-0005-0000-0000-00002E310000}"/>
    <cellStyle name="Normal 18 2 3 3 2 5 2 2" xfId="12590" xr:uid="{00000000-0005-0000-0000-00002F310000}"/>
    <cellStyle name="Normal 18 2 3 3 2 5 3" xfId="12591" xr:uid="{00000000-0005-0000-0000-000030310000}"/>
    <cellStyle name="Normal 18 2 3 3 2 6" xfId="12592" xr:uid="{00000000-0005-0000-0000-000031310000}"/>
    <cellStyle name="Normal 18 2 3 3 2 6 2" xfId="12593" xr:uid="{00000000-0005-0000-0000-000032310000}"/>
    <cellStyle name="Normal 18 2 3 3 2 6 2 2" xfId="12594" xr:uid="{00000000-0005-0000-0000-000033310000}"/>
    <cellStyle name="Normal 18 2 3 3 2 6 3" xfId="12595" xr:uid="{00000000-0005-0000-0000-000034310000}"/>
    <cellStyle name="Normal 18 2 3 3 2 7" xfId="12596" xr:uid="{00000000-0005-0000-0000-000035310000}"/>
    <cellStyle name="Normal 18 2 3 3 2 7 2" xfId="12597" xr:uid="{00000000-0005-0000-0000-000036310000}"/>
    <cellStyle name="Normal 18 2 3 3 2 8" xfId="12598" xr:uid="{00000000-0005-0000-0000-000037310000}"/>
    <cellStyle name="Normal 18 2 3 3 2 8 2" xfId="12599" xr:uid="{00000000-0005-0000-0000-000038310000}"/>
    <cellStyle name="Normal 18 2 3 3 2 9" xfId="12600" xr:uid="{00000000-0005-0000-0000-000039310000}"/>
    <cellStyle name="Normal 18 2 3 3 3" xfId="12601" xr:uid="{00000000-0005-0000-0000-00003A310000}"/>
    <cellStyle name="Normal 18 2 3 3 3 2" xfId="12602" xr:uid="{00000000-0005-0000-0000-00003B310000}"/>
    <cellStyle name="Normal 18 2 3 3 3 2 2" xfId="12603" xr:uid="{00000000-0005-0000-0000-00003C310000}"/>
    <cellStyle name="Normal 18 2 3 3 3 2 2 2" xfId="12604" xr:uid="{00000000-0005-0000-0000-00003D310000}"/>
    <cellStyle name="Normal 18 2 3 3 3 2 2 2 2" xfId="12605" xr:uid="{00000000-0005-0000-0000-00003E310000}"/>
    <cellStyle name="Normal 18 2 3 3 3 2 2 3" xfId="12606" xr:uid="{00000000-0005-0000-0000-00003F310000}"/>
    <cellStyle name="Normal 18 2 3 3 3 2 3" xfId="12607" xr:uid="{00000000-0005-0000-0000-000040310000}"/>
    <cellStyle name="Normal 18 2 3 3 3 2 3 2" xfId="12608" xr:uid="{00000000-0005-0000-0000-000041310000}"/>
    <cellStyle name="Normal 18 2 3 3 3 2 3 2 2" xfId="12609" xr:uid="{00000000-0005-0000-0000-000042310000}"/>
    <cellStyle name="Normal 18 2 3 3 3 2 3 3" xfId="12610" xr:uid="{00000000-0005-0000-0000-000043310000}"/>
    <cellStyle name="Normal 18 2 3 3 3 2 4" xfId="12611" xr:uid="{00000000-0005-0000-0000-000044310000}"/>
    <cellStyle name="Normal 18 2 3 3 3 2 4 2" xfId="12612" xr:uid="{00000000-0005-0000-0000-000045310000}"/>
    <cellStyle name="Normal 18 2 3 3 3 2 4 2 2" xfId="12613" xr:uid="{00000000-0005-0000-0000-000046310000}"/>
    <cellStyle name="Normal 18 2 3 3 3 2 4 3" xfId="12614" xr:uid="{00000000-0005-0000-0000-000047310000}"/>
    <cellStyle name="Normal 18 2 3 3 3 2 5" xfId="12615" xr:uid="{00000000-0005-0000-0000-000048310000}"/>
    <cellStyle name="Normal 18 2 3 3 3 2 5 2" xfId="12616" xr:uid="{00000000-0005-0000-0000-000049310000}"/>
    <cellStyle name="Normal 18 2 3 3 3 2 6" xfId="12617" xr:uid="{00000000-0005-0000-0000-00004A310000}"/>
    <cellStyle name="Normal 18 2 3 3 3 2 6 2" xfId="12618" xr:uid="{00000000-0005-0000-0000-00004B310000}"/>
    <cellStyle name="Normal 18 2 3 3 3 2 7" xfId="12619" xr:uid="{00000000-0005-0000-0000-00004C310000}"/>
    <cellStyle name="Normal 18 2 3 3 3 3" xfId="12620" xr:uid="{00000000-0005-0000-0000-00004D310000}"/>
    <cellStyle name="Normal 18 2 3 3 3 3 2" xfId="12621" xr:uid="{00000000-0005-0000-0000-00004E310000}"/>
    <cellStyle name="Normal 18 2 3 3 3 3 2 2" xfId="12622" xr:uid="{00000000-0005-0000-0000-00004F310000}"/>
    <cellStyle name="Normal 18 2 3 3 3 3 3" xfId="12623" xr:uid="{00000000-0005-0000-0000-000050310000}"/>
    <cellStyle name="Normal 18 2 3 3 3 4" xfId="12624" xr:uid="{00000000-0005-0000-0000-000051310000}"/>
    <cellStyle name="Normal 18 2 3 3 3 4 2" xfId="12625" xr:uid="{00000000-0005-0000-0000-000052310000}"/>
    <cellStyle name="Normal 18 2 3 3 3 4 2 2" xfId="12626" xr:uid="{00000000-0005-0000-0000-000053310000}"/>
    <cellStyle name="Normal 18 2 3 3 3 4 3" xfId="12627" xr:uid="{00000000-0005-0000-0000-000054310000}"/>
    <cellStyle name="Normal 18 2 3 3 3 5" xfId="12628" xr:uid="{00000000-0005-0000-0000-000055310000}"/>
    <cellStyle name="Normal 18 2 3 3 3 5 2" xfId="12629" xr:uid="{00000000-0005-0000-0000-000056310000}"/>
    <cellStyle name="Normal 18 2 3 3 3 5 2 2" xfId="12630" xr:uid="{00000000-0005-0000-0000-000057310000}"/>
    <cellStyle name="Normal 18 2 3 3 3 5 3" xfId="12631" xr:uid="{00000000-0005-0000-0000-000058310000}"/>
    <cellStyle name="Normal 18 2 3 3 3 6" xfId="12632" xr:uid="{00000000-0005-0000-0000-000059310000}"/>
    <cellStyle name="Normal 18 2 3 3 3 6 2" xfId="12633" xr:uid="{00000000-0005-0000-0000-00005A310000}"/>
    <cellStyle name="Normal 18 2 3 3 3 7" xfId="12634" xr:uid="{00000000-0005-0000-0000-00005B310000}"/>
    <cellStyle name="Normal 18 2 3 3 3 7 2" xfId="12635" xr:uid="{00000000-0005-0000-0000-00005C310000}"/>
    <cellStyle name="Normal 18 2 3 3 3 8" xfId="12636" xr:uid="{00000000-0005-0000-0000-00005D310000}"/>
    <cellStyle name="Normal 18 2 3 3 4" xfId="12637" xr:uid="{00000000-0005-0000-0000-00005E310000}"/>
    <cellStyle name="Normal 18 2 3 3 4 2" xfId="12638" xr:uid="{00000000-0005-0000-0000-00005F310000}"/>
    <cellStyle name="Normal 18 2 3 3 4 2 2" xfId="12639" xr:uid="{00000000-0005-0000-0000-000060310000}"/>
    <cellStyle name="Normal 18 2 3 3 4 2 2 2" xfId="12640" xr:uid="{00000000-0005-0000-0000-000061310000}"/>
    <cellStyle name="Normal 18 2 3 3 4 2 3" xfId="12641" xr:uid="{00000000-0005-0000-0000-000062310000}"/>
    <cellStyle name="Normal 18 2 3 3 4 3" xfId="12642" xr:uid="{00000000-0005-0000-0000-000063310000}"/>
    <cellStyle name="Normal 18 2 3 3 4 3 2" xfId="12643" xr:uid="{00000000-0005-0000-0000-000064310000}"/>
    <cellStyle name="Normal 18 2 3 3 4 3 2 2" xfId="12644" xr:uid="{00000000-0005-0000-0000-000065310000}"/>
    <cellStyle name="Normal 18 2 3 3 4 3 3" xfId="12645" xr:uid="{00000000-0005-0000-0000-000066310000}"/>
    <cellStyle name="Normal 18 2 3 3 4 4" xfId="12646" xr:uid="{00000000-0005-0000-0000-000067310000}"/>
    <cellStyle name="Normal 18 2 3 3 4 4 2" xfId="12647" xr:uid="{00000000-0005-0000-0000-000068310000}"/>
    <cellStyle name="Normal 18 2 3 3 4 4 2 2" xfId="12648" xr:uid="{00000000-0005-0000-0000-000069310000}"/>
    <cellStyle name="Normal 18 2 3 3 4 4 3" xfId="12649" xr:uid="{00000000-0005-0000-0000-00006A310000}"/>
    <cellStyle name="Normal 18 2 3 3 4 5" xfId="12650" xr:uid="{00000000-0005-0000-0000-00006B310000}"/>
    <cellStyle name="Normal 18 2 3 3 4 5 2" xfId="12651" xr:uid="{00000000-0005-0000-0000-00006C310000}"/>
    <cellStyle name="Normal 18 2 3 3 4 6" xfId="12652" xr:uid="{00000000-0005-0000-0000-00006D310000}"/>
    <cellStyle name="Normal 18 2 3 3 4 6 2" xfId="12653" xr:uid="{00000000-0005-0000-0000-00006E310000}"/>
    <cellStyle name="Normal 18 2 3 3 4 7" xfId="12654" xr:uid="{00000000-0005-0000-0000-00006F310000}"/>
    <cellStyle name="Normal 18 2 3 3 5" xfId="12655" xr:uid="{00000000-0005-0000-0000-000070310000}"/>
    <cellStyle name="Normal 18 2 3 3 5 2" xfId="12656" xr:uid="{00000000-0005-0000-0000-000071310000}"/>
    <cellStyle name="Normal 18 2 3 3 5 2 2" xfId="12657" xr:uid="{00000000-0005-0000-0000-000072310000}"/>
    <cellStyle name="Normal 18 2 3 3 5 2 2 2" xfId="12658" xr:uid="{00000000-0005-0000-0000-000073310000}"/>
    <cellStyle name="Normal 18 2 3 3 5 2 3" xfId="12659" xr:uid="{00000000-0005-0000-0000-000074310000}"/>
    <cellStyle name="Normal 18 2 3 3 5 3" xfId="12660" xr:uid="{00000000-0005-0000-0000-000075310000}"/>
    <cellStyle name="Normal 18 2 3 3 5 3 2" xfId="12661" xr:uid="{00000000-0005-0000-0000-000076310000}"/>
    <cellStyle name="Normal 18 2 3 3 5 3 2 2" xfId="12662" xr:uid="{00000000-0005-0000-0000-000077310000}"/>
    <cellStyle name="Normal 18 2 3 3 5 3 3" xfId="12663" xr:uid="{00000000-0005-0000-0000-000078310000}"/>
    <cellStyle name="Normal 18 2 3 3 5 4" xfId="12664" xr:uid="{00000000-0005-0000-0000-000079310000}"/>
    <cellStyle name="Normal 18 2 3 3 5 4 2" xfId="12665" xr:uid="{00000000-0005-0000-0000-00007A310000}"/>
    <cellStyle name="Normal 18 2 3 3 5 4 2 2" xfId="12666" xr:uid="{00000000-0005-0000-0000-00007B310000}"/>
    <cellStyle name="Normal 18 2 3 3 5 4 3" xfId="12667" xr:uid="{00000000-0005-0000-0000-00007C310000}"/>
    <cellStyle name="Normal 18 2 3 3 5 5" xfId="12668" xr:uid="{00000000-0005-0000-0000-00007D310000}"/>
    <cellStyle name="Normal 18 2 3 3 5 5 2" xfId="12669" xr:uid="{00000000-0005-0000-0000-00007E310000}"/>
    <cellStyle name="Normal 18 2 3 3 5 6" xfId="12670" xr:uid="{00000000-0005-0000-0000-00007F310000}"/>
    <cellStyle name="Normal 18 2 3 3 5 6 2" xfId="12671" xr:uid="{00000000-0005-0000-0000-000080310000}"/>
    <cellStyle name="Normal 18 2 3 3 5 7" xfId="12672" xr:uid="{00000000-0005-0000-0000-000081310000}"/>
    <cellStyle name="Normal 18 2 3 3 6" xfId="12673" xr:uid="{00000000-0005-0000-0000-000082310000}"/>
    <cellStyle name="Normal 18 2 3 3 6 2" xfId="12674" xr:uid="{00000000-0005-0000-0000-000083310000}"/>
    <cellStyle name="Normal 18 2 3 3 6 2 2" xfId="12675" xr:uid="{00000000-0005-0000-0000-000084310000}"/>
    <cellStyle name="Normal 18 2 3 3 6 3" xfId="12676" xr:uid="{00000000-0005-0000-0000-000085310000}"/>
    <cellStyle name="Normal 18 2 3 3 7" xfId="12677" xr:uid="{00000000-0005-0000-0000-000086310000}"/>
    <cellStyle name="Normal 18 2 3 3 7 2" xfId="12678" xr:uid="{00000000-0005-0000-0000-000087310000}"/>
    <cellStyle name="Normal 18 2 3 3 7 2 2" xfId="12679" xr:uid="{00000000-0005-0000-0000-000088310000}"/>
    <cellStyle name="Normal 18 2 3 3 7 3" xfId="12680" xr:uid="{00000000-0005-0000-0000-000089310000}"/>
    <cellStyle name="Normal 18 2 3 3 8" xfId="12681" xr:uid="{00000000-0005-0000-0000-00008A310000}"/>
    <cellStyle name="Normal 18 2 3 3 8 2" xfId="12682" xr:uid="{00000000-0005-0000-0000-00008B310000}"/>
    <cellStyle name="Normal 18 2 3 3 8 2 2" xfId="12683" xr:uid="{00000000-0005-0000-0000-00008C310000}"/>
    <cellStyle name="Normal 18 2 3 3 8 3" xfId="12684" xr:uid="{00000000-0005-0000-0000-00008D310000}"/>
    <cellStyle name="Normal 18 2 3 3 9" xfId="12685" xr:uid="{00000000-0005-0000-0000-00008E310000}"/>
    <cellStyle name="Normal 18 2 3 3 9 2" xfId="12686" xr:uid="{00000000-0005-0000-0000-00008F310000}"/>
    <cellStyle name="Normal 18 2 3 4" xfId="12687" xr:uid="{00000000-0005-0000-0000-000090310000}"/>
    <cellStyle name="Normal 18 2 3 4 2" xfId="12688" xr:uid="{00000000-0005-0000-0000-000091310000}"/>
    <cellStyle name="Normal 18 2 3 4 2 2" xfId="12689" xr:uid="{00000000-0005-0000-0000-000092310000}"/>
    <cellStyle name="Normal 18 2 3 4 2 2 2" xfId="12690" xr:uid="{00000000-0005-0000-0000-000093310000}"/>
    <cellStyle name="Normal 18 2 3 4 2 2 2 2" xfId="12691" xr:uid="{00000000-0005-0000-0000-000094310000}"/>
    <cellStyle name="Normal 18 2 3 4 2 2 3" xfId="12692" xr:uid="{00000000-0005-0000-0000-000095310000}"/>
    <cellStyle name="Normal 18 2 3 4 2 3" xfId="12693" xr:uid="{00000000-0005-0000-0000-000096310000}"/>
    <cellStyle name="Normal 18 2 3 4 2 3 2" xfId="12694" xr:uid="{00000000-0005-0000-0000-000097310000}"/>
    <cellStyle name="Normal 18 2 3 4 2 3 2 2" xfId="12695" xr:uid="{00000000-0005-0000-0000-000098310000}"/>
    <cellStyle name="Normal 18 2 3 4 2 3 3" xfId="12696" xr:uid="{00000000-0005-0000-0000-000099310000}"/>
    <cellStyle name="Normal 18 2 3 4 2 4" xfId="12697" xr:uid="{00000000-0005-0000-0000-00009A310000}"/>
    <cellStyle name="Normal 18 2 3 4 2 4 2" xfId="12698" xr:uid="{00000000-0005-0000-0000-00009B310000}"/>
    <cellStyle name="Normal 18 2 3 4 2 4 2 2" xfId="12699" xr:uid="{00000000-0005-0000-0000-00009C310000}"/>
    <cellStyle name="Normal 18 2 3 4 2 4 3" xfId="12700" xr:uid="{00000000-0005-0000-0000-00009D310000}"/>
    <cellStyle name="Normal 18 2 3 4 2 5" xfId="12701" xr:uid="{00000000-0005-0000-0000-00009E310000}"/>
    <cellStyle name="Normal 18 2 3 4 2 5 2" xfId="12702" xr:uid="{00000000-0005-0000-0000-00009F310000}"/>
    <cellStyle name="Normal 18 2 3 4 2 6" xfId="12703" xr:uid="{00000000-0005-0000-0000-0000A0310000}"/>
    <cellStyle name="Normal 18 2 3 4 2 6 2" xfId="12704" xr:uid="{00000000-0005-0000-0000-0000A1310000}"/>
    <cellStyle name="Normal 18 2 3 4 2 7" xfId="12705" xr:uid="{00000000-0005-0000-0000-0000A2310000}"/>
    <cellStyle name="Normal 18 2 3 4 3" xfId="12706" xr:uid="{00000000-0005-0000-0000-0000A3310000}"/>
    <cellStyle name="Normal 18 2 3 4 3 2" xfId="12707" xr:uid="{00000000-0005-0000-0000-0000A4310000}"/>
    <cellStyle name="Normal 18 2 3 4 3 2 2" xfId="12708" xr:uid="{00000000-0005-0000-0000-0000A5310000}"/>
    <cellStyle name="Normal 18 2 3 4 3 2 2 2" xfId="12709" xr:uid="{00000000-0005-0000-0000-0000A6310000}"/>
    <cellStyle name="Normal 18 2 3 4 3 2 3" xfId="12710" xr:uid="{00000000-0005-0000-0000-0000A7310000}"/>
    <cellStyle name="Normal 18 2 3 4 3 3" xfId="12711" xr:uid="{00000000-0005-0000-0000-0000A8310000}"/>
    <cellStyle name="Normal 18 2 3 4 3 3 2" xfId="12712" xr:uid="{00000000-0005-0000-0000-0000A9310000}"/>
    <cellStyle name="Normal 18 2 3 4 3 3 2 2" xfId="12713" xr:uid="{00000000-0005-0000-0000-0000AA310000}"/>
    <cellStyle name="Normal 18 2 3 4 3 3 3" xfId="12714" xr:uid="{00000000-0005-0000-0000-0000AB310000}"/>
    <cellStyle name="Normal 18 2 3 4 3 4" xfId="12715" xr:uid="{00000000-0005-0000-0000-0000AC310000}"/>
    <cellStyle name="Normal 18 2 3 4 3 4 2" xfId="12716" xr:uid="{00000000-0005-0000-0000-0000AD310000}"/>
    <cellStyle name="Normal 18 2 3 4 3 4 2 2" xfId="12717" xr:uid="{00000000-0005-0000-0000-0000AE310000}"/>
    <cellStyle name="Normal 18 2 3 4 3 4 3" xfId="12718" xr:uid="{00000000-0005-0000-0000-0000AF310000}"/>
    <cellStyle name="Normal 18 2 3 4 3 5" xfId="12719" xr:uid="{00000000-0005-0000-0000-0000B0310000}"/>
    <cellStyle name="Normal 18 2 3 4 3 5 2" xfId="12720" xr:uid="{00000000-0005-0000-0000-0000B1310000}"/>
    <cellStyle name="Normal 18 2 3 4 3 6" xfId="12721" xr:uid="{00000000-0005-0000-0000-0000B2310000}"/>
    <cellStyle name="Normal 18 2 3 4 3 6 2" xfId="12722" xr:uid="{00000000-0005-0000-0000-0000B3310000}"/>
    <cellStyle name="Normal 18 2 3 4 3 7" xfId="12723" xr:uid="{00000000-0005-0000-0000-0000B4310000}"/>
    <cellStyle name="Normal 18 2 3 4 4" xfId="12724" xr:uid="{00000000-0005-0000-0000-0000B5310000}"/>
    <cellStyle name="Normal 18 2 3 4 4 2" xfId="12725" xr:uid="{00000000-0005-0000-0000-0000B6310000}"/>
    <cellStyle name="Normal 18 2 3 4 4 2 2" xfId="12726" xr:uid="{00000000-0005-0000-0000-0000B7310000}"/>
    <cellStyle name="Normal 18 2 3 4 4 3" xfId="12727" xr:uid="{00000000-0005-0000-0000-0000B8310000}"/>
    <cellStyle name="Normal 18 2 3 4 5" xfId="12728" xr:uid="{00000000-0005-0000-0000-0000B9310000}"/>
    <cellStyle name="Normal 18 2 3 4 5 2" xfId="12729" xr:uid="{00000000-0005-0000-0000-0000BA310000}"/>
    <cellStyle name="Normal 18 2 3 4 5 2 2" xfId="12730" xr:uid="{00000000-0005-0000-0000-0000BB310000}"/>
    <cellStyle name="Normal 18 2 3 4 5 3" xfId="12731" xr:uid="{00000000-0005-0000-0000-0000BC310000}"/>
    <cellStyle name="Normal 18 2 3 4 6" xfId="12732" xr:uid="{00000000-0005-0000-0000-0000BD310000}"/>
    <cellStyle name="Normal 18 2 3 4 6 2" xfId="12733" xr:uid="{00000000-0005-0000-0000-0000BE310000}"/>
    <cellStyle name="Normal 18 2 3 4 6 2 2" xfId="12734" xr:uid="{00000000-0005-0000-0000-0000BF310000}"/>
    <cellStyle name="Normal 18 2 3 4 6 3" xfId="12735" xr:uid="{00000000-0005-0000-0000-0000C0310000}"/>
    <cellStyle name="Normal 18 2 3 4 7" xfId="12736" xr:uid="{00000000-0005-0000-0000-0000C1310000}"/>
    <cellStyle name="Normal 18 2 3 4 7 2" xfId="12737" xr:uid="{00000000-0005-0000-0000-0000C2310000}"/>
    <cellStyle name="Normal 18 2 3 4 8" xfId="12738" xr:uid="{00000000-0005-0000-0000-0000C3310000}"/>
    <cellStyle name="Normal 18 2 3 4 8 2" xfId="12739" xr:uid="{00000000-0005-0000-0000-0000C4310000}"/>
    <cellStyle name="Normal 18 2 3 4 9" xfId="12740" xr:uid="{00000000-0005-0000-0000-0000C5310000}"/>
    <cellStyle name="Normal 18 2 3 5" xfId="12741" xr:uid="{00000000-0005-0000-0000-0000C6310000}"/>
    <cellStyle name="Normal 18 2 3 5 2" xfId="12742" xr:uid="{00000000-0005-0000-0000-0000C7310000}"/>
    <cellStyle name="Normal 18 2 3 5 2 2" xfId="12743" xr:uid="{00000000-0005-0000-0000-0000C8310000}"/>
    <cellStyle name="Normal 18 2 3 5 2 2 2" xfId="12744" xr:uid="{00000000-0005-0000-0000-0000C9310000}"/>
    <cellStyle name="Normal 18 2 3 5 2 2 2 2" xfId="12745" xr:uid="{00000000-0005-0000-0000-0000CA310000}"/>
    <cellStyle name="Normal 18 2 3 5 2 2 3" xfId="12746" xr:uid="{00000000-0005-0000-0000-0000CB310000}"/>
    <cellStyle name="Normal 18 2 3 5 2 3" xfId="12747" xr:uid="{00000000-0005-0000-0000-0000CC310000}"/>
    <cellStyle name="Normal 18 2 3 5 2 3 2" xfId="12748" xr:uid="{00000000-0005-0000-0000-0000CD310000}"/>
    <cellStyle name="Normal 18 2 3 5 2 3 2 2" xfId="12749" xr:uid="{00000000-0005-0000-0000-0000CE310000}"/>
    <cellStyle name="Normal 18 2 3 5 2 3 3" xfId="12750" xr:uid="{00000000-0005-0000-0000-0000CF310000}"/>
    <cellStyle name="Normal 18 2 3 5 2 4" xfId="12751" xr:uid="{00000000-0005-0000-0000-0000D0310000}"/>
    <cellStyle name="Normal 18 2 3 5 2 4 2" xfId="12752" xr:uid="{00000000-0005-0000-0000-0000D1310000}"/>
    <cellStyle name="Normal 18 2 3 5 2 4 2 2" xfId="12753" xr:uid="{00000000-0005-0000-0000-0000D2310000}"/>
    <cellStyle name="Normal 18 2 3 5 2 4 3" xfId="12754" xr:uid="{00000000-0005-0000-0000-0000D3310000}"/>
    <cellStyle name="Normal 18 2 3 5 2 5" xfId="12755" xr:uid="{00000000-0005-0000-0000-0000D4310000}"/>
    <cellStyle name="Normal 18 2 3 5 2 5 2" xfId="12756" xr:uid="{00000000-0005-0000-0000-0000D5310000}"/>
    <cellStyle name="Normal 18 2 3 5 2 6" xfId="12757" xr:uid="{00000000-0005-0000-0000-0000D6310000}"/>
    <cellStyle name="Normal 18 2 3 5 2 6 2" xfId="12758" xr:uid="{00000000-0005-0000-0000-0000D7310000}"/>
    <cellStyle name="Normal 18 2 3 5 2 7" xfId="12759" xr:uid="{00000000-0005-0000-0000-0000D8310000}"/>
    <cellStyle name="Normal 18 2 3 5 3" xfId="12760" xr:uid="{00000000-0005-0000-0000-0000D9310000}"/>
    <cellStyle name="Normal 18 2 3 5 3 2" xfId="12761" xr:uid="{00000000-0005-0000-0000-0000DA310000}"/>
    <cellStyle name="Normal 18 2 3 5 3 2 2" xfId="12762" xr:uid="{00000000-0005-0000-0000-0000DB310000}"/>
    <cellStyle name="Normal 18 2 3 5 3 3" xfId="12763" xr:uid="{00000000-0005-0000-0000-0000DC310000}"/>
    <cellStyle name="Normal 18 2 3 5 4" xfId="12764" xr:uid="{00000000-0005-0000-0000-0000DD310000}"/>
    <cellStyle name="Normal 18 2 3 5 4 2" xfId="12765" xr:uid="{00000000-0005-0000-0000-0000DE310000}"/>
    <cellStyle name="Normal 18 2 3 5 4 2 2" xfId="12766" xr:uid="{00000000-0005-0000-0000-0000DF310000}"/>
    <cellStyle name="Normal 18 2 3 5 4 3" xfId="12767" xr:uid="{00000000-0005-0000-0000-0000E0310000}"/>
    <cellStyle name="Normal 18 2 3 5 5" xfId="12768" xr:uid="{00000000-0005-0000-0000-0000E1310000}"/>
    <cellStyle name="Normal 18 2 3 5 5 2" xfId="12769" xr:uid="{00000000-0005-0000-0000-0000E2310000}"/>
    <cellStyle name="Normal 18 2 3 5 5 2 2" xfId="12770" xr:uid="{00000000-0005-0000-0000-0000E3310000}"/>
    <cellStyle name="Normal 18 2 3 5 5 3" xfId="12771" xr:uid="{00000000-0005-0000-0000-0000E4310000}"/>
    <cellStyle name="Normal 18 2 3 5 6" xfId="12772" xr:uid="{00000000-0005-0000-0000-0000E5310000}"/>
    <cellStyle name="Normal 18 2 3 5 6 2" xfId="12773" xr:uid="{00000000-0005-0000-0000-0000E6310000}"/>
    <cellStyle name="Normal 18 2 3 5 7" xfId="12774" xr:uid="{00000000-0005-0000-0000-0000E7310000}"/>
    <cellStyle name="Normal 18 2 3 5 7 2" xfId="12775" xr:uid="{00000000-0005-0000-0000-0000E8310000}"/>
    <cellStyle name="Normal 18 2 3 5 8" xfId="12776" xr:uid="{00000000-0005-0000-0000-0000E9310000}"/>
    <cellStyle name="Normal 18 2 3 6" xfId="12777" xr:uid="{00000000-0005-0000-0000-0000EA310000}"/>
    <cellStyle name="Normal 18 2 3 6 2" xfId="12778" xr:uid="{00000000-0005-0000-0000-0000EB310000}"/>
    <cellStyle name="Normal 18 2 3 6 2 2" xfId="12779" xr:uid="{00000000-0005-0000-0000-0000EC310000}"/>
    <cellStyle name="Normal 18 2 3 6 2 2 2" xfId="12780" xr:uid="{00000000-0005-0000-0000-0000ED310000}"/>
    <cellStyle name="Normal 18 2 3 6 2 3" xfId="12781" xr:uid="{00000000-0005-0000-0000-0000EE310000}"/>
    <cellStyle name="Normal 18 2 3 6 3" xfId="12782" xr:uid="{00000000-0005-0000-0000-0000EF310000}"/>
    <cellStyle name="Normal 18 2 3 6 3 2" xfId="12783" xr:uid="{00000000-0005-0000-0000-0000F0310000}"/>
    <cellStyle name="Normal 18 2 3 6 3 2 2" xfId="12784" xr:uid="{00000000-0005-0000-0000-0000F1310000}"/>
    <cellStyle name="Normal 18 2 3 6 3 3" xfId="12785" xr:uid="{00000000-0005-0000-0000-0000F2310000}"/>
    <cellStyle name="Normal 18 2 3 6 4" xfId="12786" xr:uid="{00000000-0005-0000-0000-0000F3310000}"/>
    <cellStyle name="Normal 18 2 3 6 4 2" xfId="12787" xr:uid="{00000000-0005-0000-0000-0000F4310000}"/>
    <cellStyle name="Normal 18 2 3 6 4 2 2" xfId="12788" xr:uid="{00000000-0005-0000-0000-0000F5310000}"/>
    <cellStyle name="Normal 18 2 3 6 4 3" xfId="12789" xr:uid="{00000000-0005-0000-0000-0000F6310000}"/>
    <cellStyle name="Normal 18 2 3 6 5" xfId="12790" xr:uid="{00000000-0005-0000-0000-0000F7310000}"/>
    <cellStyle name="Normal 18 2 3 6 5 2" xfId="12791" xr:uid="{00000000-0005-0000-0000-0000F8310000}"/>
    <cellStyle name="Normal 18 2 3 6 6" xfId="12792" xr:uid="{00000000-0005-0000-0000-0000F9310000}"/>
    <cellStyle name="Normal 18 2 3 6 6 2" xfId="12793" xr:uid="{00000000-0005-0000-0000-0000FA310000}"/>
    <cellStyle name="Normal 18 2 3 6 7" xfId="12794" xr:uid="{00000000-0005-0000-0000-0000FB310000}"/>
    <cellStyle name="Normal 18 2 3 7" xfId="12795" xr:uid="{00000000-0005-0000-0000-0000FC310000}"/>
    <cellStyle name="Normal 18 2 3 7 2" xfId="12796" xr:uid="{00000000-0005-0000-0000-0000FD310000}"/>
    <cellStyle name="Normal 18 2 3 7 2 2" xfId="12797" xr:uid="{00000000-0005-0000-0000-0000FE310000}"/>
    <cellStyle name="Normal 18 2 3 7 2 2 2" xfId="12798" xr:uid="{00000000-0005-0000-0000-0000FF310000}"/>
    <cellStyle name="Normal 18 2 3 7 2 3" xfId="12799" xr:uid="{00000000-0005-0000-0000-000000320000}"/>
    <cellStyle name="Normal 18 2 3 7 3" xfId="12800" xr:uid="{00000000-0005-0000-0000-000001320000}"/>
    <cellStyle name="Normal 18 2 3 7 3 2" xfId="12801" xr:uid="{00000000-0005-0000-0000-000002320000}"/>
    <cellStyle name="Normal 18 2 3 7 3 2 2" xfId="12802" xr:uid="{00000000-0005-0000-0000-000003320000}"/>
    <cellStyle name="Normal 18 2 3 7 3 3" xfId="12803" xr:uid="{00000000-0005-0000-0000-000004320000}"/>
    <cellStyle name="Normal 18 2 3 7 4" xfId="12804" xr:uid="{00000000-0005-0000-0000-000005320000}"/>
    <cellStyle name="Normal 18 2 3 7 4 2" xfId="12805" xr:uid="{00000000-0005-0000-0000-000006320000}"/>
    <cellStyle name="Normal 18 2 3 7 4 2 2" xfId="12806" xr:uid="{00000000-0005-0000-0000-000007320000}"/>
    <cellStyle name="Normal 18 2 3 7 4 3" xfId="12807" xr:uid="{00000000-0005-0000-0000-000008320000}"/>
    <cellStyle name="Normal 18 2 3 7 5" xfId="12808" xr:uid="{00000000-0005-0000-0000-000009320000}"/>
    <cellStyle name="Normal 18 2 3 7 5 2" xfId="12809" xr:uid="{00000000-0005-0000-0000-00000A320000}"/>
    <cellStyle name="Normal 18 2 3 7 6" xfId="12810" xr:uid="{00000000-0005-0000-0000-00000B320000}"/>
    <cellStyle name="Normal 18 2 3 7 6 2" xfId="12811" xr:uid="{00000000-0005-0000-0000-00000C320000}"/>
    <cellStyle name="Normal 18 2 3 7 7" xfId="12812" xr:uid="{00000000-0005-0000-0000-00000D320000}"/>
    <cellStyle name="Normal 18 2 3 8" xfId="12813" xr:uid="{00000000-0005-0000-0000-00000E320000}"/>
    <cellStyle name="Normal 18 2 3 8 2" xfId="12814" xr:uid="{00000000-0005-0000-0000-00000F320000}"/>
    <cellStyle name="Normal 18 2 3 8 2 2" xfId="12815" xr:uid="{00000000-0005-0000-0000-000010320000}"/>
    <cellStyle name="Normal 18 2 3 8 3" xfId="12816" xr:uid="{00000000-0005-0000-0000-000011320000}"/>
    <cellStyle name="Normal 18 2 3 9" xfId="12817" xr:uid="{00000000-0005-0000-0000-000012320000}"/>
    <cellStyle name="Normal 18 2 3 9 2" xfId="12818" xr:uid="{00000000-0005-0000-0000-000013320000}"/>
    <cellStyle name="Normal 18 2 3 9 2 2" xfId="12819" xr:uid="{00000000-0005-0000-0000-000014320000}"/>
    <cellStyle name="Normal 18 2 3 9 3" xfId="12820" xr:uid="{00000000-0005-0000-0000-000015320000}"/>
    <cellStyle name="Normal 18 2 3_Confidential Information" xfId="12821" xr:uid="{00000000-0005-0000-0000-000016320000}"/>
    <cellStyle name="Normal 18 2 4" xfId="12822" xr:uid="{00000000-0005-0000-0000-000017320000}"/>
    <cellStyle name="Normal 18 2 4 10" xfId="12823" xr:uid="{00000000-0005-0000-0000-000018320000}"/>
    <cellStyle name="Normal 18 2 4 10 2" xfId="12824" xr:uid="{00000000-0005-0000-0000-000019320000}"/>
    <cellStyle name="Normal 18 2 4 11" xfId="12825" xr:uid="{00000000-0005-0000-0000-00001A320000}"/>
    <cellStyle name="Normal 18 2 4 2" xfId="12826" xr:uid="{00000000-0005-0000-0000-00001B320000}"/>
    <cellStyle name="Normal 18 2 4 2 2" xfId="12827" xr:uid="{00000000-0005-0000-0000-00001C320000}"/>
    <cellStyle name="Normal 18 2 4 2 2 2" xfId="12828" xr:uid="{00000000-0005-0000-0000-00001D320000}"/>
    <cellStyle name="Normal 18 2 4 2 2 2 2" xfId="12829" xr:uid="{00000000-0005-0000-0000-00001E320000}"/>
    <cellStyle name="Normal 18 2 4 2 2 2 2 2" xfId="12830" xr:uid="{00000000-0005-0000-0000-00001F320000}"/>
    <cellStyle name="Normal 18 2 4 2 2 2 3" xfId="12831" xr:uid="{00000000-0005-0000-0000-000020320000}"/>
    <cellStyle name="Normal 18 2 4 2 2 3" xfId="12832" xr:uid="{00000000-0005-0000-0000-000021320000}"/>
    <cellStyle name="Normal 18 2 4 2 2 3 2" xfId="12833" xr:uid="{00000000-0005-0000-0000-000022320000}"/>
    <cellStyle name="Normal 18 2 4 2 2 3 2 2" xfId="12834" xr:uid="{00000000-0005-0000-0000-000023320000}"/>
    <cellStyle name="Normal 18 2 4 2 2 3 3" xfId="12835" xr:uid="{00000000-0005-0000-0000-000024320000}"/>
    <cellStyle name="Normal 18 2 4 2 2 4" xfId="12836" xr:uid="{00000000-0005-0000-0000-000025320000}"/>
    <cellStyle name="Normal 18 2 4 2 2 4 2" xfId="12837" xr:uid="{00000000-0005-0000-0000-000026320000}"/>
    <cellStyle name="Normal 18 2 4 2 2 4 2 2" xfId="12838" xr:uid="{00000000-0005-0000-0000-000027320000}"/>
    <cellStyle name="Normal 18 2 4 2 2 4 3" xfId="12839" xr:uid="{00000000-0005-0000-0000-000028320000}"/>
    <cellStyle name="Normal 18 2 4 2 2 5" xfId="12840" xr:uid="{00000000-0005-0000-0000-000029320000}"/>
    <cellStyle name="Normal 18 2 4 2 2 5 2" xfId="12841" xr:uid="{00000000-0005-0000-0000-00002A320000}"/>
    <cellStyle name="Normal 18 2 4 2 2 6" xfId="12842" xr:uid="{00000000-0005-0000-0000-00002B320000}"/>
    <cellStyle name="Normal 18 2 4 2 2 6 2" xfId="12843" xr:uid="{00000000-0005-0000-0000-00002C320000}"/>
    <cellStyle name="Normal 18 2 4 2 2 7" xfId="12844" xr:uid="{00000000-0005-0000-0000-00002D320000}"/>
    <cellStyle name="Normal 18 2 4 2 3" xfId="12845" xr:uid="{00000000-0005-0000-0000-00002E320000}"/>
    <cellStyle name="Normal 18 2 4 2 3 2" xfId="12846" xr:uid="{00000000-0005-0000-0000-00002F320000}"/>
    <cellStyle name="Normal 18 2 4 2 3 2 2" xfId="12847" xr:uid="{00000000-0005-0000-0000-000030320000}"/>
    <cellStyle name="Normal 18 2 4 2 3 2 2 2" xfId="12848" xr:uid="{00000000-0005-0000-0000-000031320000}"/>
    <cellStyle name="Normal 18 2 4 2 3 2 3" xfId="12849" xr:uid="{00000000-0005-0000-0000-000032320000}"/>
    <cellStyle name="Normal 18 2 4 2 3 3" xfId="12850" xr:uid="{00000000-0005-0000-0000-000033320000}"/>
    <cellStyle name="Normal 18 2 4 2 3 3 2" xfId="12851" xr:uid="{00000000-0005-0000-0000-000034320000}"/>
    <cellStyle name="Normal 18 2 4 2 3 3 2 2" xfId="12852" xr:uid="{00000000-0005-0000-0000-000035320000}"/>
    <cellStyle name="Normal 18 2 4 2 3 3 3" xfId="12853" xr:uid="{00000000-0005-0000-0000-000036320000}"/>
    <cellStyle name="Normal 18 2 4 2 3 4" xfId="12854" xr:uid="{00000000-0005-0000-0000-000037320000}"/>
    <cellStyle name="Normal 18 2 4 2 3 4 2" xfId="12855" xr:uid="{00000000-0005-0000-0000-000038320000}"/>
    <cellStyle name="Normal 18 2 4 2 3 4 2 2" xfId="12856" xr:uid="{00000000-0005-0000-0000-000039320000}"/>
    <cellStyle name="Normal 18 2 4 2 3 4 3" xfId="12857" xr:uid="{00000000-0005-0000-0000-00003A320000}"/>
    <cellStyle name="Normal 18 2 4 2 3 5" xfId="12858" xr:uid="{00000000-0005-0000-0000-00003B320000}"/>
    <cellStyle name="Normal 18 2 4 2 3 5 2" xfId="12859" xr:uid="{00000000-0005-0000-0000-00003C320000}"/>
    <cellStyle name="Normal 18 2 4 2 3 6" xfId="12860" xr:uid="{00000000-0005-0000-0000-00003D320000}"/>
    <cellStyle name="Normal 18 2 4 2 3 6 2" xfId="12861" xr:uid="{00000000-0005-0000-0000-00003E320000}"/>
    <cellStyle name="Normal 18 2 4 2 3 7" xfId="12862" xr:uid="{00000000-0005-0000-0000-00003F320000}"/>
    <cellStyle name="Normal 18 2 4 2 4" xfId="12863" xr:uid="{00000000-0005-0000-0000-000040320000}"/>
    <cellStyle name="Normal 18 2 4 2 4 2" xfId="12864" xr:uid="{00000000-0005-0000-0000-000041320000}"/>
    <cellStyle name="Normal 18 2 4 2 4 2 2" xfId="12865" xr:uid="{00000000-0005-0000-0000-000042320000}"/>
    <cellStyle name="Normal 18 2 4 2 4 3" xfId="12866" xr:uid="{00000000-0005-0000-0000-000043320000}"/>
    <cellStyle name="Normal 18 2 4 2 5" xfId="12867" xr:uid="{00000000-0005-0000-0000-000044320000}"/>
    <cellStyle name="Normal 18 2 4 2 5 2" xfId="12868" xr:uid="{00000000-0005-0000-0000-000045320000}"/>
    <cellStyle name="Normal 18 2 4 2 5 2 2" xfId="12869" xr:uid="{00000000-0005-0000-0000-000046320000}"/>
    <cellStyle name="Normal 18 2 4 2 5 3" xfId="12870" xr:uid="{00000000-0005-0000-0000-000047320000}"/>
    <cellStyle name="Normal 18 2 4 2 6" xfId="12871" xr:uid="{00000000-0005-0000-0000-000048320000}"/>
    <cellStyle name="Normal 18 2 4 2 6 2" xfId="12872" xr:uid="{00000000-0005-0000-0000-000049320000}"/>
    <cellStyle name="Normal 18 2 4 2 6 2 2" xfId="12873" xr:uid="{00000000-0005-0000-0000-00004A320000}"/>
    <cellStyle name="Normal 18 2 4 2 6 3" xfId="12874" xr:uid="{00000000-0005-0000-0000-00004B320000}"/>
    <cellStyle name="Normal 18 2 4 2 7" xfId="12875" xr:uid="{00000000-0005-0000-0000-00004C320000}"/>
    <cellStyle name="Normal 18 2 4 2 7 2" xfId="12876" xr:uid="{00000000-0005-0000-0000-00004D320000}"/>
    <cellStyle name="Normal 18 2 4 2 8" xfId="12877" xr:uid="{00000000-0005-0000-0000-00004E320000}"/>
    <cellStyle name="Normal 18 2 4 2 8 2" xfId="12878" xr:uid="{00000000-0005-0000-0000-00004F320000}"/>
    <cellStyle name="Normal 18 2 4 2 9" xfId="12879" xr:uid="{00000000-0005-0000-0000-000050320000}"/>
    <cellStyle name="Normal 18 2 4 3" xfId="12880" xr:uid="{00000000-0005-0000-0000-000051320000}"/>
    <cellStyle name="Normal 18 2 4 3 2" xfId="12881" xr:uid="{00000000-0005-0000-0000-000052320000}"/>
    <cellStyle name="Normal 18 2 4 3 2 2" xfId="12882" xr:uid="{00000000-0005-0000-0000-000053320000}"/>
    <cellStyle name="Normal 18 2 4 3 2 2 2" xfId="12883" xr:uid="{00000000-0005-0000-0000-000054320000}"/>
    <cellStyle name="Normal 18 2 4 3 2 2 2 2" xfId="12884" xr:uid="{00000000-0005-0000-0000-000055320000}"/>
    <cellStyle name="Normal 18 2 4 3 2 2 3" xfId="12885" xr:uid="{00000000-0005-0000-0000-000056320000}"/>
    <cellStyle name="Normal 18 2 4 3 2 3" xfId="12886" xr:uid="{00000000-0005-0000-0000-000057320000}"/>
    <cellStyle name="Normal 18 2 4 3 2 3 2" xfId="12887" xr:uid="{00000000-0005-0000-0000-000058320000}"/>
    <cellStyle name="Normal 18 2 4 3 2 3 2 2" xfId="12888" xr:uid="{00000000-0005-0000-0000-000059320000}"/>
    <cellStyle name="Normal 18 2 4 3 2 3 3" xfId="12889" xr:uid="{00000000-0005-0000-0000-00005A320000}"/>
    <cellStyle name="Normal 18 2 4 3 2 4" xfId="12890" xr:uid="{00000000-0005-0000-0000-00005B320000}"/>
    <cellStyle name="Normal 18 2 4 3 2 4 2" xfId="12891" xr:uid="{00000000-0005-0000-0000-00005C320000}"/>
    <cellStyle name="Normal 18 2 4 3 2 4 2 2" xfId="12892" xr:uid="{00000000-0005-0000-0000-00005D320000}"/>
    <cellStyle name="Normal 18 2 4 3 2 4 3" xfId="12893" xr:uid="{00000000-0005-0000-0000-00005E320000}"/>
    <cellStyle name="Normal 18 2 4 3 2 5" xfId="12894" xr:uid="{00000000-0005-0000-0000-00005F320000}"/>
    <cellStyle name="Normal 18 2 4 3 2 5 2" xfId="12895" xr:uid="{00000000-0005-0000-0000-000060320000}"/>
    <cellStyle name="Normal 18 2 4 3 2 6" xfId="12896" xr:uid="{00000000-0005-0000-0000-000061320000}"/>
    <cellStyle name="Normal 18 2 4 3 2 6 2" xfId="12897" xr:uid="{00000000-0005-0000-0000-000062320000}"/>
    <cellStyle name="Normal 18 2 4 3 2 7" xfId="12898" xr:uid="{00000000-0005-0000-0000-000063320000}"/>
    <cellStyle name="Normal 18 2 4 3 3" xfId="12899" xr:uid="{00000000-0005-0000-0000-000064320000}"/>
    <cellStyle name="Normal 18 2 4 3 3 2" xfId="12900" xr:uid="{00000000-0005-0000-0000-000065320000}"/>
    <cellStyle name="Normal 18 2 4 3 3 2 2" xfId="12901" xr:uid="{00000000-0005-0000-0000-000066320000}"/>
    <cellStyle name="Normal 18 2 4 3 3 3" xfId="12902" xr:uid="{00000000-0005-0000-0000-000067320000}"/>
    <cellStyle name="Normal 18 2 4 3 4" xfId="12903" xr:uid="{00000000-0005-0000-0000-000068320000}"/>
    <cellStyle name="Normal 18 2 4 3 4 2" xfId="12904" xr:uid="{00000000-0005-0000-0000-000069320000}"/>
    <cellStyle name="Normal 18 2 4 3 4 2 2" xfId="12905" xr:uid="{00000000-0005-0000-0000-00006A320000}"/>
    <cellStyle name="Normal 18 2 4 3 4 3" xfId="12906" xr:uid="{00000000-0005-0000-0000-00006B320000}"/>
    <cellStyle name="Normal 18 2 4 3 5" xfId="12907" xr:uid="{00000000-0005-0000-0000-00006C320000}"/>
    <cellStyle name="Normal 18 2 4 3 5 2" xfId="12908" xr:uid="{00000000-0005-0000-0000-00006D320000}"/>
    <cellStyle name="Normal 18 2 4 3 5 2 2" xfId="12909" xr:uid="{00000000-0005-0000-0000-00006E320000}"/>
    <cellStyle name="Normal 18 2 4 3 5 3" xfId="12910" xr:uid="{00000000-0005-0000-0000-00006F320000}"/>
    <cellStyle name="Normal 18 2 4 3 6" xfId="12911" xr:uid="{00000000-0005-0000-0000-000070320000}"/>
    <cellStyle name="Normal 18 2 4 3 6 2" xfId="12912" xr:uid="{00000000-0005-0000-0000-000071320000}"/>
    <cellStyle name="Normal 18 2 4 3 7" xfId="12913" xr:uid="{00000000-0005-0000-0000-000072320000}"/>
    <cellStyle name="Normal 18 2 4 3 7 2" xfId="12914" xr:uid="{00000000-0005-0000-0000-000073320000}"/>
    <cellStyle name="Normal 18 2 4 3 8" xfId="12915" xr:uid="{00000000-0005-0000-0000-000074320000}"/>
    <cellStyle name="Normal 18 2 4 4" xfId="12916" xr:uid="{00000000-0005-0000-0000-000075320000}"/>
    <cellStyle name="Normal 18 2 4 4 2" xfId="12917" xr:uid="{00000000-0005-0000-0000-000076320000}"/>
    <cellStyle name="Normal 18 2 4 4 2 2" xfId="12918" xr:uid="{00000000-0005-0000-0000-000077320000}"/>
    <cellStyle name="Normal 18 2 4 4 2 2 2" xfId="12919" xr:uid="{00000000-0005-0000-0000-000078320000}"/>
    <cellStyle name="Normal 18 2 4 4 2 3" xfId="12920" xr:uid="{00000000-0005-0000-0000-000079320000}"/>
    <cellStyle name="Normal 18 2 4 4 3" xfId="12921" xr:uid="{00000000-0005-0000-0000-00007A320000}"/>
    <cellStyle name="Normal 18 2 4 4 3 2" xfId="12922" xr:uid="{00000000-0005-0000-0000-00007B320000}"/>
    <cellStyle name="Normal 18 2 4 4 3 2 2" xfId="12923" xr:uid="{00000000-0005-0000-0000-00007C320000}"/>
    <cellStyle name="Normal 18 2 4 4 3 3" xfId="12924" xr:uid="{00000000-0005-0000-0000-00007D320000}"/>
    <cellStyle name="Normal 18 2 4 4 4" xfId="12925" xr:uid="{00000000-0005-0000-0000-00007E320000}"/>
    <cellStyle name="Normal 18 2 4 4 4 2" xfId="12926" xr:uid="{00000000-0005-0000-0000-00007F320000}"/>
    <cellStyle name="Normal 18 2 4 4 4 2 2" xfId="12927" xr:uid="{00000000-0005-0000-0000-000080320000}"/>
    <cellStyle name="Normal 18 2 4 4 4 3" xfId="12928" xr:uid="{00000000-0005-0000-0000-000081320000}"/>
    <cellStyle name="Normal 18 2 4 4 5" xfId="12929" xr:uid="{00000000-0005-0000-0000-000082320000}"/>
    <cellStyle name="Normal 18 2 4 4 5 2" xfId="12930" xr:uid="{00000000-0005-0000-0000-000083320000}"/>
    <cellStyle name="Normal 18 2 4 4 6" xfId="12931" xr:uid="{00000000-0005-0000-0000-000084320000}"/>
    <cellStyle name="Normal 18 2 4 4 6 2" xfId="12932" xr:uid="{00000000-0005-0000-0000-000085320000}"/>
    <cellStyle name="Normal 18 2 4 4 7" xfId="12933" xr:uid="{00000000-0005-0000-0000-000086320000}"/>
    <cellStyle name="Normal 18 2 4 5" xfId="12934" xr:uid="{00000000-0005-0000-0000-000087320000}"/>
    <cellStyle name="Normal 18 2 4 5 2" xfId="12935" xr:uid="{00000000-0005-0000-0000-000088320000}"/>
    <cellStyle name="Normal 18 2 4 5 2 2" xfId="12936" xr:uid="{00000000-0005-0000-0000-000089320000}"/>
    <cellStyle name="Normal 18 2 4 5 2 2 2" xfId="12937" xr:uid="{00000000-0005-0000-0000-00008A320000}"/>
    <cellStyle name="Normal 18 2 4 5 2 3" xfId="12938" xr:uid="{00000000-0005-0000-0000-00008B320000}"/>
    <cellStyle name="Normal 18 2 4 5 3" xfId="12939" xr:uid="{00000000-0005-0000-0000-00008C320000}"/>
    <cellStyle name="Normal 18 2 4 5 3 2" xfId="12940" xr:uid="{00000000-0005-0000-0000-00008D320000}"/>
    <cellStyle name="Normal 18 2 4 5 3 2 2" xfId="12941" xr:uid="{00000000-0005-0000-0000-00008E320000}"/>
    <cellStyle name="Normal 18 2 4 5 3 3" xfId="12942" xr:uid="{00000000-0005-0000-0000-00008F320000}"/>
    <cellStyle name="Normal 18 2 4 5 4" xfId="12943" xr:uid="{00000000-0005-0000-0000-000090320000}"/>
    <cellStyle name="Normal 18 2 4 5 4 2" xfId="12944" xr:uid="{00000000-0005-0000-0000-000091320000}"/>
    <cellStyle name="Normal 18 2 4 5 4 2 2" xfId="12945" xr:uid="{00000000-0005-0000-0000-000092320000}"/>
    <cellStyle name="Normal 18 2 4 5 4 3" xfId="12946" xr:uid="{00000000-0005-0000-0000-000093320000}"/>
    <cellStyle name="Normal 18 2 4 5 5" xfId="12947" xr:uid="{00000000-0005-0000-0000-000094320000}"/>
    <cellStyle name="Normal 18 2 4 5 5 2" xfId="12948" xr:uid="{00000000-0005-0000-0000-000095320000}"/>
    <cellStyle name="Normal 18 2 4 5 6" xfId="12949" xr:uid="{00000000-0005-0000-0000-000096320000}"/>
    <cellStyle name="Normal 18 2 4 5 6 2" xfId="12950" xr:uid="{00000000-0005-0000-0000-000097320000}"/>
    <cellStyle name="Normal 18 2 4 5 7" xfId="12951" xr:uid="{00000000-0005-0000-0000-000098320000}"/>
    <cellStyle name="Normal 18 2 4 6" xfId="12952" xr:uid="{00000000-0005-0000-0000-000099320000}"/>
    <cellStyle name="Normal 18 2 4 6 2" xfId="12953" xr:uid="{00000000-0005-0000-0000-00009A320000}"/>
    <cellStyle name="Normal 18 2 4 6 2 2" xfId="12954" xr:uid="{00000000-0005-0000-0000-00009B320000}"/>
    <cellStyle name="Normal 18 2 4 6 3" xfId="12955" xr:uid="{00000000-0005-0000-0000-00009C320000}"/>
    <cellStyle name="Normal 18 2 4 7" xfId="12956" xr:uid="{00000000-0005-0000-0000-00009D320000}"/>
    <cellStyle name="Normal 18 2 4 7 2" xfId="12957" xr:uid="{00000000-0005-0000-0000-00009E320000}"/>
    <cellStyle name="Normal 18 2 4 7 2 2" xfId="12958" xr:uid="{00000000-0005-0000-0000-00009F320000}"/>
    <cellStyle name="Normal 18 2 4 7 3" xfId="12959" xr:uid="{00000000-0005-0000-0000-0000A0320000}"/>
    <cellStyle name="Normal 18 2 4 8" xfId="12960" xr:uid="{00000000-0005-0000-0000-0000A1320000}"/>
    <cellStyle name="Normal 18 2 4 8 2" xfId="12961" xr:uid="{00000000-0005-0000-0000-0000A2320000}"/>
    <cellStyle name="Normal 18 2 4 8 2 2" xfId="12962" xr:uid="{00000000-0005-0000-0000-0000A3320000}"/>
    <cellStyle name="Normal 18 2 4 8 3" xfId="12963" xr:uid="{00000000-0005-0000-0000-0000A4320000}"/>
    <cellStyle name="Normal 18 2 4 9" xfId="12964" xr:uid="{00000000-0005-0000-0000-0000A5320000}"/>
    <cellStyle name="Normal 18 2 4 9 2" xfId="12965" xr:uid="{00000000-0005-0000-0000-0000A6320000}"/>
    <cellStyle name="Normal 18 2 5" xfId="12966" xr:uid="{00000000-0005-0000-0000-0000A7320000}"/>
    <cellStyle name="Normal 18 2 5 10" xfId="12967" xr:uid="{00000000-0005-0000-0000-0000A8320000}"/>
    <cellStyle name="Normal 18 2 5 10 2" xfId="12968" xr:uid="{00000000-0005-0000-0000-0000A9320000}"/>
    <cellStyle name="Normal 18 2 5 11" xfId="12969" xr:uid="{00000000-0005-0000-0000-0000AA320000}"/>
    <cellStyle name="Normal 18 2 5 2" xfId="12970" xr:uid="{00000000-0005-0000-0000-0000AB320000}"/>
    <cellStyle name="Normal 18 2 5 2 2" xfId="12971" xr:uid="{00000000-0005-0000-0000-0000AC320000}"/>
    <cellStyle name="Normal 18 2 5 2 2 2" xfId="12972" xr:uid="{00000000-0005-0000-0000-0000AD320000}"/>
    <cellStyle name="Normal 18 2 5 2 2 2 2" xfId="12973" xr:uid="{00000000-0005-0000-0000-0000AE320000}"/>
    <cellStyle name="Normal 18 2 5 2 2 2 2 2" xfId="12974" xr:uid="{00000000-0005-0000-0000-0000AF320000}"/>
    <cellStyle name="Normal 18 2 5 2 2 2 3" xfId="12975" xr:uid="{00000000-0005-0000-0000-0000B0320000}"/>
    <cellStyle name="Normal 18 2 5 2 2 3" xfId="12976" xr:uid="{00000000-0005-0000-0000-0000B1320000}"/>
    <cellStyle name="Normal 18 2 5 2 2 3 2" xfId="12977" xr:uid="{00000000-0005-0000-0000-0000B2320000}"/>
    <cellStyle name="Normal 18 2 5 2 2 3 2 2" xfId="12978" xr:uid="{00000000-0005-0000-0000-0000B3320000}"/>
    <cellStyle name="Normal 18 2 5 2 2 3 3" xfId="12979" xr:uid="{00000000-0005-0000-0000-0000B4320000}"/>
    <cellStyle name="Normal 18 2 5 2 2 4" xfId="12980" xr:uid="{00000000-0005-0000-0000-0000B5320000}"/>
    <cellStyle name="Normal 18 2 5 2 2 4 2" xfId="12981" xr:uid="{00000000-0005-0000-0000-0000B6320000}"/>
    <cellStyle name="Normal 18 2 5 2 2 4 2 2" xfId="12982" xr:uid="{00000000-0005-0000-0000-0000B7320000}"/>
    <cellStyle name="Normal 18 2 5 2 2 4 3" xfId="12983" xr:uid="{00000000-0005-0000-0000-0000B8320000}"/>
    <cellStyle name="Normal 18 2 5 2 2 5" xfId="12984" xr:uid="{00000000-0005-0000-0000-0000B9320000}"/>
    <cellStyle name="Normal 18 2 5 2 2 5 2" xfId="12985" xr:uid="{00000000-0005-0000-0000-0000BA320000}"/>
    <cellStyle name="Normal 18 2 5 2 2 6" xfId="12986" xr:uid="{00000000-0005-0000-0000-0000BB320000}"/>
    <cellStyle name="Normal 18 2 5 2 2 6 2" xfId="12987" xr:uid="{00000000-0005-0000-0000-0000BC320000}"/>
    <cellStyle name="Normal 18 2 5 2 2 7" xfId="12988" xr:uid="{00000000-0005-0000-0000-0000BD320000}"/>
    <cellStyle name="Normal 18 2 5 2 3" xfId="12989" xr:uid="{00000000-0005-0000-0000-0000BE320000}"/>
    <cellStyle name="Normal 18 2 5 2 3 2" xfId="12990" xr:uid="{00000000-0005-0000-0000-0000BF320000}"/>
    <cellStyle name="Normal 18 2 5 2 3 2 2" xfId="12991" xr:uid="{00000000-0005-0000-0000-0000C0320000}"/>
    <cellStyle name="Normal 18 2 5 2 3 2 2 2" xfId="12992" xr:uid="{00000000-0005-0000-0000-0000C1320000}"/>
    <cellStyle name="Normal 18 2 5 2 3 2 3" xfId="12993" xr:uid="{00000000-0005-0000-0000-0000C2320000}"/>
    <cellStyle name="Normal 18 2 5 2 3 3" xfId="12994" xr:uid="{00000000-0005-0000-0000-0000C3320000}"/>
    <cellStyle name="Normal 18 2 5 2 3 3 2" xfId="12995" xr:uid="{00000000-0005-0000-0000-0000C4320000}"/>
    <cellStyle name="Normal 18 2 5 2 3 3 2 2" xfId="12996" xr:uid="{00000000-0005-0000-0000-0000C5320000}"/>
    <cellStyle name="Normal 18 2 5 2 3 3 3" xfId="12997" xr:uid="{00000000-0005-0000-0000-0000C6320000}"/>
    <cellStyle name="Normal 18 2 5 2 3 4" xfId="12998" xr:uid="{00000000-0005-0000-0000-0000C7320000}"/>
    <cellStyle name="Normal 18 2 5 2 3 4 2" xfId="12999" xr:uid="{00000000-0005-0000-0000-0000C8320000}"/>
    <cellStyle name="Normal 18 2 5 2 3 4 2 2" xfId="13000" xr:uid="{00000000-0005-0000-0000-0000C9320000}"/>
    <cellStyle name="Normal 18 2 5 2 3 4 3" xfId="13001" xr:uid="{00000000-0005-0000-0000-0000CA320000}"/>
    <cellStyle name="Normal 18 2 5 2 3 5" xfId="13002" xr:uid="{00000000-0005-0000-0000-0000CB320000}"/>
    <cellStyle name="Normal 18 2 5 2 3 5 2" xfId="13003" xr:uid="{00000000-0005-0000-0000-0000CC320000}"/>
    <cellStyle name="Normal 18 2 5 2 3 6" xfId="13004" xr:uid="{00000000-0005-0000-0000-0000CD320000}"/>
    <cellStyle name="Normal 18 2 5 2 3 6 2" xfId="13005" xr:uid="{00000000-0005-0000-0000-0000CE320000}"/>
    <cellStyle name="Normal 18 2 5 2 3 7" xfId="13006" xr:uid="{00000000-0005-0000-0000-0000CF320000}"/>
    <cellStyle name="Normal 18 2 5 2 4" xfId="13007" xr:uid="{00000000-0005-0000-0000-0000D0320000}"/>
    <cellStyle name="Normal 18 2 5 2 4 2" xfId="13008" xr:uid="{00000000-0005-0000-0000-0000D1320000}"/>
    <cellStyle name="Normal 18 2 5 2 4 2 2" xfId="13009" xr:uid="{00000000-0005-0000-0000-0000D2320000}"/>
    <cellStyle name="Normal 18 2 5 2 4 3" xfId="13010" xr:uid="{00000000-0005-0000-0000-0000D3320000}"/>
    <cellStyle name="Normal 18 2 5 2 5" xfId="13011" xr:uid="{00000000-0005-0000-0000-0000D4320000}"/>
    <cellStyle name="Normal 18 2 5 2 5 2" xfId="13012" xr:uid="{00000000-0005-0000-0000-0000D5320000}"/>
    <cellStyle name="Normal 18 2 5 2 5 2 2" xfId="13013" xr:uid="{00000000-0005-0000-0000-0000D6320000}"/>
    <cellStyle name="Normal 18 2 5 2 5 3" xfId="13014" xr:uid="{00000000-0005-0000-0000-0000D7320000}"/>
    <cellStyle name="Normal 18 2 5 2 6" xfId="13015" xr:uid="{00000000-0005-0000-0000-0000D8320000}"/>
    <cellStyle name="Normal 18 2 5 2 6 2" xfId="13016" xr:uid="{00000000-0005-0000-0000-0000D9320000}"/>
    <cellStyle name="Normal 18 2 5 2 6 2 2" xfId="13017" xr:uid="{00000000-0005-0000-0000-0000DA320000}"/>
    <cellStyle name="Normal 18 2 5 2 6 3" xfId="13018" xr:uid="{00000000-0005-0000-0000-0000DB320000}"/>
    <cellStyle name="Normal 18 2 5 2 7" xfId="13019" xr:uid="{00000000-0005-0000-0000-0000DC320000}"/>
    <cellStyle name="Normal 18 2 5 2 7 2" xfId="13020" xr:uid="{00000000-0005-0000-0000-0000DD320000}"/>
    <cellStyle name="Normal 18 2 5 2 8" xfId="13021" xr:uid="{00000000-0005-0000-0000-0000DE320000}"/>
    <cellStyle name="Normal 18 2 5 2 8 2" xfId="13022" xr:uid="{00000000-0005-0000-0000-0000DF320000}"/>
    <cellStyle name="Normal 18 2 5 2 9" xfId="13023" xr:uid="{00000000-0005-0000-0000-0000E0320000}"/>
    <cellStyle name="Normal 18 2 5 3" xfId="13024" xr:uid="{00000000-0005-0000-0000-0000E1320000}"/>
    <cellStyle name="Normal 18 2 5 3 2" xfId="13025" xr:uid="{00000000-0005-0000-0000-0000E2320000}"/>
    <cellStyle name="Normal 18 2 5 3 2 2" xfId="13026" xr:uid="{00000000-0005-0000-0000-0000E3320000}"/>
    <cellStyle name="Normal 18 2 5 3 2 2 2" xfId="13027" xr:uid="{00000000-0005-0000-0000-0000E4320000}"/>
    <cellStyle name="Normal 18 2 5 3 2 2 2 2" xfId="13028" xr:uid="{00000000-0005-0000-0000-0000E5320000}"/>
    <cellStyle name="Normal 18 2 5 3 2 2 3" xfId="13029" xr:uid="{00000000-0005-0000-0000-0000E6320000}"/>
    <cellStyle name="Normal 18 2 5 3 2 3" xfId="13030" xr:uid="{00000000-0005-0000-0000-0000E7320000}"/>
    <cellStyle name="Normal 18 2 5 3 2 3 2" xfId="13031" xr:uid="{00000000-0005-0000-0000-0000E8320000}"/>
    <cellStyle name="Normal 18 2 5 3 2 3 2 2" xfId="13032" xr:uid="{00000000-0005-0000-0000-0000E9320000}"/>
    <cellStyle name="Normal 18 2 5 3 2 3 3" xfId="13033" xr:uid="{00000000-0005-0000-0000-0000EA320000}"/>
    <cellStyle name="Normal 18 2 5 3 2 4" xfId="13034" xr:uid="{00000000-0005-0000-0000-0000EB320000}"/>
    <cellStyle name="Normal 18 2 5 3 2 4 2" xfId="13035" xr:uid="{00000000-0005-0000-0000-0000EC320000}"/>
    <cellStyle name="Normal 18 2 5 3 2 4 2 2" xfId="13036" xr:uid="{00000000-0005-0000-0000-0000ED320000}"/>
    <cellStyle name="Normal 18 2 5 3 2 4 3" xfId="13037" xr:uid="{00000000-0005-0000-0000-0000EE320000}"/>
    <cellStyle name="Normal 18 2 5 3 2 5" xfId="13038" xr:uid="{00000000-0005-0000-0000-0000EF320000}"/>
    <cellStyle name="Normal 18 2 5 3 2 5 2" xfId="13039" xr:uid="{00000000-0005-0000-0000-0000F0320000}"/>
    <cellStyle name="Normal 18 2 5 3 2 6" xfId="13040" xr:uid="{00000000-0005-0000-0000-0000F1320000}"/>
    <cellStyle name="Normal 18 2 5 3 2 6 2" xfId="13041" xr:uid="{00000000-0005-0000-0000-0000F2320000}"/>
    <cellStyle name="Normal 18 2 5 3 2 7" xfId="13042" xr:uid="{00000000-0005-0000-0000-0000F3320000}"/>
    <cellStyle name="Normal 18 2 5 3 3" xfId="13043" xr:uid="{00000000-0005-0000-0000-0000F4320000}"/>
    <cellStyle name="Normal 18 2 5 3 3 2" xfId="13044" xr:uid="{00000000-0005-0000-0000-0000F5320000}"/>
    <cellStyle name="Normal 18 2 5 3 3 2 2" xfId="13045" xr:uid="{00000000-0005-0000-0000-0000F6320000}"/>
    <cellStyle name="Normal 18 2 5 3 3 3" xfId="13046" xr:uid="{00000000-0005-0000-0000-0000F7320000}"/>
    <cellStyle name="Normal 18 2 5 3 4" xfId="13047" xr:uid="{00000000-0005-0000-0000-0000F8320000}"/>
    <cellStyle name="Normal 18 2 5 3 4 2" xfId="13048" xr:uid="{00000000-0005-0000-0000-0000F9320000}"/>
    <cellStyle name="Normal 18 2 5 3 4 2 2" xfId="13049" xr:uid="{00000000-0005-0000-0000-0000FA320000}"/>
    <cellStyle name="Normal 18 2 5 3 4 3" xfId="13050" xr:uid="{00000000-0005-0000-0000-0000FB320000}"/>
    <cellStyle name="Normal 18 2 5 3 5" xfId="13051" xr:uid="{00000000-0005-0000-0000-0000FC320000}"/>
    <cellStyle name="Normal 18 2 5 3 5 2" xfId="13052" xr:uid="{00000000-0005-0000-0000-0000FD320000}"/>
    <cellStyle name="Normal 18 2 5 3 5 2 2" xfId="13053" xr:uid="{00000000-0005-0000-0000-0000FE320000}"/>
    <cellStyle name="Normal 18 2 5 3 5 3" xfId="13054" xr:uid="{00000000-0005-0000-0000-0000FF320000}"/>
    <cellStyle name="Normal 18 2 5 3 6" xfId="13055" xr:uid="{00000000-0005-0000-0000-000000330000}"/>
    <cellStyle name="Normal 18 2 5 3 6 2" xfId="13056" xr:uid="{00000000-0005-0000-0000-000001330000}"/>
    <cellStyle name="Normal 18 2 5 3 7" xfId="13057" xr:uid="{00000000-0005-0000-0000-000002330000}"/>
    <cellStyle name="Normal 18 2 5 3 7 2" xfId="13058" xr:uid="{00000000-0005-0000-0000-000003330000}"/>
    <cellStyle name="Normal 18 2 5 3 8" xfId="13059" xr:uid="{00000000-0005-0000-0000-000004330000}"/>
    <cellStyle name="Normal 18 2 5 4" xfId="13060" xr:uid="{00000000-0005-0000-0000-000005330000}"/>
    <cellStyle name="Normal 18 2 5 4 2" xfId="13061" xr:uid="{00000000-0005-0000-0000-000006330000}"/>
    <cellStyle name="Normal 18 2 5 4 2 2" xfId="13062" xr:uid="{00000000-0005-0000-0000-000007330000}"/>
    <cellStyle name="Normal 18 2 5 4 2 2 2" xfId="13063" xr:uid="{00000000-0005-0000-0000-000008330000}"/>
    <cellStyle name="Normal 18 2 5 4 2 3" xfId="13064" xr:uid="{00000000-0005-0000-0000-000009330000}"/>
    <cellStyle name="Normal 18 2 5 4 3" xfId="13065" xr:uid="{00000000-0005-0000-0000-00000A330000}"/>
    <cellStyle name="Normal 18 2 5 4 3 2" xfId="13066" xr:uid="{00000000-0005-0000-0000-00000B330000}"/>
    <cellStyle name="Normal 18 2 5 4 3 2 2" xfId="13067" xr:uid="{00000000-0005-0000-0000-00000C330000}"/>
    <cellStyle name="Normal 18 2 5 4 3 3" xfId="13068" xr:uid="{00000000-0005-0000-0000-00000D330000}"/>
    <cellStyle name="Normal 18 2 5 4 4" xfId="13069" xr:uid="{00000000-0005-0000-0000-00000E330000}"/>
    <cellStyle name="Normal 18 2 5 4 4 2" xfId="13070" xr:uid="{00000000-0005-0000-0000-00000F330000}"/>
    <cellStyle name="Normal 18 2 5 4 4 2 2" xfId="13071" xr:uid="{00000000-0005-0000-0000-000010330000}"/>
    <cellStyle name="Normal 18 2 5 4 4 3" xfId="13072" xr:uid="{00000000-0005-0000-0000-000011330000}"/>
    <cellStyle name="Normal 18 2 5 4 5" xfId="13073" xr:uid="{00000000-0005-0000-0000-000012330000}"/>
    <cellStyle name="Normal 18 2 5 4 5 2" xfId="13074" xr:uid="{00000000-0005-0000-0000-000013330000}"/>
    <cellStyle name="Normal 18 2 5 4 6" xfId="13075" xr:uid="{00000000-0005-0000-0000-000014330000}"/>
    <cellStyle name="Normal 18 2 5 4 6 2" xfId="13076" xr:uid="{00000000-0005-0000-0000-000015330000}"/>
    <cellStyle name="Normal 18 2 5 4 7" xfId="13077" xr:uid="{00000000-0005-0000-0000-000016330000}"/>
    <cellStyle name="Normal 18 2 5 5" xfId="13078" xr:uid="{00000000-0005-0000-0000-000017330000}"/>
    <cellStyle name="Normal 18 2 5 5 2" xfId="13079" xr:uid="{00000000-0005-0000-0000-000018330000}"/>
    <cellStyle name="Normal 18 2 5 5 2 2" xfId="13080" xr:uid="{00000000-0005-0000-0000-000019330000}"/>
    <cellStyle name="Normal 18 2 5 5 2 2 2" xfId="13081" xr:uid="{00000000-0005-0000-0000-00001A330000}"/>
    <cellStyle name="Normal 18 2 5 5 2 3" xfId="13082" xr:uid="{00000000-0005-0000-0000-00001B330000}"/>
    <cellStyle name="Normal 18 2 5 5 3" xfId="13083" xr:uid="{00000000-0005-0000-0000-00001C330000}"/>
    <cellStyle name="Normal 18 2 5 5 3 2" xfId="13084" xr:uid="{00000000-0005-0000-0000-00001D330000}"/>
    <cellStyle name="Normal 18 2 5 5 3 2 2" xfId="13085" xr:uid="{00000000-0005-0000-0000-00001E330000}"/>
    <cellStyle name="Normal 18 2 5 5 3 3" xfId="13086" xr:uid="{00000000-0005-0000-0000-00001F330000}"/>
    <cellStyle name="Normal 18 2 5 5 4" xfId="13087" xr:uid="{00000000-0005-0000-0000-000020330000}"/>
    <cellStyle name="Normal 18 2 5 5 4 2" xfId="13088" xr:uid="{00000000-0005-0000-0000-000021330000}"/>
    <cellStyle name="Normal 18 2 5 5 4 2 2" xfId="13089" xr:uid="{00000000-0005-0000-0000-000022330000}"/>
    <cellStyle name="Normal 18 2 5 5 4 3" xfId="13090" xr:uid="{00000000-0005-0000-0000-000023330000}"/>
    <cellStyle name="Normal 18 2 5 5 5" xfId="13091" xr:uid="{00000000-0005-0000-0000-000024330000}"/>
    <cellStyle name="Normal 18 2 5 5 5 2" xfId="13092" xr:uid="{00000000-0005-0000-0000-000025330000}"/>
    <cellStyle name="Normal 18 2 5 5 6" xfId="13093" xr:uid="{00000000-0005-0000-0000-000026330000}"/>
    <cellStyle name="Normal 18 2 5 5 6 2" xfId="13094" xr:uid="{00000000-0005-0000-0000-000027330000}"/>
    <cellStyle name="Normal 18 2 5 5 7" xfId="13095" xr:uid="{00000000-0005-0000-0000-000028330000}"/>
    <cellStyle name="Normal 18 2 5 6" xfId="13096" xr:uid="{00000000-0005-0000-0000-000029330000}"/>
    <cellStyle name="Normal 18 2 5 6 2" xfId="13097" xr:uid="{00000000-0005-0000-0000-00002A330000}"/>
    <cellStyle name="Normal 18 2 5 6 2 2" xfId="13098" xr:uid="{00000000-0005-0000-0000-00002B330000}"/>
    <cellStyle name="Normal 18 2 5 6 3" xfId="13099" xr:uid="{00000000-0005-0000-0000-00002C330000}"/>
    <cellStyle name="Normal 18 2 5 7" xfId="13100" xr:uid="{00000000-0005-0000-0000-00002D330000}"/>
    <cellStyle name="Normal 18 2 5 7 2" xfId="13101" xr:uid="{00000000-0005-0000-0000-00002E330000}"/>
    <cellStyle name="Normal 18 2 5 7 2 2" xfId="13102" xr:uid="{00000000-0005-0000-0000-00002F330000}"/>
    <cellStyle name="Normal 18 2 5 7 3" xfId="13103" xr:uid="{00000000-0005-0000-0000-000030330000}"/>
    <cellStyle name="Normal 18 2 5 8" xfId="13104" xr:uid="{00000000-0005-0000-0000-000031330000}"/>
    <cellStyle name="Normal 18 2 5 8 2" xfId="13105" xr:uid="{00000000-0005-0000-0000-000032330000}"/>
    <cellStyle name="Normal 18 2 5 8 2 2" xfId="13106" xr:uid="{00000000-0005-0000-0000-000033330000}"/>
    <cellStyle name="Normal 18 2 5 8 3" xfId="13107" xr:uid="{00000000-0005-0000-0000-000034330000}"/>
    <cellStyle name="Normal 18 2 5 9" xfId="13108" xr:uid="{00000000-0005-0000-0000-000035330000}"/>
    <cellStyle name="Normal 18 2 5 9 2" xfId="13109" xr:uid="{00000000-0005-0000-0000-000036330000}"/>
    <cellStyle name="Normal 18 2 6" xfId="13110" xr:uid="{00000000-0005-0000-0000-000037330000}"/>
    <cellStyle name="Normal 18 2 6 2" xfId="13111" xr:uid="{00000000-0005-0000-0000-000038330000}"/>
    <cellStyle name="Normal 18 2 6 2 2" xfId="13112" xr:uid="{00000000-0005-0000-0000-000039330000}"/>
    <cellStyle name="Normal 18 2 6 2 2 2" xfId="13113" xr:uid="{00000000-0005-0000-0000-00003A330000}"/>
    <cellStyle name="Normal 18 2 6 2 2 2 2" xfId="13114" xr:uid="{00000000-0005-0000-0000-00003B330000}"/>
    <cellStyle name="Normal 18 2 6 2 2 3" xfId="13115" xr:uid="{00000000-0005-0000-0000-00003C330000}"/>
    <cellStyle name="Normal 18 2 6 2 3" xfId="13116" xr:uid="{00000000-0005-0000-0000-00003D330000}"/>
    <cellStyle name="Normal 18 2 6 2 3 2" xfId="13117" xr:uid="{00000000-0005-0000-0000-00003E330000}"/>
    <cellStyle name="Normal 18 2 6 2 3 2 2" xfId="13118" xr:uid="{00000000-0005-0000-0000-00003F330000}"/>
    <cellStyle name="Normal 18 2 6 2 3 3" xfId="13119" xr:uid="{00000000-0005-0000-0000-000040330000}"/>
    <cellStyle name="Normal 18 2 6 2 4" xfId="13120" xr:uid="{00000000-0005-0000-0000-000041330000}"/>
    <cellStyle name="Normal 18 2 6 2 4 2" xfId="13121" xr:uid="{00000000-0005-0000-0000-000042330000}"/>
    <cellStyle name="Normal 18 2 6 2 4 2 2" xfId="13122" xr:uid="{00000000-0005-0000-0000-000043330000}"/>
    <cellStyle name="Normal 18 2 6 2 4 3" xfId="13123" xr:uid="{00000000-0005-0000-0000-000044330000}"/>
    <cellStyle name="Normal 18 2 6 2 5" xfId="13124" xr:uid="{00000000-0005-0000-0000-000045330000}"/>
    <cellStyle name="Normal 18 2 6 2 5 2" xfId="13125" xr:uid="{00000000-0005-0000-0000-000046330000}"/>
    <cellStyle name="Normal 18 2 6 2 6" xfId="13126" xr:uid="{00000000-0005-0000-0000-000047330000}"/>
    <cellStyle name="Normal 18 2 6 2 6 2" xfId="13127" xr:uid="{00000000-0005-0000-0000-000048330000}"/>
    <cellStyle name="Normal 18 2 6 2 7" xfId="13128" xr:uid="{00000000-0005-0000-0000-000049330000}"/>
    <cellStyle name="Normal 18 2 6 3" xfId="13129" xr:uid="{00000000-0005-0000-0000-00004A330000}"/>
    <cellStyle name="Normal 18 2 6 3 2" xfId="13130" xr:uid="{00000000-0005-0000-0000-00004B330000}"/>
    <cellStyle name="Normal 18 2 6 3 2 2" xfId="13131" xr:uid="{00000000-0005-0000-0000-00004C330000}"/>
    <cellStyle name="Normal 18 2 6 3 2 2 2" xfId="13132" xr:uid="{00000000-0005-0000-0000-00004D330000}"/>
    <cellStyle name="Normal 18 2 6 3 2 3" xfId="13133" xr:uid="{00000000-0005-0000-0000-00004E330000}"/>
    <cellStyle name="Normal 18 2 6 3 3" xfId="13134" xr:uid="{00000000-0005-0000-0000-00004F330000}"/>
    <cellStyle name="Normal 18 2 6 3 3 2" xfId="13135" xr:uid="{00000000-0005-0000-0000-000050330000}"/>
    <cellStyle name="Normal 18 2 6 3 3 2 2" xfId="13136" xr:uid="{00000000-0005-0000-0000-000051330000}"/>
    <cellStyle name="Normal 18 2 6 3 3 3" xfId="13137" xr:uid="{00000000-0005-0000-0000-000052330000}"/>
    <cellStyle name="Normal 18 2 6 3 4" xfId="13138" xr:uid="{00000000-0005-0000-0000-000053330000}"/>
    <cellStyle name="Normal 18 2 6 3 4 2" xfId="13139" xr:uid="{00000000-0005-0000-0000-000054330000}"/>
    <cellStyle name="Normal 18 2 6 3 4 2 2" xfId="13140" xr:uid="{00000000-0005-0000-0000-000055330000}"/>
    <cellStyle name="Normal 18 2 6 3 4 3" xfId="13141" xr:uid="{00000000-0005-0000-0000-000056330000}"/>
    <cellStyle name="Normal 18 2 6 3 5" xfId="13142" xr:uid="{00000000-0005-0000-0000-000057330000}"/>
    <cellStyle name="Normal 18 2 6 3 5 2" xfId="13143" xr:uid="{00000000-0005-0000-0000-000058330000}"/>
    <cellStyle name="Normal 18 2 6 3 6" xfId="13144" xr:uid="{00000000-0005-0000-0000-000059330000}"/>
    <cellStyle name="Normal 18 2 6 3 6 2" xfId="13145" xr:uid="{00000000-0005-0000-0000-00005A330000}"/>
    <cellStyle name="Normal 18 2 6 3 7" xfId="13146" xr:uid="{00000000-0005-0000-0000-00005B330000}"/>
    <cellStyle name="Normal 18 2 6 4" xfId="13147" xr:uid="{00000000-0005-0000-0000-00005C330000}"/>
    <cellStyle name="Normal 18 2 6 4 2" xfId="13148" xr:uid="{00000000-0005-0000-0000-00005D330000}"/>
    <cellStyle name="Normal 18 2 6 4 2 2" xfId="13149" xr:uid="{00000000-0005-0000-0000-00005E330000}"/>
    <cellStyle name="Normal 18 2 6 4 3" xfId="13150" xr:uid="{00000000-0005-0000-0000-00005F330000}"/>
    <cellStyle name="Normal 18 2 6 5" xfId="13151" xr:uid="{00000000-0005-0000-0000-000060330000}"/>
    <cellStyle name="Normal 18 2 6 5 2" xfId="13152" xr:uid="{00000000-0005-0000-0000-000061330000}"/>
    <cellStyle name="Normal 18 2 6 5 2 2" xfId="13153" xr:uid="{00000000-0005-0000-0000-000062330000}"/>
    <cellStyle name="Normal 18 2 6 5 3" xfId="13154" xr:uid="{00000000-0005-0000-0000-000063330000}"/>
    <cellStyle name="Normal 18 2 6 6" xfId="13155" xr:uid="{00000000-0005-0000-0000-000064330000}"/>
    <cellStyle name="Normal 18 2 6 6 2" xfId="13156" xr:uid="{00000000-0005-0000-0000-000065330000}"/>
    <cellStyle name="Normal 18 2 6 6 2 2" xfId="13157" xr:uid="{00000000-0005-0000-0000-000066330000}"/>
    <cellStyle name="Normal 18 2 6 6 3" xfId="13158" xr:uid="{00000000-0005-0000-0000-000067330000}"/>
    <cellStyle name="Normal 18 2 6 7" xfId="13159" xr:uid="{00000000-0005-0000-0000-000068330000}"/>
    <cellStyle name="Normal 18 2 6 7 2" xfId="13160" xr:uid="{00000000-0005-0000-0000-000069330000}"/>
    <cellStyle name="Normal 18 2 6 8" xfId="13161" xr:uid="{00000000-0005-0000-0000-00006A330000}"/>
    <cellStyle name="Normal 18 2 6 8 2" xfId="13162" xr:uid="{00000000-0005-0000-0000-00006B330000}"/>
    <cellStyle name="Normal 18 2 6 9" xfId="13163" xr:uid="{00000000-0005-0000-0000-00006C330000}"/>
    <cellStyle name="Normal 18 2 7" xfId="13164" xr:uid="{00000000-0005-0000-0000-00006D330000}"/>
    <cellStyle name="Normal 18 2 7 2" xfId="13165" xr:uid="{00000000-0005-0000-0000-00006E330000}"/>
    <cellStyle name="Normal 18 2 7 2 2" xfId="13166" xr:uid="{00000000-0005-0000-0000-00006F330000}"/>
    <cellStyle name="Normal 18 2 7 2 2 2" xfId="13167" xr:uid="{00000000-0005-0000-0000-000070330000}"/>
    <cellStyle name="Normal 18 2 7 2 2 2 2" xfId="13168" xr:uid="{00000000-0005-0000-0000-000071330000}"/>
    <cellStyle name="Normal 18 2 7 2 2 3" xfId="13169" xr:uid="{00000000-0005-0000-0000-000072330000}"/>
    <cellStyle name="Normal 18 2 7 2 3" xfId="13170" xr:uid="{00000000-0005-0000-0000-000073330000}"/>
    <cellStyle name="Normal 18 2 7 2 3 2" xfId="13171" xr:uid="{00000000-0005-0000-0000-000074330000}"/>
    <cellStyle name="Normal 18 2 7 2 3 2 2" xfId="13172" xr:uid="{00000000-0005-0000-0000-000075330000}"/>
    <cellStyle name="Normal 18 2 7 2 3 3" xfId="13173" xr:uid="{00000000-0005-0000-0000-000076330000}"/>
    <cellStyle name="Normal 18 2 7 2 4" xfId="13174" xr:uid="{00000000-0005-0000-0000-000077330000}"/>
    <cellStyle name="Normal 18 2 7 2 4 2" xfId="13175" xr:uid="{00000000-0005-0000-0000-000078330000}"/>
    <cellStyle name="Normal 18 2 7 2 4 2 2" xfId="13176" xr:uid="{00000000-0005-0000-0000-000079330000}"/>
    <cellStyle name="Normal 18 2 7 2 4 3" xfId="13177" xr:uid="{00000000-0005-0000-0000-00007A330000}"/>
    <cellStyle name="Normal 18 2 7 2 5" xfId="13178" xr:uid="{00000000-0005-0000-0000-00007B330000}"/>
    <cellStyle name="Normal 18 2 7 2 5 2" xfId="13179" xr:uid="{00000000-0005-0000-0000-00007C330000}"/>
    <cellStyle name="Normal 18 2 7 2 6" xfId="13180" xr:uid="{00000000-0005-0000-0000-00007D330000}"/>
    <cellStyle name="Normal 18 2 7 2 6 2" xfId="13181" xr:uid="{00000000-0005-0000-0000-00007E330000}"/>
    <cellStyle name="Normal 18 2 7 2 7" xfId="13182" xr:uid="{00000000-0005-0000-0000-00007F330000}"/>
    <cellStyle name="Normal 18 2 7 3" xfId="13183" xr:uid="{00000000-0005-0000-0000-000080330000}"/>
    <cellStyle name="Normal 18 2 7 3 2" xfId="13184" xr:uid="{00000000-0005-0000-0000-000081330000}"/>
    <cellStyle name="Normal 18 2 7 3 2 2" xfId="13185" xr:uid="{00000000-0005-0000-0000-000082330000}"/>
    <cellStyle name="Normal 18 2 7 3 3" xfId="13186" xr:uid="{00000000-0005-0000-0000-000083330000}"/>
    <cellStyle name="Normal 18 2 7 4" xfId="13187" xr:uid="{00000000-0005-0000-0000-000084330000}"/>
    <cellStyle name="Normal 18 2 7 4 2" xfId="13188" xr:uid="{00000000-0005-0000-0000-000085330000}"/>
    <cellStyle name="Normal 18 2 7 4 2 2" xfId="13189" xr:uid="{00000000-0005-0000-0000-000086330000}"/>
    <cellStyle name="Normal 18 2 7 4 3" xfId="13190" xr:uid="{00000000-0005-0000-0000-000087330000}"/>
    <cellStyle name="Normal 18 2 7 5" xfId="13191" xr:uid="{00000000-0005-0000-0000-000088330000}"/>
    <cellStyle name="Normal 18 2 7 5 2" xfId="13192" xr:uid="{00000000-0005-0000-0000-000089330000}"/>
    <cellStyle name="Normal 18 2 7 5 2 2" xfId="13193" xr:uid="{00000000-0005-0000-0000-00008A330000}"/>
    <cellStyle name="Normal 18 2 7 5 3" xfId="13194" xr:uid="{00000000-0005-0000-0000-00008B330000}"/>
    <cellStyle name="Normal 18 2 7 6" xfId="13195" xr:uid="{00000000-0005-0000-0000-00008C330000}"/>
    <cellStyle name="Normal 18 2 7 6 2" xfId="13196" xr:uid="{00000000-0005-0000-0000-00008D330000}"/>
    <cellStyle name="Normal 18 2 7 7" xfId="13197" xr:uid="{00000000-0005-0000-0000-00008E330000}"/>
    <cellStyle name="Normal 18 2 7 7 2" xfId="13198" xr:uid="{00000000-0005-0000-0000-00008F330000}"/>
    <cellStyle name="Normal 18 2 7 8" xfId="13199" xr:uid="{00000000-0005-0000-0000-000090330000}"/>
    <cellStyle name="Normal 18 2 8" xfId="13200" xr:uid="{00000000-0005-0000-0000-000091330000}"/>
    <cellStyle name="Normal 18 2 8 2" xfId="13201" xr:uid="{00000000-0005-0000-0000-000092330000}"/>
    <cellStyle name="Normal 18 2 8 2 2" xfId="13202" xr:uid="{00000000-0005-0000-0000-000093330000}"/>
    <cellStyle name="Normal 18 2 8 2 2 2" xfId="13203" xr:uid="{00000000-0005-0000-0000-000094330000}"/>
    <cellStyle name="Normal 18 2 8 2 3" xfId="13204" xr:uid="{00000000-0005-0000-0000-000095330000}"/>
    <cellStyle name="Normal 18 2 8 3" xfId="13205" xr:uid="{00000000-0005-0000-0000-000096330000}"/>
    <cellStyle name="Normal 18 2 8 3 2" xfId="13206" xr:uid="{00000000-0005-0000-0000-000097330000}"/>
    <cellStyle name="Normal 18 2 8 3 2 2" xfId="13207" xr:uid="{00000000-0005-0000-0000-000098330000}"/>
    <cellStyle name="Normal 18 2 8 3 3" xfId="13208" xr:uid="{00000000-0005-0000-0000-000099330000}"/>
    <cellStyle name="Normal 18 2 8 4" xfId="13209" xr:uid="{00000000-0005-0000-0000-00009A330000}"/>
    <cellStyle name="Normal 18 2 8 4 2" xfId="13210" xr:uid="{00000000-0005-0000-0000-00009B330000}"/>
    <cellStyle name="Normal 18 2 8 4 2 2" xfId="13211" xr:uid="{00000000-0005-0000-0000-00009C330000}"/>
    <cellStyle name="Normal 18 2 8 4 3" xfId="13212" xr:uid="{00000000-0005-0000-0000-00009D330000}"/>
    <cellStyle name="Normal 18 2 8 5" xfId="13213" xr:uid="{00000000-0005-0000-0000-00009E330000}"/>
    <cellStyle name="Normal 18 2 8 5 2" xfId="13214" xr:uid="{00000000-0005-0000-0000-00009F330000}"/>
    <cellStyle name="Normal 18 2 8 6" xfId="13215" xr:uid="{00000000-0005-0000-0000-0000A0330000}"/>
    <cellStyle name="Normal 18 2 8 6 2" xfId="13216" xr:uid="{00000000-0005-0000-0000-0000A1330000}"/>
    <cellStyle name="Normal 18 2 8 7" xfId="13217" xr:uid="{00000000-0005-0000-0000-0000A2330000}"/>
    <cellStyle name="Normal 18 2 9" xfId="13218" xr:uid="{00000000-0005-0000-0000-0000A3330000}"/>
    <cellStyle name="Normal 18 2 9 2" xfId="13219" xr:uid="{00000000-0005-0000-0000-0000A4330000}"/>
    <cellStyle name="Normal 18 2 9 2 2" xfId="13220" xr:uid="{00000000-0005-0000-0000-0000A5330000}"/>
    <cellStyle name="Normal 18 2 9 2 2 2" xfId="13221" xr:uid="{00000000-0005-0000-0000-0000A6330000}"/>
    <cellStyle name="Normal 18 2 9 2 3" xfId="13222" xr:uid="{00000000-0005-0000-0000-0000A7330000}"/>
    <cellStyle name="Normal 18 2 9 3" xfId="13223" xr:uid="{00000000-0005-0000-0000-0000A8330000}"/>
    <cellStyle name="Normal 18 2 9 3 2" xfId="13224" xr:uid="{00000000-0005-0000-0000-0000A9330000}"/>
    <cellStyle name="Normal 18 2 9 3 2 2" xfId="13225" xr:uid="{00000000-0005-0000-0000-0000AA330000}"/>
    <cellStyle name="Normal 18 2 9 3 3" xfId="13226" xr:uid="{00000000-0005-0000-0000-0000AB330000}"/>
    <cellStyle name="Normal 18 2 9 4" xfId="13227" xr:uid="{00000000-0005-0000-0000-0000AC330000}"/>
    <cellStyle name="Normal 18 2 9 4 2" xfId="13228" xr:uid="{00000000-0005-0000-0000-0000AD330000}"/>
    <cellStyle name="Normal 18 2 9 4 2 2" xfId="13229" xr:uid="{00000000-0005-0000-0000-0000AE330000}"/>
    <cellStyle name="Normal 18 2 9 4 3" xfId="13230" xr:uid="{00000000-0005-0000-0000-0000AF330000}"/>
    <cellStyle name="Normal 18 2 9 5" xfId="13231" xr:uid="{00000000-0005-0000-0000-0000B0330000}"/>
    <cellStyle name="Normal 18 2 9 5 2" xfId="13232" xr:uid="{00000000-0005-0000-0000-0000B1330000}"/>
    <cellStyle name="Normal 18 2 9 6" xfId="13233" xr:uid="{00000000-0005-0000-0000-0000B2330000}"/>
    <cellStyle name="Normal 18 2 9 6 2" xfId="13234" xr:uid="{00000000-0005-0000-0000-0000B3330000}"/>
    <cellStyle name="Normal 18 2 9 7" xfId="13235" xr:uid="{00000000-0005-0000-0000-0000B4330000}"/>
    <cellStyle name="Normal 18 2_Confidential Information" xfId="13236" xr:uid="{00000000-0005-0000-0000-0000B5330000}"/>
    <cellStyle name="Normal 19" xfId="13237" xr:uid="{00000000-0005-0000-0000-0000B6330000}"/>
    <cellStyle name="Normal 19 10" xfId="13238" xr:uid="{00000000-0005-0000-0000-0000B7330000}"/>
    <cellStyle name="Normal 19 10 2" xfId="13239" xr:uid="{00000000-0005-0000-0000-0000B8330000}"/>
    <cellStyle name="Normal 19 10 2 2" xfId="13240" xr:uid="{00000000-0005-0000-0000-0000B9330000}"/>
    <cellStyle name="Normal 19 10 3" xfId="13241" xr:uid="{00000000-0005-0000-0000-0000BA330000}"/>
    <cellStyle name="Normal 19 11" xfId="13242" xr:uid="{00000000-0005-0000-0000-0000BB330000}"/>
    <cellStyle name="Normal 19 11 2" xfId="13243" xr:uid="{00000000-0005-0000-0000-0000BC330000}"/>
    <cellStyle name="Normal 19 11 2 2" xfId="13244" xr:uid="{00000000-0005-0000-0000-0000BD330000}"/>
    <cellStyle name="Normal 19 11 3" xfId="13245" xr:uid="{00000000-0005-0000-0000-0000BE330000}"/>
    <cellStyle name="Normal 19 12" xfId="13246" xr:uid="{00000000-0005-0000-0000-0000BF330000}"/>
    <cellStyle name="Normal 19 12 2" xfId="13247" xr:uid="{00000000-0005-0000-0000-0000C0330000}"/>
    <cellStyle name="Normal 19 12 2 2" xfId="13248" xr:uid="{00000000-0005-0000-0000-0000C1330000}"/>
    <cellStyle name="Normal 19 12 3" xfId="13249" xr:uid="{00000000-0005-0000-0000-0000C2330000}"/>
    <cellStyle name="Normal 19 13" xfId="13250" xr:uid="{00000000-0005-0000-0000-0000C3330000}"/>
    <cellStyle name="Normal 19 13 2" xfId="13251" xr:uid="{00000000-0005-0000-0000-0000C4330000}"/>
    <cellStyle name="Normal 19 14" xfId="13252" xr:uid="{00000000-0005-0000-0000-0000C5330000}"/>
    <cellStyle name="Normal 19 14 2" xfId="13253" xr:uid="{00000000-0005-0000-0000-0000C6330000}"/>
    <cellStyle name="Normal 19 15" xfId="13254" xr:uid="{00000000-0005-0000-0000-0000C7330000}"/>
    <cellStyle name="Normal 19 2" xfId="13255" xr:uid="{00000000-0005-0000-0000-0000C8330000}"/>
    <cellStyle name="Normal 19 2 10" xfId="13256" xr:uid="{00000000-0005-0000-0000-0000C9330000}"/>
    <cellStyle name="Normal 19 2 10 2" xfId="13257" xr:uid="{00000000-0005-0000-0000-0000CA330000}"/>
    <cellStyle name="Normal 19 2 10 2 2" xfId="13258" xr:uid="{00000000-0005-0000-0000-0000CB330000}"/>
    <cellStyle name="Normal 19 2 10 3" xfId="13259" xr:uid="{00000000-0005-0000-0000-0000CC330000}"/>
    <cellStyle name="Normal 19 2 11" xfId="13260" xr:uid="{00000000-0005-0000-0000-0000CD330000}"/>
    <cellStyle name="Normal 19 2 11 2" xfId="13261" xr:uid="{00000000-0005-0000-0000-0000CE330000}"/>
    <cellStyle name="Normal 19 2 12" xfId="13262" xr:uid="{00000000-0005-0000-0000-0000CF330000}"/>
    <cellStyle name="Normal 19 2 12 2" xfId="13263" xr:uid="{00000000-0005-0000-0000-0000D0330000}"/>
    <cellStyle name="Normal 19 2 13" xfId="13264" xr:uid="{00000000-0005-0000-0000-0000D1330000}"/>
    <cellStyle name="Normal 19 2 2" xfId="13265" xr:uid="{00000000-0005-0000-0000-0000D2330000}"/>
    <cellStyle name="Normal 19 2 2 10" xfId="13266" xr:uid="{00000000-0005-0000-0000-0000D3330000}"/>
    <cellStyle name="Normal 19 2 2 10 2" xfId="13267" xr:uid="{00000000-0005-0000-0000-0000D4330000}"/>
    <cellStyle name="Normal 19 2 2 11" xfId="13268" xr:uid="{00000000-0005-0000-0000-0000D5330000}"/>
    <cellStyle name="Normal 19 2 2 2" xfId="13269" xr:uid="{00000000-0005-0000-0000-0000D6330000}"/>
    <cellStyle name="Normal 19 2 2 2 2" xfId="13270" xr:uid="{00000000-0005-0000-0000-0000D7330000}"/>
    <cellStyle name="Normal 19 2 2 2 2 2" xfId="13271" xr:uid="{00000000-0005-0000-0000-0000D8330000}"/>
    <cellStyle name="Normal 19 2 2 2 2 2 2" xfId="13272" xr:uid="{00000000-0005-0000-0000-0000D9330000}"/>
    <cellStyle name="Normal 19 2 2 2 2 2 2 2" xfId="13273" xr:uid="{00000000-0005-0000-0000-0000DA330000}"/>
    <cellStyle name="Normal 19 2 2 2 2 2 3" xfId="13274" xr:uid="{00000000-0005-0000-0000-0000DB330000}"/>
    <cellStyle name="Normal 19 2 2 2 2 3" xfId="13275" xr:uid="{00000000-0005-0000-0000-0000DC330000}"/>
    <cellStyle name="Normal 19 2 2 2 2 3 2" xfId="13276" xr:uid="{00000000-0005-0000-0000-0000DD330000}"/>
    <cellStyle name="Normal 19 2 2 2 2 3 2 2" xfId="13277" xr:uid="{00000000-0005-0000-0000-0000DE330000}"/>
    <cellStyle name="Normal 19 2 2 2 2 3 3" xfId="13278" xr:uid="{00000000-0005-0000-0000-0000DF330000}"/>
    <cellStyle name="Normal 19 2 2 2 2 4" xfId="13279" xr:uid="{00000000-0005-0000-0000-0000E0330000}"/>
    <cellStyle name="Normal 19 2 2 2 2 4 2" xfId="13280" xr:uid="{00000000-0005-0000-0000-0000E1330000}"/>
    <cellStyle name="Normal 19 2 2 2 2 4 2 2" xfId="13281" xr:uid="{00000000-0005-0000-0000-0000E2330000}"/>
    <cellStyle name="Normal 19 2 2 2 2 4 3" xfId="13282" xr:uid="{00000000-0005-0000-0000-0000E3330000}"/>
    <cellStyle name="Normal 19 2 2 2 2 5" xfId="13283" xr:uid="{00000000-0005-0000-0000-0000E4330000}"/>
    <cellStyle name="Normal 19 2 2 2 2 5 2" xfId="13284" xr:uid="{00000000-0005-0000-0000-0000E5330000}"/>
    <cellStyle name="Normal 19 2 2 2 2 6" xfId="13285" xr:uid="{00000000-0005-0000-0000-0000E6330000}"/>
    <cellStyle name="Normal 19 2 2 2 2 6 2" xfId="13286" xr:uid="{00000000-0005-0000-0000-0000E7330000}"/>
    <cellStyle name="Normal 19 2 2 2 2 7" xfId="13287" xr:uid="{00000000-0005-0000-0000-0000E8330000}"/>
    <cellStyle name="Normal 19 2 2 2 3" xfId="13288" xr:uid="{00000000-0005-0000-0000-0000E9330000}"/>
    <cellStyle name="Normal 19 2 2 2 3 2" xfId="13289" xr:uid="{00000000-0005-0000-0000-0000EA330000}"/>
    <cellStyle name="Normal 19 2 2 2 3 2 2" xfId="13290" xr:uid="{00000000-0005-0000-0000-0000EB330000}"/>
    <cellStyle name="Normal 19 2 2 2 3 2 2 2" xfId="13291" xr:uid="{00000000-0005-0000-0000-0000EC330000}"/>
    <cellStyle name="Normal 19 2 2 2 3 2 3" xfId="13292" xr:uid="{00000000-0005-0000-0000-0000ED330000}"/>
    <cellStyle name="Normal 19 2 2 2 3 3" xfId="13293" xr:uid="{00000000-0005-0000-0000-0000EE330000}"/>
    <cellStyle name="Normal 19 2 2 2 3 3 2" xfId="13294" xr:uid="{00000000-0005-0000-0000-0000EF330000}"/>
    <cellStyle name="Normal 19 2 2 2 3 3 2 2" xfId="13295" xr:uid="{00000000-0005-0000-0000-0000F0330000}"/>
    <cellStyle name="Normal 19 2 2 2 3 3 3" xfId="13296" xr:uid="{00000000-0005-0000-0000-0000F1330000}"/>
    <cellStyle name="Normal 19 2 2 2 3 4" xfId="13297" xr:uid="{00000000-0005-0000-0000-0000F2330000}"/>
    <cellStyle name="Normal 19 2 2 2 3 4 2" xfId="13298" xr:uid="{00000000-0005-0000-0000-0000F3330000}"/>
    <cellStyle name="Normal 19 2 2 2 3 4 2 2" xfId="13299" xr:uid="{00000000-0005-0000-0000-0000F4330000}"/>
    <cellStyle name="Normal 19 2 2 2 3 4 3" xfId="13300" xr:uid="{00000000-0005-0000-0000-0000F5330000}"/>
    <cellStyle name="Normal 19 2 2 2 3 5" xfId="13301" xr:uid="{00000000-0005-0000-0000-0000F6330000}"/>
    <cellStyle name="Normal 19 2 2 2 3 5 2" xfId="13302" xr:uid="{00000000-0005-0000-0000-0000F7330000}"/>
    <cellStyle name="Normal 19 2 2 2 3 6" xfId="13303" xr:uid="{00000000-0005-0000-0000-0000F8330000}"/>
    <cellStyle name="Normal 19 2 2 2 3 6 2" xfId="13304" xr:uid="{00000000-0005-0000-0000-0000F9330000}"/>
    <cellStyle name="Normal 19 2 2 2 3 7" xfId="13305" xr:uid="{00000000-0005-0000-0000-0000FA330000}"/>
    <cellStyle name="Normal 19 2 2 2 4" xfId="13306" xr:uid="{00000000-0005-0000-0000-0000FB330000}"/>
    <cellStyle name="Normal 19 2 2 2 4 2" xfId="13307" xr:uid="{00000000-0005-0000-0000-0000FC330000}"/>
    <cellStyle name="Normal 19 2 2 2 4 2 2" xfId="13308" xr:uid="{00000000-0005-0000-0000-0000FD330000}"/>
    <cellStyle name="Normal 19 2 2 2 4 3" xfId="13309" xr:uid="{00000000-0005-0000-0000-0000FE330000}"/>
    <cellStyle name="Normal 19 2 2 2 5" xfId="13310" xr:uid="{00000000-0005-0000-0000-0000FF330000}"/>
    <cellStyle name="Normal 19 2 2 2 5 2" xfId="13311" xr:uid="{00000000-0005-0000-0000-000000340000}"/>
    <cellStyle name="Normal 19 2 2 2 5 2 2" xfId="13312" xr:uid="{00000000-0005-0000-0000-000001340000}"/>
    <cellStyle name="Normal 19 2 2 2 5 3" xfId="13313" xr:uid="{00000000-0005-0000-0000-000002340000}"/>
    <cellStyle name="Normal 19 2 2 2 6" xfId="13314" xr:uid="{00000000-0005-0000-0000-000003340000}"/>
    <cellStyle name="Normal 19 2 2 2 6 2" xfId="13315" xr:uid="{00000000-0005-0000-0000-000004340000}"/>
    <cellStyle name="Normal 19 2 2 2 6 2 2" xfId="13316" xr:uid="{00000000-0005-0000-0000-000005340000}"/>
    <cellStyle name="Normal 19 2 2 2 6 3" xfId="13317" xr:uid="{00000000-0005-0000-0000-000006340000}"/>
    <cellStyle name="Normal 19 2 2 2 7" xfId="13318" xr:uid="{00000000-0005-0000-0000-000007340000}"/>
    <cellStyle name="Normal 19 2 2 2 7 2" xfId="13319" xr:uid="{00000000-0005-0000-0000-000008340000}"/>
    <cellStyle name="Normal 19 2 2 2 8" xfId="13320" xr:uid="{00000000-0005-0000-0000-000009340000}"/>
    <cellStyle name="Normal 19 2 2 2 8 2" xfId="13321" xr:uid="{00000000-0005-0000-0000-00000A340000}"/>
    <cellStyle name="Normal 19 2 2 2 9" xfId="13322" xr:uid="{00000000-0005-0000-0000-00000B340000}"/>
    <cellStyle name="Normal 19 2 2 3" xfId="13323" xr:uid="{00000000-0005-0000-0000-00000C340000}"/>
    <cellStyle name="Normal 19 2 2 3 2" xfId="13324" xr:uid="{00000000-0005-0000-0000-00000D340000}"/>
    <cellStyle name="Normal 19 2 2 3 2 2" xfId="13325" xr:uid="{00000000-0005-0000-0000-00000E340000}"/>
    <cellStyle name="Normal 19 2 2 3 2 2 2" xfId="13326" xr:uid="{00000000-0005-0000-0000-00000F340000}"/>
    <cellStyle name="Normal 19 2 2 3 2 2 2 2" xfId="13327" xr:uid="{00000000-0005-0000-0000-000010340000}"/>
    <cellStyle name="Normal 19 2 2 3 2 2 3" xfId="13328" xr:uid="{00000000-0005-0000-0000-000011340000}"/>
    <cellStyle name="Normal 19 2 2 3 2 3" xfId="13329" xr:uid="{00000000-0005-0000-0000-000012340000}"/>
    <cellStyle name="Normal 19 2 2 3 2 3 2" xfId="13330" xr:uid="{00000000-0005-0000-0000-000013340000}"/>
    <cellStyle name="Normal 19 2 2 3 2 3 2 2" xfId="13331" xr:uid="{00000000-0005-0000-0000-000014340000}"/>
    <cellStyle name="Normal 19 2 2 3 2 3 3" xfId="13332" xr:uid="{00000000-0005-0000-0000-000015340000}"/>
    <cellStyle name="Normal 19 2 2 3 2 4" xfId="13333" xr:uid="{00000000-0005-0000-0000-000016340000}"/>
    <cellStyle name="Normal 19 2 2 3 2 4 2" xfId="13334" xr:uid="{00000000-0005-0000-0000-000017340000}"/>
    <cellStyle name="Normal 19 2 2 3 2 4 2 2" xfId="13335" xr:uid="{00000000-0005-0000-0000-000018340000}"/>
    <cellStyle name="Normal 19 2 2 3 2 4 3" xfId="13336" xr:uid="{00000000-0005-0000-0000-000019340000}"/>
    <cellStyle name="Normal 19 2 2 3 2 5" xfId="13337" xr:uid="{00000000-0005-0000-0000-00001A340000}"/>
    <cellStyle name="Normal 19 2 2 3 2 5 2" xfId="13338" xr:uid="{00000000-0005-0000-0000-00001B340000}"/>
    <cellStyle name="Normal 19 2 2 3 2 6" xfId="13339" xr:uid="{00000000-0005-0000-0000-00001C340000}"/>
    <cellStyle name="Normal 19 2 2 3 2 6 2" xfId="13340" xr:uid="{00000000-0005-0000-0000-00001D340000}"/>
    <cellStyle name="Normal 19 2 2 3 2 7" xfId="13341" xr:uid="{00000000-0005-0000-0000-00001E340000}"/>
    <cellStyle name="Normal 19 2 2 3 3" xfId="13342" xr:uid="{00000000-0005-0000-0000-00001F340000}"/>
    <cellStyle name="Normal 19 2 2 3 3 2" xfId="13343" xr:uid="{00000000-0005-0000-0000-000020340000}"/>
    <cellStyle name="Normal 19 2 2 3 3 2 2" xfId="13344" xr:uid="{00000000-0005-0000-0000-000021340000}"/>
    <cellStyle name="Normal 19 2 2 3 3 3" xfId="13345" xr:uid="{00000000-0005-0000-0000-000022340000}"/>
    <cellStyle name="Normal 19 2 2 3 4" xfId="13346" xr:uid="{00000000-0005-0000-0000-000023340000}"/>
    <cellStyle name="Normal 19 2 2 3 4 2" xfId="13347" xr:uid="{00000000-0005-0000-0000-000024340000}"/>
    <cellStyle name="Normal 19 2 2 3 4 2 2" xfId="13348" xr:uid="{00000000-0005-0000-0000-000025340000}"/>
    <cellStyle name="Normal 19 2 2 3 4 3" xfId="13349" xr:uid="{00000000-0005-0000-0000-000026340000}"/>
    <cellStyle name="Normal 19 2 2 3 5" xfId="13350" xr:uid="{00000000-0005-0000-0000-000027340000}"/>
    <cellStyle name="Normal 19 2 2 3 5 2" xfId="13351" xr:uid="{00000000-0005-0000-0000-000028340000}"/>
    <cellStyle name="Normal 19 2 2 3 5 2 2" xfId="13352" xr:uid="{00000000-0005-0000-0000-000029340000}"/>
    <cellStyle name="Normal 19 2 2 3 5 3" xfId="13353" xr:uid="{00000000-0005-0000-0000-00002A340000}"/>
    <cellStyle name="Normal 19 2 2 3 6" xfId="13354" xr:uid="{00000000-0005-0000-0000-00002B340000}"/>
    <cellStyle name="Normal 19 2 2 3 6 2" xfId="13355" xr:uid="{00000000-0005-0000-0000-00002C340000}"/>
    <cellStyle name="Normal 19 2 2 3 7" xfId="13356" xr:uid="{00000000-0005-0000-0000-00002D340000}"/>
    <cellStyle name="Normal 19 2 2 3 7 2" xfId="13357" xr:uid="{00000000-0005-0000-0000-00002E340000}"/>
    <cellStyle name="Normal 19 2 2 3 8" xfId="13358" xr:uid="{00000000-0005-0000-0000-00002F340000}"/>
    <cellStyle name="Normal 19 2 2 4" xfId="13359" xr:uid="{00000000-0005-0000-0000-000030340000}"/>
    <cellStyle name="Normal 19 2 2 4 2" xfId="13360" xr:uid="{00000000-0005-0000-0000-000031340000}"/>
    <cellStyle name="Normal 19 2 2 4 2 2" xfId="13361" xr:uid="{00000000-0005-0000-0000-000032340000}"/>
    <cellStyle name="Normal 19 2 2 4 2 2 2" xfId="13362" xr:uid="{00000000-0005-0000-0000-000033340000}"/>
    <cellStyle name="Normal 19 2 2 4 2 3" xfId="13363" xr:uid="{00000000-0005-0000-0000-000034340000}"/>
    <cellStyle name="Normal 19 2 2 4 3" xfId="13364" xr:uid="{00000000-0005-0000-0000-000035340000}"/>
    <cellStyle name="Normal 19 2 2 4 3 2" xfId="13365" xr:uid="{00000000-0005-0000-0000-000036340000}"/>
    <cellStyle name="Normal 19 2 2 4 3 2 2" xfId="13366" xr:uid="{00000000-0005-0000-0000-000037340000}"/>
    <cellStyle name="Normal 19 2 2 4 3 3" xfId="13367" xr:uid="{00000000-0005-0000-0000-000038340000}"/>
    <cellStyle name="Normal 19 2 2 4 4" xfId="13368" xr:uid="{00000000-0005-0000-0000-000039340000}"/>
    <cellStyle name="Normal 19 2 2 4 4 2" xfId="13369" xr:uid="{00000000-0005-0000-0000-00003A340000}"/>
    <cellStyle name="Normal 19 2 2 4 4 2 2" xfId="13370" xr:uid="{00000000-0005-0000-0000-00003B340000}"/>
    <cellStyle name="Normal 19 2 2 4 4 3" xfId="13371" xr:uid="{00000000-0005-0000-0000-00003C340000}"/>
    <cellStyle name="Normal 19 2 2 4 5" xfId="13372" xr:uid="{00000000-0005-0000-0000-00003D340000}"/>
    <cellStyle name="Normal 19 2 2 4 5 2" xfId="13373" xr:uid="{00000000-0005-0000-0000-00003E340000}"/>
    <cellStyle name="Normal 19 2 2 4 6" xfId="13374" xr:uid="{00000000-0005-0000-0000-00003F340000}"/>
    <cellStyle name="Normal 19 2 2 4 6 2" xfId="13375" xr:uid="{00000000-0005-0000-0000-000040340000}"/>
    <cellStyle name="Normal 19 2 2 4 7" xfId="13376" xr:uid="{00000000-0005-0000-0000-000041340000}"/>
    <cellStyle name="Normal 19 2 2 5" xfId="13377" xr:uid="{00000000-0005-0000-0000-000042340000}"/>
    <cellStyle name="Normal 19 2 2 5 2" xfId="13378" xr:uid="{00000000-0005-0000-0000-000043340000}"/>
    <cellStyle name="Normal 19 2 2 5 2 2" xfId="13379" xr:uid="{00000000-0005-0000-0000-000044340000}"/>
    <cellStyle name="Normal 19 2 2 5 2 2 2" xfId="13380" xr:uid="{00000000-0005-0000-0000-000045340000}"/>
    <cellStyle name="Normal 19 2 2 5 2 3" xfId="13381" xr:uid="{00000000-0005-0000-0000-000046340000}"/>
    <cellStyle name="Normal 19 2 2 5 3" xfId="13382" xr:uid="{00000000-0005-0000-0000-000047340000}"/>
    <cellStyle name="Normal 19 2 2 5 3 2" xfId="13383" xr:uid="{00000000-0005-0000-0000-000048340000}"/>
    <cellStyle name="Normal 19 2 2 5 3 2 2" xfId="13384" xr:uid="{00000000-0005-0000-0000-000049340000}"/>
    <cellStyle name="Normal 19 2 2 5 3 3" xfId="13385" xr:uid="{00000000-0005-0000-0000-00004A340000}"/>
    <cellStyle name="Normal 19 2 2 5 4" xfId="13386" xr:uid="{00000000-0005-0000-0000-00004B340000}"/>
    <cellStyle name="Normal 19 2 2 5 4 2" xfId="13387" xr:uid="{00000000-0005-0000-0000-00004C340000}"/>
    <cellStyle name="Normal 19 2 2 5 4 2 2" xfId="13388" xr:uid="{00000000-0005-0000-0000-00004D340000}"/>
    <cellStyle name="Normal 19 2 2 5 4 3" xfId="13389" xr:uid="{00000000-0005-0000-0000-00004E340000}"/>
    <cellStyle name="Normal 19 2 2 5 5" xfId="13390" xr:uid="{00000000-0005-0000-0000-00004F340000}"/>
    <cellStyle name="Normal 19 2 2 5 5 2" xfId="13391" xr:uid="{00000000-0005-0000-0000-000050340000}"/>
    <cellStyle name="Normal 19 2 2 5 6" xfId="13392" xr:uid="{00000000-0005-0000-0000-000051340000}"/>
    <cellStyle name="Normal 19 2 2 5 6 2" xfId="13393" xr:uid="{00000000-0005-0000-0000-000052340000}"/>
    <cellStyle name="Normal 19 2 2 5 7" xfId="13394" xr:uid="{00000000-0005-0000-0000-000053340000}"/>
    <cellStyle name="Normal 19 2 2 6" xfId="13395" xr:uid="{00000000-0005-0000-0000-000054340000}"/>
    <cellStyle name="Normal 19 2 2 6 2" xfId="13396" xr:uid="{00000000-0005-0000-0000-000055340000}"/>
    <cellStyle name="Normal 19 2 2 6 2 2" xfId="13397" xr:uid="{00000000-0005-0000-0000-000056340000}"/>
    <cellStyle name="Normal 19 2 2 6 3" xfId="13398" xr:uid="{00000000-0005-0000-0000-000057340000}"/>
    <cellStyle name="Normal 19 2 2 7" xfId="13399" xr:uid="{00000000-0005-0000-0000-000058340000}"/>
    <cellStyle name="Normal 19 2 2 7 2" xfId="13400" xr:uid="{00000000-0005-0000-0000-000059340000}"/>
    <cellStyle name="Normal 19 2 2 7 2 2" xfId="13401" xr:uid="{00000000-0005-0000-0000-00005A340000}"/>
    <cellStyle name="Normal 19 2 2 7 3" xfId="13402" xr:uid="{00000000-0005-0000-0000-00005B340000}"/>
    <cellStyle name="Normal 19 2 2 8" xfId="13403" xr:uid="{00000000-0005-0000-0000-00005C340000}"/>
    <cellStyle name="Normal 19 2 2 8 2" xfId="13404" xr:uid="{00000000-0005-0000-0000-00005D340000}"/>
    <cellStyle name="Normal 19 2 2 8 2 2" xfId="13405" xr:uid="{00000000-0005-0000-0000-00005E340000}"/>
    <cellStyle name="Normal 19 2 2 8 3" xfId="13406" xr:uid="{00000000-0005-0000-0000-00005F340000}"/>
    <cellStyle name="Normal 19 2 2 9" xfId="13407" xr:uid="{00000000-0005-0000-0000-000060340000}"/>
    <cellStyle name="Normal 19 2 2 9 2" xfId="13408" xr:uid="{00000000-0005-0000-0000-000061340000}"/>
    <cellStyle name="Normal 19 2 3" xfId="13409" xr:uid="{00000000-0005-0000-0000-000062340000}"/>
    <cellStyle name="Normal 19 2 3 10" xfId="13410" xr:uid="{00000000-0005-0000-0000-000063340000}"/>
    <cellStyle name="Normal 19 2 3 10 2" xfId="13411" xr:uid="{00000000-0005-0000-0000-000064340000}"/>
    <cellStyle name="Normal 19 2 3 11" xfId="13412" xr:uid="{00000000-0005-0000-0000-000065340000}"/>
    <cellStyle name="Normal 19 2 3 2" xfId="13413" xr:uid="{00000000-0005-0000-0000-000066340000}"/>
    <cellStyle name="Normal 19 2 3 2 2" xfId="13414" xr:uid="{00000000-0005-0000-0000-000067340000}"/>
    <cellStyle name="Normal 19 2 3 2 2 2" xfId="13415" xr:uid="{00000000-0005-0000-0000-000068340000}"/>
    <cellStyle name="Normal 19 2 3 2 2 2 2" xfId="13416" xr:uid="{00000000-0005-0000-0000-000069340000}"/>
    <cellStyle name="Normal 19 2 3 2 2 2 2 2" xfId="13417" xr:uid="{00000000-0005-0000-0000-00006A340000}"/>
    <cellStyle name="Normal 19 2 3 2 2 2 3" xfId="13418" xr:uid="{00000000-0005-0000-0000-00006B340000}"/>
    <cellStyle name="Normal 19 2 3 2 2 3" xfId="13419" xr:uid="{00000000-0005-0000-0000-00006C340000}"/>
    <cellStyle name="Normal 19 2 3 2 2 3 2" xfId="13420" xr:uid="{00000000-0005-0000-0000-00006D340000}"/>
    <cellStyle name="Normal 19 2 3 2 2 3 2 2" xfId="13421" xr:uid="{00000000-0005-0000-0000-00006E340000}"/>
    <cellStyle name="Normal 19 2 3 2 2 3 3" xfId="13422" xr:uid="{00000000-0005-0000-0000-00006F340000}"/>
    <cellStyle name="Normal 19 2 3 2 2 4" xfId="13423" xr:uid="{00000000-0005-0000-0000-000070340000}"/>
    <cellStyle name="Normal 19 2 3 2 2 4 2" xfId="13424" xr:uid="{00000000-0005-0000-0000-000071340000}"/>
    <cellStyle name="Normal 19 2 3 2 2 4 2 2" xfId="13425" xr:uid="{00000000-0005-0000-0000-000072340000}"/>
    <cellStyle name="Normal 19 2 3 2 2 4 3" xfId="13426" xr:uid="{00000000-0005-0000-0000-000073340000}"/>
    <cellStyle name="Normal 19 2 3 2 2 5" xfId="13427" xr:uid="{00000000-0005-0000-0000-000074340000}"/>
    <cellStyle name="Normal 19 2 3 2 2 5 2" xfId="13428" xr:uid="{00000000-0005-0000-0000-000075340000}"/>
    <cellStyle name="Normal 19 2 3 2 2 6" xfId="13429" xr:uid="{00000000-0005-0000-0000-000076340000}"/>
    <cellStyle name="Normal 19 2 3 2 2 6 2" xfId="13430" xr:uid="{00000000-0005-0000-0000-000077340000}"/>
    <cellStyle name="Normal 19 2 3 2 2 7" xfId="13431" xr:uid="{00000000-0005-0000-0000-000078340000}"/>
    <cellStyle name="Normal 19 2 3 2 3" xfId="13432" xr:uid="{00000000-0005-0000-0000-000079340000}"/>
    <cellStyle name="Normal 19 2 3 2 3 2" xfId="13433" xr:uid="{00000000-0005-0000-0000-00007A340000}"/>
    <cellStyle name="Normal 19 2 3 2 3 2 2" xfId="13434" xr:uid="{00000000-0005-0000-0000-00007B340000}"/>
    <cellStyle name="Normal 19 2 3 2 3 2 2 2" xfId="13435" xr:uid="{00000000-0005-0000-0000-00007C340000}"/>
    <cellStyle name="Normal 19 2 3 2 3 2 3" xfId="13436" xr:uid="{00000000-0005-0000-0000-00007D340000}"/>
    <cellStyle name="Normal 19 2 3 2 3 3" xfId="13437" xr:uid="{00000000-0005-0000-0000-00007E340000}"/>
    <cellStyle name="Normal 19 2 3 2 3 3 2" xfId="13438" xr:uid="{00000000-0005-0000-0000-00007F340000}"/>
    <cellStyle name="Normal 19 2 3 2 3 3 2 2" xfId="13439" xr:uid="{00000000-0005-0000-0000-000080340000}"/>
    <cellStyle name="Normal 19 2 3 2 3 3 3" xfId="13440" xr:uid="{00000000-0005-0000-0000-000081340000}"/>
    <cellStyle name="Normal 19 2 3 2 3 4" xfId="13441" xr:uid="{00000000-0005-0000-0000-000082340000}"/>
    <cellStyle name="Normal 19 2 3 2 3 4 2" xfId="13442" xr:uid="{00000000-0005-0000-0000-000083340000}"/>
    <cellStyle name="Normal 19 2 3 2 3 4 2 2" xfId="13443" xr:uid="{00000000-0005-0000-0000-000084340000}"/>
    <cellStyle name="Normal 19 2 3 2 3 4 3" xfId="13444" xr:uid="{00000000-0005-0000-0000-000085340000}"/>
    <cellStyle name="Normal 19 2 3 2 3 5" xfId="13445" xr:uid="{00000000-0005-0000-0000-000086340000}"/>
    <cellStyle name="Normal 19 2 3 2 3 5 2" xfId="13446" xr:uid="{00000000-0005-0000-0000-000087340000}"/>
    <cellStyle name="Normal 19 2 3 2 3 6" xfId="13447" xr:uid="{00000000-0005-0000-0000-000088340000}"/>
    <cellStyle name="Normal 19 2 3 2 3 6 2" xfId="13448" xr:uid="{00000000-0005-0000-0000-000089340000}"/>
    <cellStyle name="Normal 19 2 3 2 3 7" xfId="13449" xr:uid="{00000000-0005-0000-0000-00008A340000}"/>
    <cellStyle name="Normal 19 2 3 2 4" xfId="13450" xr:uid="{00000000-0005-0000-0000-00008B340000}"/>
    <cellStyle name="Normal 19 2 3 2 4 2" xfId="13451" xr:uid="{00000000-0005-0000-0000-00008C340000}"/>
    <cellStyle name="Normal 19 2 3 2 4 2 2" xfId="13452" xr:uid="{00000000-0005-0000-0000-00008D340000}"/>
    <cellStyle name="Normal 19 2 3 2 4 3" xfId="13453" xr:uid="{00000000-0005-0000-0000-00008E340000}"/>
    <cellStyle name="Normal 19 2 3 2 5" xfId="13454" xr:uid="{00000000-0005-0000-0000-00008F340000}"/>
    <cellStyle name="Normal 19 2 3 2 5 2" xfId="13455" xr:uid="{00000000-0005-0000-0000-000090340000}"/>
    <cellStyle name="Normal 19 2 3 2 5 2 2" xfId="13456" xr:uid="{00000000-0005-0000-0000-000091340000}"/>
    <cellStyle name="Normal 19 2 3 2 5 3" xfId="13457" xr:uid="{00000000-0005-0000-0000-000092340000}"/>
    <cellStyle name="Normal 19 2 3 2 6" xfId="13458" xr:uid="{00000000-0005-0000-0000-000093340000}"/>
    <cellStyle name="Normal 19 2 3 2 6 2" xfId="13459" xr:uid="{00000000-0005-0000-0000-000094340000}"/>
    <cellStyle name="Normal 19 2 3 2 6 2 2" xfId="13460" xr:uid="{00000000-0005-0000-0000-000095340000}"/>
    <cellStyle name="Normal 19 2 3 2 6 3" xfId="13461" xr:uid="{00000000-0005-0000-0000-000096340000}"/>
    <cellStyle name="Normal 19 2 3 2 7" xfId="13462" xr:uid="{00000000-0005-0000-0000-000097340000}"/>
    <cellStyle name="Normal 19 2 3 2 7 2" xfId="13463" xr:uid="{00000000-0005-0000-0000-000098340000}"/>
    <cellStyle name="Normal 19 2 3 2 8" xfId="13464" xr:uid="{00000000-0005-0000-0000-000099340000}"/>
    <cellStyle name="Normal 19 2 3 2 8 2" xfId="13465" xr:uid="{00000000-0005-0000-0000-00009A340000}"/>
    <cellStyle name="Normal 19 2 3 2 9" xfId="13466" xr:uid="{00000000-0005-0000-0000-00009B340000}"/>
    <cellStyle name="Normal 19 2 3 3" xfId="13467" xr:uid="{00000000-0005-0000-0000-00009C340000}"/>
    <cellStyle name="Normal 19 2 3 3 2" xfId="13468" xr:uid="{00000000-0005-0000-0000-00009D340000}"/>
    <cellStyle name="Normal 19 2 3 3 2 2" xfId="13469" xr:uid="{00000000-0005-0000-0000-00009E340000}"/>
    <cellStyle name="Normal 19 2 3 3 2 2 2" xfId="13470" xr:uid="{00000000-0005-0000-0000-00009F340000}"/>
    <cellStyle name="Normal 19 2 3 3 2 2 2 2" xfId="13471" xr:uid="{00000000-0005-0000-0000-0000A0340000}"/>
    <cellStyle name="Normal 19 2 3 3 2 2 3" xfId="13472" xr:uid="{00000000-0005-0000-0000-0000A1340000}"/>
    <cellStyle name="Normal 19 2 3 3 2 3" xfId="13473" xr:uid="{00000000-0005-0000-0000-0000A2340000}"/>
    <cellStyle name="Normal 19 2 3 3 2 3 2" xfId="13474" xr:uid="{00000000-0005-0000-0000-0000A3340000}"/>
    <cellStyle name="Normal 19 2 3 3 2 3 2 2" xfId="13475" xr:uid="{00000000-0005-0000-0000-0000A4340000}"/>
    <cellStyle name="Normal 19 2 3 3 2 3 3" xfId="13476" xr:uid="{00000000-0005-0000-0000-0000A5340000}"/>
    <cellStyle name="Normal 19 2 3 3 2 4" xfId="13477" xr:uid="{00000000-0005-0000-0000-0000A6340000}"/>
    <cellStyle name="Normal 19 2 3 3 2 4 2" xfId="13478" xr:uid="{00000000-0005-0000-0000-0000A7340000}"/>
    <cellStyle name="Normal 19 2 3 3 2 4 2 2" xfId="13479" xr:uid="{00000000-0005-0000-0000-0000A8340000}"/>
    <cellStyle name="Normal 19 2 3 3 2 4 3" xfId="13480" xr:uid="{00000000-0005-0000-0000-0000A9340000}"/>
    <cellStyle name="Normal 19 2 3 3 2 5" xfId="13481" xr:uid="{00000000-0005-0000-0000-0000AA340000}"/>
    <cellStyle name="Normal 19 2 3 3 2 5 2" xfId="13482" xr:uid="{00000000-0005-0000-0000-0000AB340000}"/>
    <cellStyle name="Normal 19 2 3 3 2 6" xfId="13483" xr:uid="{00000000-0005-0000-0000-0000AC340000}"/>
    <cellStyle name="Normal 19 2 3 3 2 6 2" xfId="13484" xr:uid="{00000000-0005-0000-0000-0000AD340000}"/>
    <cellStyle name="Normal 19 2 3 3 2 7" xfId="13485" xr:uid="{00000000-0005-0000-0000-0000AE340000}"/>
    <cellStyle name="Normal 19 2 3 3 3" xfId="13486" xr:uid="{00000000-0005-0000-0000-0000AF340000}"/>
    <cellStyle name="Normal 19 2 3 3 3 2" xfId="13487" xr:uid="{00000000-0005-0000-0000-0000B0340000}"/>
    <cellStyle name="Normal 19 2 3 3 3 2 2" xfId="13488" xr:uid="{00000000-0005-0000-0000-0000B1340000}"/>
    <cellStyle name="Normal 19 2 3 3 3 3" xfId="13489" xr:uid="{00000000-0005-0000-0000-0000B2340000}"/>
    <cellStyle name="Normal 19 2 3 3 4" xfId="13490" xr:uid="{00000000-0005-0000-0000-0000B3340000}"/>
    <cellStyle name="Normal 19 2 3 3 4 2" xfId="13491" xr:uid="{00000000-0005-0000-0000-0000B4340000}"/>
    <cellStyle name="Normal 19 2 3 3 4 2 2" xfId="13492" xr:uid="{00000000-0005-0000-0000-0000B5340000}"/>
    <cellStyle name="Normal 19 2 3 3 4 3" xfId="13493" xr:uid="{00000000-0005-0000-0000-0000B6340000}"/>
    <cellStyle name="Normal 19 2 3 3 5" xfId="13494" xr:uid="{00000000-0005-0000-0000-0000B7340000}"/>
    <cellStyle name="Normal 19 2 3 3 5 2" xfId="13495" xr:uid="{00000000-0005-0000-0000-0000B8340000}"/>
    <cellStyle name="Normal 19 2 3 3 5 2 2" xfId="13496" xr:uid="{00000000-0005-0000-0000-0000B9340000}"/>
    <cellStyle name="Normal 19 2 3 3 5 3" xfId="13497" xr:uid="{00000000-0005-0000-0000-0000BA340000}"/>
    <cellStyle name="Normal 19 2 3 3 6" xfId="13498" xr:uid="{00000000-0005-0000-0000-0000BB340000}"/>
    <cellStyle name="Normal 19 2 3 3 6 2" xfId="13499" xr:uid="{00000000-0005-0000-0000-0000BC340000}"/>
    <cellStyle name="Normal 19 2 3 3 7" xfId="13500" xr:uid="{00000000-0005-0000-0000-0000BD340000}"/>
    <cellStyle name="Normal 19 2 3 3 7 2" xfId="13501" xr:uid="{00000000-0005-0000-0000-0000BE340000}"/>
    <cellStyle name="Normal 19 2 3 3 8" xfId="13502" xr:uid="{00000000-0005-0000-0000-0000BF340000}"/>
    <cellStyle name="Normal 19 2 3 4" xfId="13503" xr:uid="{00000000-0005-0000-0000-0000C0340000}"/>
    <cellStyle name="Normal 19 2 3 4 2" xfId="13504" xr:uid="{00000000-0005-0000-0000-0000C1340000}"/>
    <cellStyle name="Normal 19 2 3 4 2 2" xfId="13505" xr:uid="{00000000-0005-0000-0000-0000C2340000}"/>
    <cellStyle name="Normal 19 2 3 4 2 2 2" xfId="13506" xr:uid="{00000000-0005-0000-0000-0000C3340000}"/>
    <cellStyle name="Normal 19 2 3 4 2 3" xfId="13507" xr:uid="{00000000-0005-0000-0000-0000C4340000}"/>
    <cellStyle name="Normal 19 2 3 4 3" xfId="13508" xr:uid="{00000000-0005-0000-0000-0000C5340000}"/>
    <cellStyle name="Normal 19 2 3 4 3 2" xfId="13509" xr:uid="{00000000-0005-0000-0000-0000C6340000}"/>
    <cellStyle name="Normal 19 2 3 4 3 2 2" xfId="13510" xr:uid="{00000000-0005-0000-0000-0000C7340000}"/>
    <cellStyle name="Normal 19 2 3 4 3 3" xfId="13511" xr:uid="{00000000-0005-0000-0000-0000C8340000}"/>
    <cellStyle name="Normal 19 2 3 4 4" xfId="13512" xr:uid="{00000000-0005-0000-0000-0000C9340000}"/>
    <cellStyle name="Normal 19 2 3 4 4 2" xfId="13513" xr:uid="{00000000-0005-0000-0000-0000CA340000}"/>
    <cellStyle name="Normal 19 2 3 4 4 2 2" xfId="13514" xr:uid="{00000000-0005-0000-0000-0000CB340000}"/>
    <cellStyle name="Normal 19 2 3 4 4 3" xfId="13515" xr:uid="{00000000-0005-0000-0000-0000CC340000}"/>
    <cellStyle name="Normal 19 2 3 4 5" xfId="13516" xr:uid="{00000000-0005-0000-0000-0000CD340000}"/>
    <cellStyle name="Normal 19 2 3 4 5 2" xfId="13517" xr:uid="{00000000-0005-0000-0000-0000CE340000}"/>
    <cellStyle name="Normal 19 2 3 4 6" xfId="13518" xr:uid="{00000000-0005-0000-0000-0000CF340000}"/>
    <cellStyle name="Normal 19 2 3 4 6 2" xfId="13519" xr:uid="{00000000-0005-0000-0000-0000D0340000}"/>
    <cellStyle name="Normal 19 2 3 4 7" xfId="13520" xr:uid="{00000000-0005-0000-0000-0000D1340000}"/>
    <cellStyle name="Normal 19 2 3 5" xfId="13521" xr:uid="{00000000-0005-0000-0000-0000D2340000}"/>
    <cellStyle name="Normal 19 2 3 5 2" xfId="13522" xr:uid="{00000000-0005-0000-0000-0000D3340000}"/>
    <cellStyle name="Normal 19 2 3 5 2 2" xfId="13523" xr:uid="{00000000-0005-0000-0000-0000D4340000}"/>
    <cellStyle name="Normal 19 2 3 5 2 2 2" xfId="13524" xr:uid="{00000000-0005-0000-0000-0000D5340000}"/>
    <cellStyle name="Normal 19 2 3 5 2 3" xfId="13525" xr:uid="{00000000-0005-0000-0000-0000D6340000}"/>
    <cellStyle name="Normal 19 2 3 5 3" xfId="13526" xr:uid="{00000000-0005-0000-0000-0000D7340000}"/>
    <cellStyle name="Normal 19 2 3 5 3 2" xfId="13527" xr:uid="{00000000-0005-0000-0000-0000D8340000}"/>
    <cellStyle name="Normal 19 2 3 5 3 2 2" xfId="13528" xr:uid="{00000000-0005-0000-0000-0000D9340000}"/>
    <cellStyle name="Normal 19 2 3 5 3 3" xfId="13529" xr:uid="{00000000-0005-0000-0000-0000DA340000}"/>
    <cellStyle name="Normal 19 2 3 5 4" xfId="13530" xr:uid="{00000000-0005-0000-0000-0000DB340000}"/>
    <cellStyle name="Normal 19 2 3 5 4 2" xfId="13531" xr:uid="{00000000-0005-0000-0000-0000DC340000}"/>
    <cellStyle name="Normal 19 2 3 5 4 2 2" xfId="13532" xr:uid="{00000000-0005-0000-0000-0000DD340000}"/>
    <cellStyle name="Normal 19 2 3 5 4 3" xfId="13533" xr:uid="{00000000-0005-0000-0000-0000DE340000}"/>
    <cellStyle name="Normal 19 2 3 5 5" xfId="13534" xr:uid="{00000000-0005-0000-0000-0000DF340000}"/>
    <cellStyle name="Normal 19 2 3 5 5 2" xfId="13535" xr:uid="{00000000-0005-0000-0000-0000E0340000}"/>
    <cellStyle name="Normal 19 2 3 5 6" xfId="13536" xr:uid="{00000000-0005-0000-0000-0000E1340000}"/>
    <cellStyle name="Normal 19 2 3 5 6 2" xfId="13537" xr:uid="{00000000-0005-0000-0000-0000E2340000}"/>
    <cellStyle name="Normal 19 2 3 5 7" xfId="13538" xr:uid="{00000000-0005-0000-0000-0000E3340000}"/>
    <cellStyle name="Normal 19 2 3 6" xfId="13539" xr:uid="{00000000-0005-0000-0000-0000E4340000}"/>
    <cellStyle name="Normal 19 2 3 6 2" xfId="13540" xr:uid="{00000000-0005-0000-0000-0000E5340000}"/>
    <cellStyle name="Normal 19 2 3 6 2 2" xfId="13541" xr:uid="{00000000-0005-0000-0000-0000E6340000}"/>
    <cellStyle name="Normal 19 2 3 6 3" xfId="13542" xr:uid="{00000000-0005-0000-0000-0000E7340000}"/>
    <cellStyle name="Normal 19 2 3 7" xfId="13543" xr:uid="{00000000-0005-0000-0000-0000E8340000}"/>
    <cellStyle name="Normal 19 2 3 7 2" xfId="13544" xr:uid="{00000000-0005-0000-0000-0000E9340000}"/>
    <cellStyle name="Normal 19 2 3 7 2 2" xfId="13545" xr:uid="{00000000-0005-0000-0000-0000EA340000}"/>
    <cellStyle name="Normal 19 2 3 7 3" xfId="13546" xr:uid="{00000000-0005-0000-0000-0000EB340000}"/>
    <cellStyle name="Normal 19 2 3 8" xfId="13547" xr:uid="{00000000-0005-0000-0000-0000EC340000}"/>
    <cellStyle name="Normal 19 2 3 8 2" xfId="13548" xr:uid="{00000000-0005-0000-0000-0000ED340000}"/>
    <cellStyle name="Normal 19 2 3 8 2 2" xfId="13549" xr:uid="{00000000-0005-0000-0000-0000EE340000}"/>
    <cellStyle name="Normal 19 2 3 8 3" xfId="13550" xr:uid="{00000000-0005-0000-0000-0000EF340000}"/>
    <cellStyle name="Normal 19 2 3 9" xfId="13551" xr:uid="{00000000-0005-0000-0000-0000F0340000}"/>
    <cellStyle name="Normal 19 2 3 9 2" xfId="13552" xr:uid="{00000000-0005-0000-0000-0000F1340000}"/>
    <cellStyle name="Normal 19 2 4" xfId="13553" xr:uid="{00000000-0005-0000-0000-0000F2340000}"/>
    <cellStyle name="Normal 19 2 4 2" xfId="13554" xr:uid="{00000000-0005-0000-0000-0000F3340000}"/>
    <cellStyle name="Normal 19 2 4 2 2" xfId="13555" xr:uid="{00000000-0005-0000-0000-0000F4340000}"/>
    <cellStyle name="Normal 19 2 4 2 2 2" xfId="13556" xr:uid="{00000000-0005-0000-0000-0000F5340000}"/>
    <cellStyle name="Normal 19 2 4 2 2 2 2" xfId="13557" xr:uid="{00000000-0005-0000-0000-0000F6340000}"/>
    <cellStyle name="Normal 19 2 4 2 2 3" xfId="13558" xr:uid="{00000000-0005-0000-0000-0000F7340000}"/>
    <cellStyle name="Normal 19 2 4 2 3" xfId="13559" xr:uid="{00000000-0005-0000-0000-0000F8340000}"/>
    <cellStyle name="Normal 19 2 4 2 3 2" xfId="13560" xr:uid="{00000000-0005-0000-0000-0000F9340000}"/>
    <cellStyle name="Normal 19 2 4 2 3 2 2" xfId="13561" xr:uid="{00000000-0005-0000-0000-0000FA340000}"/>
    <cellStyle name="Normal 19 2 4 2 3 3" xfId="13562" xr:uid="{00000000-0005-0000-0000-0000FB340000}"/>
    <cellStyle name="Normal 19 2 4 2 4" xfId="13563" xr:uid="{00000000-0005-0000-0000-0000FC340000}"/>
    <cellStyle name="Normal 19 2 4 2 4 2" xfId="13564" xr:uid="{00000000-0005-0000-0000-0000FD340000}"/>
    <cellStyle name="Normal 19 2 4 2 4 2 2" xfId="13565" xr:uid="{00000000-0005-0000-0000-0000FE340000}"/>
    <cellStyle name="Normal 19 2 4 2 4 3" xfId="13566" xr:uid="{00000000-0005-0000-0000-0000FF340000}"/>
    <cellStyle name="Normal 19 2 4 2 5" xfId="13567" xr:uid="{00000000-0005-0000-0000-000000350000}"/>
    <cellStyle name="Normal 19 2 4 2 5 2" xfId="13568" xr:uid="{00000000-0005-0000-0000-000001350000}"/>
    <cellStyle name="Normal 19 2 4 2 6" xfId="13569" xr:uid="{00000000-0005-0000-0000-000002350000}"/>
    <cellStyle name="Normal 19 2 4 2 6 2" xfId="13570" xr:uid="{00000000-0005-0000-0000-000003350000}"/>
    <cellStyle name="Normal 19 2 4 2 7" xfId="13571" xr:uid="{00000000-0005-0000-0000-000004350000}"/>
    <cellStyle name="Normal 19 2 4 3" xfId="13572" xr:uid="{00000000-0005-0000-0000-000005350000}"/>
    <cellStyle name="Normal 19 2 4 3 2" xfId="13573" xr:uid="{00000000-0005-0000-0000-000006350000}"/>
    <cellStyle name="Normal 19 2 4 3 2 2" xfId="13574" xr:uid="{00000000-0005-0000-0000-000007350000}"/>
    <cellStyle name="Normal 19 2 4 3 2 2 2" xfId="13575" xr:uid="{00000000-0005-0000-0000-000008350000}"/>
    <cellStyle name="Normal 19 2 4 3 2 3" xfId="13576" xr:uid="{00000000-0005-0000-0000-000009350000}"/>
    <cellStyle name="Normal 19 2 4 3 3" xfId="13577" xr:uid="{00000000-0005-0000-0000-00000A350000}"/>
    <cellStyle name="Normal 19 2 4 3 3 2" xfId="13578" xr:uid="{00000000-0005-0000-0000-00000B350000}"/>
    <cellStyle name="Normal 19 2 4 3 3 2 2" xfId="13579" xr:uid="{00000000-0005-0000-0000-00000C350000}"/>
    <cellStyle name="Normal 19 2 4 3 3 3" xfId="13580" xr:uid="{00000000-0005-0000-0000-00000D350000}"/>
    <cellStyle name="Normal 19 2 4 3 4" xfId="13581" xr:uid="{00000000-0005-0000-0000-00000E350000}"/>
    <cellStyle name="Normal 19 2 4 3 4 2" xfId="13582" xr:uid="{00000000-0005-0000-0000-00000F350000}"/>
    <cellStyle name="Normal 19 2 4 3 4 2 2" xfId="13583" xr:uid="{00000000-0005-0000-0000-000010350000}"/>
    <cellStyle name="Normal 19 2 4 3 4 3" xfId="13584" xr:uid="{00000000-0005-0000-0000-000011350000}"/>
    <cellStyle name="Normal 19 2 4 3 5" xfId="13585" xr:uid="{00000000-0005-0000-0000-000012350000}"/>
    <cellStyle name="Normal 19 2 4 3 5 2" xfId="13586" xr:uid="{00000000-0005-0000-0000-000013350000}"/>
    <cellStyle name="Normal 19 2 4 3 6" xfId="13587" xr:uid="{00000000-0005-0000-0000-000014350000}"/>
    <cellStyle name="Normal 19 2 4 3 6 2" xfId="13588" xr:uid="{00000000-0005-0000-0000-000015350000}"/>
    <cellStyle name="Normal 19 2 4 3 7" xfId="13589" xr:uid="{00000000-0005-0000-0000-000016350000}"/>
    <cellStyle name="Normal 19 2 4 4" xfId="13590" xr:uid="{00000000-0005-0000-0000-000017350000}"/>
    <cellStyle name="Normal 19 2 4 4 2" xfId="13591" xr:uid="{00000000-0005-0000-0000-000018350000}"/>
    <cellStyle name="Normal 19 2 4 4 2 2" xfId="13592" xr:uid="{00000000-0005-0000-0000-000019350000}"/>
    <cellStyle name="Normal 19 2 4 4 3" xfId="13593" xr:uid="{00000000-0005-0000-0000-00001A350000}"/>
    <cellStyle name="Normal 19 2 4 5" xfId="13594" xr:uid="{00000000-0005-0000-0000-00001B350000}"/>
    <cellStyle name="Normal 19 2 4 5 2" xfId="13595" xr:uid="{00000000-0005-0000-0000-00001C350000}"/>
    <cellStyle name="Normal 19 2 4 5 2 2" xfId="13596" xr:uid="{00000000-0005-0000-0000-00001D350000}"/>
    <cellStyle name="Normal 19 2 4 5 3" xfId="13597" xr:uid="{00000000-0005-0000-0000-00001E350000}"/>
    <cellStyle name="Normal 19 2 4 6" xfId="13598" xr:uid="{00000000-0005-0000-0000-00001F350000}"/>
    <cellStyle name="Normal 19 2 4 6 2" xfId="13599" xr:uid="{00000000-0005-0000-0000-000020350000}"/>
    <cellStyle name="Normal 19 2 4 6 2 2" xfId="13600" xr:uid="{00000000-0005-0000-0000-000021350000}"/>
    <cellStyle name="Normal 19 2 4 6 3" xfId="13601" xr:uid="{00000000-0005-0000-0000-000022350000}"/>
    <cellStyle name="Normal 19 2 4 7" xfId="13602" xr:uid="{00000000-0005-0000-0000-000023350000}"/>
    <cellStyle name="Normal 19 2 4 7 2" xfId="13603" xr:uid="{00000000-0005-0000-0000-000024350000}"/>
    <cellStyle name="Normal 19 2 4 8" xfId="13604" xr:uid="{00000000-0005-0000-0000-000025350000}"/>
    <cellStyle name="Normal 19 2 4 8 2" xfId="13605" xr:uid="{00000000-0005-0000-0000-000026350000}"/>
    <cellStyle name="Normal 19 2 4 9" xfId="13606" xr:uid="{00000000-0005-0000-0000-000027350000}"/>
    <cellStyle name="Normal 19 2 5" xfId="13607" xr:uid="{00000000-0005-0000-0000-000028350000}"/>
    <cellStyle name="Normal 19 2 5 2" xfId="13608" xr:uid="{00000000-0005-0000-0000-000029350000}"/>
    <cellStyle name="Normal 19 2 5 2 2" xfId="13609" xr:uid="{00000000-0005-0000-0000-00002A350000}"/>
    <cellStyle name="Normal 19 2 5 2 2 2" xfId="13610" xr:uid="{00000000-0005-0000-0000-00002B350000}"/>
    <cellStyle name="Normal 19 2 5 2 2 2 2" xfId="13611" xr:uid="{00000000-0005-0000-0000-00002C350000}"/>
    <cellStyle name="Normal 19 2 5 2 2 3" xfId="13612" xr:uid="{00000000-0005-0000-0000-00002D350000}"/>
    <cellStyle name="Normal 19 2 5 2 3" xfId="13613" xr:uid="{00000000-0005-0000-0000-00002E350000}"/>
    <cellStyle name="Normal 19 2 5 2 3 2" xfId="13614" xr:uid="{00000000-0005-0000-0000-00002F350000}"/>
    <cellStyle name="Normal 19 2 5 2 3 2 2" xfId="13615" xr:uid="{00000000-0005-0000-0000-000030350000}"/>
    <cellStyle name="Normal 19 2 5 2 3 3" xfId="13616" xr:uid="{00000000-0005-0000-0000-000031350000}"/>
    <cellStyle name="Normal 19 2 5 2 4" xfId="13617" xr:uid="{00000000-0005-0000-0000-000032350000}"/>
    <cellStyle name="Normal 19 2 5 2 4 2" xfId="13618" xr:uid="{00000000-0005-0000-0000-000033350000}"/>
    <cellStyle name="Normal 19 2 5 2 4 2 2" xfId="13619" xr:uid="{00000000-0005-0000-0000-000034350000}"/>
    <cellStyle name="Normal 19 2 5 2 4 3" xfId="13620" xr:uid="{00000000-0005-0000-0000-000035350000}"/>
    <cellStyle name="Normal 19 2 5 2 5" xfId="13621" xr:uid="{00000000-0005-0000-0000-000036350000}"/>
    <cellStyle name="Normal 19 2 5 2 5 2" xfId="13622" xr:uid="{00000000-0005-0000-0000-000037350000}"/>
    <cellStyle name="Normal 19 2 5 2 6" xfId="13623" xr:uid="{00000000-0005-0000-0000-000038350000}"/>
    <cellStyle name="Normal 19 2 5 2 6 2" xfId="13624" xr:uid="{00000000-0005-0000-0000-000039350000}"/>
    <cellStyle name="Normal 19 2 5 2 7" xfId="13625" xr:uid="{00000000-0005-0000-0000-00003A350000}"/>
    <cellStyle name="Normal 19 2 5 3" xfId="13626" xr:uid="{00000000-0005-0000-0000-00003B350000}"/>
    <cellStyle name="Normal 19 2 5 3 2" xfId="13627" xr:uid="{00000000-0005-0000-0000-00003C350000}"/>
    <cellStyle name="Normal 19 2 5 3 2 2" xfId="13628" xr:uid="{00000000-0005-0000-0000-00003D350000}"/>
    <cellStyle name="Normal 19 2 5 3 3" xfId="13629" xr:uid="{00000000-0005-0000-0000-00003E350000}"/>
    <cellStyle name="Normal 19 2 5 4" xfId="13630" xr:uid="{00000000-0005-0000-0000-00003F350000}"/>
    <cellStyle name="Normal 19 2 5 4 2" xfId="13631" xr:uid="{00000000-0005-0000-0000-000040350000}"/>
    <cellStyle name="Normal 19 2 5 4 2 2" xfId="13632" xr:uid="{00000000-0005-0000-0000-000041350000}"/>
    <cellStyle name="Normal 19 2 5 4 3" xfId="13633" xr:uid="{00000000-0005-0000-0000-000042350000}"/>
    <cellStyle name="Normal 19 2 5 5" xfId="13634" xr:uid="{00000000-0005-0000-0000-000043350000}"/>
    <cellStyle name="Normal 19 2 5 5 2" xfId="13635" xr:uid="{00000000-0005-0000-0000-000044350000}"/>
    <cellStyle name="Normal 19 2 5 5 2 2" xfId="13636" xr:uid="{00000000-0005-0000-0000-000045350000}"/>
    <cellStyle name="Normal 19 2 5 5 3" xfId="13637" xr:uid="{00000000-0005-0000-0000-000046350000}"/>
    <cellStyle name="Normal 19 2 5 6" xfId="13638" xr:uid="{00000000-0005-0000-0000-000047350000}"/>
    <cellStyle name="Normal 19 2 5 6 2" xfId="13639" xr:uid="{00000000-0005-0000-0000-000048350000}"/>
    <cellStyle name="Normal 19 2 5 7" xfId="13640" xr:uid="{00000000-0005-0000-0000-000049350000}"/>
    <cellStyle name="Normal 19 2 5 7 2" xfId="13641" xr:uid="{00000000-0005-0000-0000-00004A350000}"/>
    <cellStyle name="Normal 19 2 5 8" xfId="13642" xr:uid="{00000000-0005-0000-0000-00004B350000}"/>
    <cellStyle name="Normal 19 2 6" xfId="13643" xr:uid="{00000000-0005-0000-0000-00004C350000}"/>
    <cellStyle name="Normal 19 2 6 2" xfId="13644" xr:uid="{00000000-0005-0000-0000-00004D350000}"/>
    <cellStyle name="Normal 19 2 6 2 2" xfId="13645" xr:uid="{00000000-0005-0000-0000-00004E350000}"/>
    <cellStyle name="Normal 19 2 6 2 2 2" xfId="13646" xr:uid="{00000000-0005-0000-0000-00004F350000}"/>
    <cellStyle name="Normal 19 2 6 2 3" xfId="13647" xr:uid="{00000000-0005-0000-0000-000050350000}"/>
    <cellStyle name="Normal 19 2 6 3" xfId="13648" xr:uid="{00000000-0005-0000-0000-000051350000}"/>
    <cellStyle name="Normal 19 2 6 3 2" xfId="13649" xr:uid="{00000000-0005-0000-0000-000052350000}"/>
    <cellStyle name="Normal 19 2 6 3 2 2" xfId="13650" xr:uid="{00000000-0005-0000-0000-000053350000}"/>
    <cellStyle name="Normal 19 2 6 3 3" xfId="13651" xr:uid="{00000000-0005-0000-0000-000054350000}"/>
    <cellStyle name="Normal 19 2 6 4" xfId="13652" xr:uid="{00000000-0005-0000-0000-000055350000}"/>
    <cellStyle name="Normal 19 2 6 4 2" xfId="13653" xr:uid="{00000000-0005-0000-0000-000056350000}"/>
    <cellStyle name="Normal 19 2 6 4 2 2" xfId="13654" xr:uid="{00000000-0005-0000-0000-000057350000}"/>
    <cellStyle name="Normal 19 2 6 4 3" xfId="13655" xr:uid="{00000000-0005-0000-0000-000058350000}"/>
    <cellStyle name="Normal 19 2 6 5" xfId="13656" xr:uid="{00000000-0005-0000-0000-000059350000}"/>
    <cellStyle name="Normal 19 2 6 5 2" xfId="13657" xr:uid="{00000000-0005-0000-0000-00005A350000}"/>
    <cellStyle name="Normal 19 2 6 6" xfId="13658" xr:uid="{00000000-0005-0000-0000-00005B350000}"/>
    <cellStyle name="Normal 19 2 6 6 2" xfId="13659" xr:uid="{00000000-0005-0000-0000-00005C350000}"/>
    <cellStyle name="Normal 19 2 6 7" xfId="13660" xr:uid="{00000000-0005-0000-0000-00005D350000}"/>
    <cellStyle name="Normal 19 2 7" xfId="13661" xr:uid="{00000000-0005-0000-0000-00005E350000}"/>
    <cellStyle name="Normal 19 2 7 2" xfId="13662" xr:uid="{00000000-0005-0000-0000-00005F350000}"/>
    <cellStyle name="Normal 19 2 7 2 2" xfId="13663" xr:uid="{00000000-0005-0000-0000-000060350000}"/>
    <cellStyle name="Normal 19 2 7 2 2 2" xfId="13664" xr:uid="{00000000-0005-0000-0000-000061350000}"/>
    <cellStyle name="Normal 19 2 7 2 3" xfId="13665" xr:uid="{00000000-0005-0000-0000-000062350000}"/>
    <cellStyle name="Normal 19 2 7 3" xfId="13666" xr:uid="{00000000-0005-0000-0000-000063350000}"/>
    <cellStyle name="Normal 19 2 7 3 2" xfId="13667" xr:uid="{00000000-0005-0000-0000-000064350000}"/>
    <cellStyle name="Normal 19 2 7 3 2 2" xfId="13668" xr:uid="{00000000-0005-0000-0000-000065350000}"/>
    <cellStyle name="Normal 19 2 7 3 3" xfId="13669" xr:uid="{00000000-0005-0000-0000-000066350000}"/>
    <cellStyle name="Normal 19 2 7 4" xfId="13670" xr:uid="{00000000-0005-0000-0000-000067350000}"/>
    <cellStyle name="Normal 19 2 7 4 2" xfId="13671" xr:uid="{00000000-0005-0000-0000-000068350000}"/>
    <cellStyle name="Normal 19 2 7 4 2 2" xfId="13672" xr:uid="{00000000-0005-0000-0000-000069350000}"/>
    <cellStyle name="Normal 19 2 7 4 3" xfId="13673" xr:uid="{00000000-0005-0000-0000-00006A350000}"/>
    <cellStyle name="Normal 19 2 7 5" xfId="13674" xr:uid="{00000000-0005-0000-0000-00006B350000}"/>
    <cellStyle name="Normal 19 2 7 5 2" xfId="13675" xr:uid="{00000000-0005-0000-0000-00006C350000}"/>
    <cellStyle name="Normal 19 2 7 6" xfId="13676" xr:uid="{00000000-0005-0000-0000-00006D350000}"/>
    <cellStyle name="Normal 19 2 7 6 2" xfId="13677" xr:uid="{00000000-0005-0000-0000-00006E350000}"/>
    <cellStyle name="Normal 19 2 7 7" xfId="13678" xr:uid="{00000000-0005-0000-0000-00006F350000}"/>
    <cellStyle name="Normal 19 2 8" xfId="13679" xr:uid="{00000000-0005-0000-0000-000070350000}"/>
    <cellStyle name="Normal 19 2 8 2" xfId="13680" xr:uid="{00000000-0005-0000-0000-000071350000}"/>
    <cellStyle name="Normal 19 2 8 2 2" xfId="13681" xr:uid="{00000000-0005-0000-0000-000072350000}"/>
    <cellStyle name="Normal 19 2 8 3" xfId="13682" xr:uid="{00000000-0005-0000-0000-000073350000}"/>
    <cellStyle name="Normal 19 2 9" xfId="13683" xr:uid="{00000000-0005-0000-0000-000074350000}"/>
    <cellStyle name="Normal 19 2 9 2" xfId="13684" xr:uid="{00000000-0005-0000-0000-000075350000}"/>
    <cellStyle name="Normal 19 2 9 2 2" xfId="13685" xr:uid="{00000000-0005-0000-0000-000076350000}"/>
    <cellStyle name="Normal 19 2 9 3" xfId="13686" xr:uid="{00000000-0005-0000-0000-000077350000}"/>
    <cellStyle name="Normal 19 2_Confidential Information" xfId="13687" xr:uid="{00000000-0005-0000-0000-000078350000}"/>
    <cellStyle name="Normal 19 3" xfId="13688" xr:uid="{00000000-0005-0000-0000-000079350000}"/>
    <cellStyle name="Normal 19 3 10" xfId="13689" xr:uid="{00000000-0005-0000-0000-00007A350000}"/>
    <cellStyle name="Normal 19 3 10 2" xfId="13690" xr:uid="{00000000-0005-0000-0000-00007B350000}"/>
    <cellStyle name="Normal 19 3 10 2 2" xfId="13691" xr:uid="{00000000-0005-0000-0000-00007C350000}"/>
    <cellStyle name="Normal 19 3 10 3" xfId="13692" xr:uid="{00000000-0005-0000-0000-00007D350000}"/>
    <cellStyle name="Normal 19 3 11" xfId="13693" xr:uid="{00000000-0005-0000-0000-00007E350000}"/>
    <cellStyle name="Normal 19 3 11 2" xfId="13694" xr:uid="{00000000-0005-0000-0000-00007F350000}"/>
    <cellStyle name="Normal 19 3 12" xfId="13695" xr:uid="{00000000-0005-0000-0000-000080350000}"/>
    <cellStyle name="Normal 19 3 12 2" xfId="13696" xr:uid="{00000000-0005-0000-0000-000081350000}"/>
    <cellStyle name="Normal 19 3 13" xfId="13697" xr:uid="{00000000-0005-0000-0000-000082350000}"/>
    <cellStyle name="Normal 19 3 2" xfId="13698" xr:uid="{00000000-0005-0000-0000-000083350000}"/>
    <cellStyle name="Normal 19 3 2 10" xfId="13699" xr:uid="{00000000-0005-0000-0000-000084350000}"/>
    <cellStyle name="Normal 19 3 2 10 2" xfId="13700" xr:uid="{00000000-0005-0000-0000-000085350000}"/>
    <cellStyle name="Normal 19 3 2 11" xfId="13701" xr:uid="{00000000-0005-0000-0000-000086350000}"/>
    <cellStyle name="Normal 19 3 2 2" xfId="13702" xr:uid="{00000000-0005-0000-0000-000087350000}"/>
    <cellStyle name="Normal 19 3 2 2 2" xfId="13703" xr:uid="{00000000-0005-0000-0000-000088350000}"/>
    <cellStyle name="Normal 19 3 2 2 2 2" xfId="13704" xr:uid="{00000000-0005-0000-0000-000089350000}"/>
    <cellStyle name="Normal 19 3 2 2 2 2 2" xfId="13705" xr:uid="{00000000-0005-0000-0000-00008A350000}"/>
    <cellStyle name="Normal 19 3 2 2 2 2 2 2" xfId="13706" xr:uid="{00000000-0005-0000-0000-00008B350000}"/>
    <cellStyle name="Normal 19 3 2 2 2 2 3" xfId="13707" xr:uid="{00000000-0005-0000-0000-00008C350000}"/>
    <cellStyle name="Normal 19 3 2 2 2 3" xfId="13708" xr:uid="{00000000-0005-0000-0000-00008D350000}"/>
    <cellStyle name="Normal 19 3 2 2 2 3 2" xfId="13709" xr:uid="{00000000-0005-0000-0000-00008E350000}"/>
    <cellStyle name="Normal 19 3 2 2 2 3 2 2" xfId="13710" xr:uid="{00000000-0005-0000-0000-00008F350000}"/>
    <cellStyle name="Normal 19 3 2 2 2 3 3" xfId="13711" xr:uid="{00000000-0005-0000-0000-000090350000}"/>
    <cellStyle name="Normal 19 3 2 2 2 4" xfId="13712" xr:uid="{00000000-0005-0000-0000-000091350000}"/>
    <cellStyle name="Normal 19 3 2 2 2 4 2" xfId="13713" xr:uid="{00000000-0005-0000-0000-000092350000}"/>
    <cellStyle name="Normal 19 3 2 2 2 4 2 2" xfId="13714" xr:uid="{00000000-0005-0000-0000-000093350000}"/>
    <cellStyle name="Normal 19 3 2 2 2 4 3" xfId="13715" xr:uid="{00000000-0005-0000-0000-000094350000}"/>
    <cellStyle name="Normal 19 3 2 2 2 5" xfId="13716" xr:uid="{00000000-0005-0000-0000-000095350000}"/>
    <cellStyle name="Normal 19 3 2 2 2 5 2" xfId="13717" xr:uid="{00000000-0005-0000-0000-000096350000}"/>
    <cellStyle name="Normal 19 3 2 2 2 6" xfId="13718" xr:uid="{00000000-0005-0000-0000-000097350000}"/>
    <cellStyle name="Normal 19 3 2 2 2 6 2" xfId="13719" xr:uid="{00000000-0005-0000-0000-000098350000}"/>
    <cellStyle name="Normal 19 3 2 2 2 7" xfId="13720" xr:uid="{00000000-0005-0000-0000-000099350000}"/>
    <cellStyle name="Normal 19 3 2 2 3" xfId="13721" xr:uid="{00000000-0005-0000-0000-00009A350000}"/>
    <cellStyle name="Normal 19 3 2 2 3 2" xfId="13722" xr:uid="{00000000-0005-0000-0000-00009B350000}"/>
    <cellStyle name="Normal 19 3 2 2 3 2 2" xfId="13723" xr:uid="{00000000-0005-0000-0000-00009C350000}"/>
    <cellStyle name="Normal 19 3 2 2 3 2 2 2" xfId="13724" xr:uid="{00000000-0005-0000-0000-00009D350000}"/>
    <cellStyle name="Normal 19 3 2 2 3 2 3" xfId="13725" xr:uid="{00000000-0005-0000-0000-00009E350000}"/>
    <cellStyle name="Normal 19 3 2 2 3 3" xfId="13726" xr:uid="{00000000-0005-0000-0000-00009F350000}"/>
    <cellStyle name="Normal 19 3 2 2 3 3 2" xfId="13727" xr:uid="{00000000-0005-0000-0000-0000A0350000}"/>
    <cellStyle name="Normal 19 3 2 2 3 3 2 2" xfId="13728" xr:uid="{00000000-0005-0000-0000-0000A1350000}"/>
    <cellStyle name="Normal 19 3 2 2 3 3 3" xfId="13729" xr:uid="{00000000-0005-0000-0000-0000A2350000}"/>
    <cellStyle name="Normal 19 3 2 2 3 4" xfId="13730" xr:uid="{00000000-0005-0000-0000-0000A3350000}"/>
    <cellStyle name="Normal 19 3 2 2 3 4 2" xfId="13731" xr:uid="{00000000-0005-0000-0000-0000A4350000}"/>
    <cellStyle name="Normal 19 3 2 2 3 4 2 2" xfId="13732" xr:uid="{00000000-0005-0000-0000-0000A5350000}"/>
    <cellStyle name="Normal 19 3 2 2 3 4 3" xfId="13733" xr:uid="{00000000-0005-0000-0000-0000A6350000}"/>
    <cellStyle name="Normal 19 3 2 2 3 5" xfId="13734" xr:uid="{00000000-0005-0000-0000-0000A7350000}"/>
    <cellStyle name="Normal 19 3 2 2 3 5 2" xfId="13735" xr:uid="{00000000-0005-0000-0000-0000A8350000}"/>
    <cellStyle name="Normal 19 3 2 2 3 6" xfId="13736" xr:uid="{00000000-0005-0000-0000-0000A9350000}"/>
    <cellStyle name="Normal 19 3 2 2 3 6 2" xfId="13737" xr:uid="{00000000-0005-0000-0000-0000AA350000}"/>
    <cellStyle name="Normal 19 3 2 2 3 7" xfId="13738" xr:uid="{00000000-0005-0000-0000-0000AB350000}"/>
    <cellStyle name="Normal 19 3 2 2 4" xfId="13739" xr:uid="{00000000-0005-0000-0000-0000AC350000}"/>
    <cellStyle name="Normal 19 3 2 2 4 2" xfId="13740" xr:uid="{00000000-0005-0000-0000-0000AD350000}"/>
    <cellStyle name="Normal 19 3 2 2 4 2 2" xfId="13741" xr:uid="{00000000-0005-0000-0000-0000AE350000}"/>
    <cellStyle name="Normal 19 3 2 2 4 3" xfId="13742" xr:uid="{00000000-0005-0000-0000-0000AF350000}"/>
    <cellStyle name="Normal 19 3 2 2 5" xfId="13743" xr:uid="{00000000-0005-0000-0000-0000B0350000}"/>
    <cellStyle name="Normal 19 3 2 2 5 2" xfId="13744" xr:uid="{00000000-0005-0000-0000-0000B1350000}"/>
    <cellStyle name="Normal 19 3 2 2 5 2 2" xfId="13745" xr:uid="{00000000-0005-0000-0000-0000B2350000}"/>
    <cellStyle name="Normal 19 3 2 2 5 3" xfId="13746" xr:uid="{00000000-0005-0000-0000-0000B3350000}"/>
    <cellStyle name="Normal 19 3 2 2 6" xfId="13747" xr:uid="{00000000-0005-0000-0000-0000B4350000}"/>
    <cellStyle name="Normal 19 3 2 2 6 2" xfId="13748" xr:uid="{00000000-0005-0000-0000-0000B5350000}"/>
    <cellStyle name="Normal 19 3 2 2 6 2 2" xfId="13749" xr:uid="{00000000-0005-0000-0000-0000B6350000}"/>
    <cellStyle name="Normal 19 3 2 2 6 3" xfId="13750" xr:uid="{00000000-0005-0000-0000-0000B7350000}"/>
    <cellStyle name="Normal 19 3 2 2 7" xfId="13751" xr:uid="{00000000-0005-0000-0000-0000B8350000}"/>
    <cellStyle name="Normal 19 3 2 2 7 2" xfId="13752" xr:uid="{00000000-0005-0000-0000-0000B9350000}"/>
    <cellStyle name="Normal 19 3 2 2 8" xfId="13753" xr:uid="{00000000-0005-0000-0000-0000BA350000}"/>
    <cellStyle name="Normal 19 3 2 2 8 2" xfId="13754" xr:uid="{00000000-0005-0000-0000-0000BB350000}"/>
    <cellStyle name="Normal 19 3 2 2 9" xfId="13755" xr:uid="{00000000-0005-0000-0000-0000BC350000}"/>
    <cellStyle name="Normal 19 3 2 3" xfId="13756" xr:uid="{00000000-0005-0000-0000-0000BD350000}"/>
    <cellStyle name="Normal 19 3 2 3 2" xfId="13757" xr:uid="{00000000-0005-0000-0000-0000BE350000}"/>
    <cellStyle name="Normal 19 3 2 3 2 2" xfId="13758" xr:uid="{00000000-0005-0000-0000-0000BF350000}"/>
    <cellStyle name="Normal 19 3 2 3 2 2 2" xfId="13759" xr:uid="{00000000-0005-0000-0000-0000C0350000}"/>
    <cellStyle name="Normal 19 3 2 3 2 2 2 2" xfId="13760" xr:uid="{00000000-0005-0000-0000-0000C1350000}"/>
    <cellStyle name="Normal 19 3 2 3 2 2 3" xfId="13761" xr:uid="{00000000-0005-0000-0000-0000C2350000}"/>
    <cellStyle name="Normal 19 3 2 3 2 3" xfId="13762" xr:uid="{00000000-0005-0000-0000-0000C3350000}"/>
    <cellStyle name="Normal 19 3 2 3 2 3 2" xfId="13763" xr:uid="{00000000-0005-0000-0000-0000C4350000}"/>
    <cellStyle name="Normal 19 3 2 3 2 3 2 2" xfId="13764" xr:uid="{00000000-0005-0000-0000-0000C5350000}"/>
    <cellStyle name="Normal 19 3 2 3 2 3 3" xfId="13765" xr:uid="{00000000-0005-0000-0000-0000C6350000}"/>
    <cellStyle name="Normal 19 3 2 3 2 4" xfId="13766" xr:uid="{00000000-0005-0000-0000-0000C7350000}"/>
    <cellStyle name="Normal 19 3 2 3 2 4 2" xfId="13767" xr:uid="{00000000-0005-0000-0000-0000C8350000}"/>
    <cellStyle name="Normal 19 3 2 3 2 4 2 2" xfId="13768" xr:uid="{00000000-0005-0000-0000-0000C9350000}"/>
    <cellStyle name="Normal 19 3 2 3 2 4 3" xfId="13769" xr:uid="{00000000-0005-0000-0000-0000CA350000}"/>
    <cellStyle name="Normal 19 3 2 3 2 5" xfId="13770" xr:uid="{00000000-0005-0000-0000-0000CB350000}"/>
    <cellStyle name="Normal 19 3 2 3 2 5 2" xfId="13771" xr:uid="{00000000-0005-0000-0000-0000CC350000}"/>
    <cellStyle name="Normal 19 3 2 3 2 6" xfId="13772" xr:uid="{00000000-0005-0000-0000-0000CD350000}"/>
    <cellStyle name="Normal 19 3 2 3 2 6 2" xfId="13773" xr:uid="{00000000-0005-0000-0000-0000CE350000}"/>
    <cellStyle name="Normal 19 3 2 3 2 7" xfId="13774" xr:uid="{00000000-0005-0000-0000-0000CF350000}"/>
    <cellStyle name="Normal 19 3 2 3 3" xfId="13775" xr:uid="{00000000-0005-0000-0000-0000D0350000}"/>
    <cellStyle name="Normal 19 3 2 3 3 2" xfId="13776" xr:uid="{00000000-0005-0000-0000-0000D1350000}"/>
    <cellStyle name="Normal 19 3 2 3 3 2 2" xfId="13777" xr:uid="{00000000-0005-0000-0000-0000D2350000}"/>
    <cellStyle name="Normal 19 3 2 3 3 3" xfId="13778" xr:uid="{00000000-0005-0000-0000-0000D3350000}"/>
    <cellStyle name="Normal 19 3 2 3 4" xfId="13779" xr:uid="{00000000-0005-0000-0000-0000D4350000}"/>
    <cellStyle name="Normal 19 3 2 3 4 2" xfId="13780" xr:uid="{00000000-0005-0000-0000-0000D5350000}"/>
    <cellStyle name="Normal 19 3 2 3 4 2 2" xfId="13781" xr:uid="{00000000-0005-0000-0000-0000D6350000}"/>
    <cellStyle name="Normal 19 3 2 3 4 3" xfId="13782" xr:uid="{00000000-0005-0000-0000-0000D7350000}"/>
    <cellStyle name="Normal 19 3 2 3 5" xfId="13783" xr:uid="{00000000-0005-0000-0000-0000D8350000}"/>
    <cellStyle name="Normal 19 3 2 3 5 2" xfId="13784" xr:uid="{00000000-0005-0000-0000-0000D9350000}"/>
    <cellStyle name="Normal 19 3 2 3 5 2 2" xfId="13785" xr:uid="{00000000-0005-0000-0000-0000DA350000}"/>
    <cellStyle name="Normal 19 3 2 3 5 3" xfId="13786" xr:uid="{00000000-0005-0000-0000-0000DB350000}"/>
    <cellStyle name="Normal 19 3 2 3 6" xfId="13787" xr:uid="{00000000-0005-0000-0000-0000DC350000}"/>
    <cellStyle name="Normal 19 3 2 3 6 2" xfId="13788" xr:uid="{00000000-0005-0000-0000-0000DD350000}"/>
    <cellStyle name="Normal 19 3 2 3 7" xfId="13789" xr:uid="{00000000-0005-0000-0000-0000DE350000}"/>
    <cellStyle name="Normal 19 3 2 3 7 2" xfId="13790" xr:uid="{00000000-0005-0000-0000-0000DF350000}"/>
    <cellStyle name="Normal 19 3 2 3 8" xfId="13791" xr:uid="{00000000-0005-0000-0000-0000E0350000}"/>
    <cellStyle name="Normal 19 3 2 4" xfId="13792" xr:uid="{00000000-0005-0000-0000-0000E1350000}"/>
    <cellStyle name="Normal 19 3 2 4 2" xfId="13793" xr:uid="{00000000-0005-0000-0000-0000E2350000}"/>
    <cellStyle name="Normal 19 3 2 4 2 2" xfId="13794" xr:uid="{00000000-0005-0000-0000-0000E3350000}"/>
    <cellStyle name="Normal 19 3 2 4 2 2 2" xfId="13795" xr:uid="{00000000-0005-0000-0000-0000E4350000}"/>
    <cellStyle name="Normal 19 3 2 4 2 3" xfId="13796" xr:uid="{00000000-0005-0000-0000-0000E5350000}"/>
    <cellStyle name="Normal 19 3 2 4 3" xfId="13797" xr:uid="{00000000-0005-0000-0000-0000E6350000}"/>
    <cellStyle name="Normal 19 3 2 4 3 2" xfId="13798" xr:uid="{00000000-0005-0000-0000-0000E7350000}"/>
    <cellStyle name="Normal 19 3 2 4 3 2 2" xfId="13799" xr:uid="{00000000-0005-0000-0000-0000E8350000}"/>
    <cellStyle name="Normal 19 3 2 4 3 3" xfId="13800" xr:uid="{00000000-0005-0000-0000-0000E9350000}"/>
    <cellStyle name="Normal 19 3 2 4 4" xfId="13801" xr:uid="{00000000-0005-0000-0000-0000EA350000}"/>
    <cellStyle name="Normal 19 3 2 4 4 2" xfId="13802" xr:uid="{00000000-0005-0000-0000-0000EB350000}"/>
    <cellStyle name="Normal 19 3 2 4 4 2 2" xfId="13803" xr:uid="{00000000-0005-0000-0000-0000EC350000}"/>
    <cellStyle name="Normal 19 3 2 4 4 3" xfId="13804" xr:uid="{00000000-0005-0000-0000-0000ED350000}"/>
    <cellStyle name="Normal 19 3 2 4 5" xfId="13805" xr:uid="{00000000-0005-0000-0000-0000EE350000}"/>
    <cellStyle name="Normal 19 3 2 4 5 2" xfId="13806" xr:uid="{00000000-0005-0000-0000-0000EF350000}"/>
    <cellStyle name="Normal 19 3 2 4 6" xfId="13807" xr:uid="{00000000-0005-0000-0000-0000F0350000}"/>
    <cellStyle name="Normal 19 3 2 4 6 2" xfId="13808" xr:uid="{00000000-0005-0000-0000-0000F1350000}"/>
    <cellStyle name="Normal 19 3 2 4 7" xfId="13809" xr:uid="{00000000-0005-0000-0000-0000F2350000}"/>
    <cellStyle name="Normal 19 3 2 5" xfId="13810" xr:uid="{00000000-0005-0000-0000-0000F3350000}"/>
    <cellStyle name="Normal 19 3 2 5 2" xfId="13811" xr:uid="{00000000-0005-0000-0000-0000F4350000}"/>
    <cellStyle name="Normal 19 3 2 5 2 2" xfId="13812" xr:uid="{00000000-0005-0000-0000-0000F5350000}"/>
    <cellStyle name="Normal 19 3 2 5 2 2 2" xfId="13813" xr:uid="{00000000-0005-0000-0000-0000F6350000}"/>
    <cellStyle name="Normal 19 3 2 5 2 3" xfId="13814" xr:uid="{00000000-0005-0000-0000-0000F7350000}"/>
    <cellStyle name="Normal 19 3 2 5 3" xfId="13815" xr:uid="{00000000-0005-0000-0000-0000F8350000}"/>
    <cellStyle name="Normal 19 3 2 5 3 2" xfId="13816" xr:uid="{00000000-0005-0000-0000-0000F9350000}"/>
    <cellStyle name="Normal 19 3 2 5 3 2 2" xfId="13817" xr:uid="{00000000-0005-0000-0000-0000FA350000}"/>
    <cellStyle name="Normal 19 3 2 5 3 3" xfId="13818" xr:uid="{00000000-0005-0000-0000-0000FB350000}"/>
    <cellStyle name="Normal 19 3 2 5 4" xfId="13819" xr:uid="{00000000-0005-0000-0000-0000FC350000}"/>
    <cellStyle name="Normal 19 3 2 5 4 2" xfId="13820" xr:uid="{00000000-0005-0000-0000-0000FD350000}"/>
    <cellStyle name="Normal 19 3 2 5 4 2 2" xfId="13821" xr:uid="{00000000-0005-0000-0000-0000FE350000}"/>
    <cellStyle name="Normal 19 3 2 5 4 3" xfId="13822" xr:uid="{00000000-0005-0000-0000-0000FF350000}"/>
    <cellStyle name="Normal 19 3 2 5 5" xfId="13823" xr:uid="{00000000-0005-0000-0000-000000360000}"/>
    <cellStyle name="Normal 19 3 2 5 5 2" xfId="13824" xr:uid="{00000000-0005-0000-0000-000001360000}"/>
    <cellStyle name="Normal 19 3 2 5 6" xfId="13825" xr:uid="{00000000-0005-0000-0000-000002360000}"/>
    <cellStyle name="Normal 19 3 2 5 6 2" xfId="13826" xr:uid="{00000000-0005-0000-0000-000003360000}"/>
    <cellStyle name="Normal 19 3 2 5 7" xfId="13827" xr:uid="{00000000-0005-0000-0000-000004360000}"/>
    <cellStyle name="Normal 19 3 2 6" xfId="13828" xr:uid="{00000000-0005-0000-0000-000005360000}"/>
    <cellStyle name="Normal 19 3 2 6 2" xfId="13829" xr:uid="{00000000-0005-0000-0000-000006360000}"/>
    <cellStyle name="Normal 19 3 2 6 2 2" xfId="13830" xr:uid="{00000000-0005-0000-0000-000007360000}"/>
    <cellStyle name="Normal 19 3 2 6 3" xfId="13831" xr:uid="{00000000-0005-0000-0000-000008360000}"/>
    <cellStyle name="Normal 19 3 2 7" xfId="13832" xr:uid="{00000000-0005-0000-0000-000009360000}"/>
    <cellStyle name="Normal 19 3 2 7 2" xfId="13833" xr:uid="{00000000-0005-0000-0000-00000A360000}"/>
    <cellStyle name="Normal 19 3 2 7 2 2" xfId="13834" xr:uid="{00000000-0005-0000-0000-00000B360000}"/>
    <cellStyle name="Normal 19 3 2 7 3" xfId="13835" xr:uid="{00000000-0005-0000-0000-00000C360000}"/>
    <cellStyle name="Normal 19 3 2 8" xfId="13836" xr:uid="{00000000-0005-0000-0000-00000D360000}"/>
    <cellStyle name="Normal 19 3 2 8 2" xfId="13837" xr:uid="{00000000-0005-0000-0000-00000E360000}"/>
    <cellStyle name="Normal 19 3 2 8 2 2" xfId="13838" xr:uid="{00000000-0005-0000-0000-00000F360000}"/>
    <cellStyle name="Normal 19 3 2 8 3" xfId="13839" xr:uid="{00000000-0005-0000-0000-000010360000}"/>
    <cellStyle name="Normal 19 3 2 9" xfId="13840" xr:uid="{00000000-0005-0000-0000-000011360000}"/>
    <cellStyle name="Normal 19 3 2 9 2" xfId="13841" xr:uid="{00000000-0005-0000-0000-000012360000}"/>
    <cellStyle name="Normal 19 3 3" xfId="13842" xr:uid="{00000000-0005-0000-0000-000013360000}"/>
    <cellStyle name="Normal 19 3 3 10" xfId="13843" xr:uid="{00000000-0005-0000-0000-000014360000}"/>
    <cellStyle name="Normal 19 3 3 10 2" xfId="13844" xr:uid="{00000000-0005-0000-0000-000015360000}"/>
    <cellStyle name="Normal 19 3 3 11" xfId="13845" xr:uid="{00000000-0005-0000-0000-000016360000}"/>
    <cellStyle name="Normal 19 3 3 2" xfId="13846" xr:uid="{00000000-0005-0000-0000-000017360000}"/>
    <cellStyle name="Normal 19 3 3 2 2" xfId="13847" xr:uid="{00000000-0005-0000-0000-000018360000}"/>
    <cellStyle name="Normal 19 3 3 2 2 2" xfId="13848" xr:uid="{00000000-0005-0000-0000-000019360000}"/>
    <cellStyle name="Normal 19 3 3 2 2 2 2" xfId="13849" xr:uid="{00000000-0005-0000-0000-00001A360000}"/>
    <cellStyle name="Normal 19 3 3 2 2 2 2 2" xfId="13850" xr:uid="{00000000-0005-0000-0000-00001B360000}"/>
    <cellStyle name="Normal 19 3 3 2 2 2 3" xfId="13851" xr:uid="{00000000-0005-0000-0000-00001C360000}"/>
    <cellStyle name="Normal 19 3 3 2 2 3" xfId="13852" xr:uid="{00000000-0005-0000-0000-00001D360000}"/>
    <cellStyle name="Normal 19 3 3 2 2 3 2" xfId="13853" xr:uid="{00000000-0005-0000-0000-00001E360000}"/>
    <cellStyle name="Normal 19 3 3 2 2 3 2 2" xfId="13854" xr:uid="{00000000-0005-0000-0000-00001F360000}"/>
    <cellStyle name="Normal 19 3 3 2 2 3 3" xfId="13855" xr:uid="{00000000-0005-0000-0000-000020360000}"/>
    <cellStyle name="Normal 19 3 3 2 2 4" xfId="13856" xr:uid="{00000000-0005-0000-0000-000021360000}"/>
    <cellStyle name="Normal 19 3 3 2 2 4 2" xfId="13857" xr:uid="{00000000-0005-0000-0000-000022360000}"/>
    <cellStyle name="Normal 19 3 3 2 2 4 2 2" xfId="13858" xr:uid="{00000000-0005-0000-0000-000023360000}"/>
    <cellStyle name="Normal 19 3 3 2 2 4 3" xfId="13859" xr:uid="{00000000-0005-0000-0000-000024360000}"/>
    <cellStyle name="Normal 19 3 3 2 2 5" xfId="13860" xr:uid="{00000000-0005-0000-0000-000025360000}"/>
    <cellStyle name="Normal 19 3 3 2 2 5 2" xfId="13861" xr:uid="{00000000-0005-0000-0000-000026360000}"/>
    <cellStyle name="Normal 19 3 3 2 2 6" xfId="13862" xr:uid="{00000000-0005-0000-0000-000027360000}"/>
    <cellStyle name="Normal 19 3 3 2 2 6 2" xfId="13863" xr:uid="{00000000-0005-0000-0000-000028360000}"/>
    <cellStyle name="Normal 19 3 3 2 2 7" xfId="13864" xr:uid="{00000000-0005-0000-0000-000029360000}"/>
    <cellStyle name="Normal 19 3 3 2 3" xfId="13865" xr:uid="{00000000-0005-0000-0000-00002A360000}"/>
    <cellStyle name="Normal 19 3 3 2 3 2" xfId="13866" xr:uid="{00000000-0005-0000-0000-00002B360000}"/>
    <cellStyle name="Normal 19 3 3 2 3 2 2" xfId="13867" xr:uid="{00000000-0005-0000-0000-00002C360000}"/>
    <cellStyle name="Normal 19 3 3 2 3 2 2 2" xfId="13868" xr:uid="{00000000-0005-0000-0000-00002D360000}"/>
    <cellStyle name="Normal 19 3 3 2 3 2 3" xfId="13869" xr:uid="{00000000-0005-0000-0000-00002E360000}"/>
    <cellStyle name="Normal 19 3 3 2 3 3" xfId="13870" xr:uid="{00000000-0005-0000-0000-00002F360000}"/>
    <cellStyle name="Normal 19 3 3 2 3 3 2" xfId="13871" xr:uid="{00000000-0005-0000-0000-000030360000}"/>
    <cellStyle name="Normal 19 3 3 2 3 3 2 2" xfId="13872" xr:uid="{00000000-0005-0000-0000-000031360000}"/>
    <cellStyle name="Normal 19 3 3 2 3 3 3" xfId="13873" xr:uid="{00000000-0005-0000-0000-000032360000}"/>
    <cellStyle name="Normal 19 3 3 2 3 4" xfId="13874" xr:uid="{00000000-0005-0000-0000-000033360000}"/>
    <cellStyle name="Normal 19 3 3 2 3 4 2" xfId="13875" xr:uid="{00000000-0005-0000-0000-000034360000}"/>
    <cellStyle name="Normal 19 3 3 2 3 4 2 2" xfId="13876" xr:uid="{00000000-0005-0000-0000-000035360000}"/>
    <cellStyle name="Normal 19 3 3 2 3 4 3" xfId="13877" xr:uid="{00000000-0005-0000-0000-000036360000}"/>
    <cellStyle name="Normal 19 3 3 2 3 5" xfId="13878" xr:uid="{00000000-0005-0000-0000-000037360000}"/>
    <cellStyle name="Normal 19 3 3 2 3 5 2" xfId="13879" xr:uid="{00000000-0005-0000-0000-000038360000}"/>
    <cellStyle name="Normal 19 3 3 2 3 6" xfId="13880" xr:uid="{00000000-0005-0000-0000-000039360000}"/>
    <cellStyle name="Normal 19 3 3 2 3 6 2" xfId="13881" xr:uid="{00000000-0005-0000-0000-00003A360000}"/>
    <cellStyle name="Normal 19 3 3 2 3 7" xfId="13882" xr:uid="{00000000-0005-0000-0000-00003B360000}"/>
    <cellStyle name="Normal 19 3 3 2 4" xfId="13883" xr:uid="{00000000-0005-0000-0000-00003C360000}"/>
    <cellStyle name="Normal 19 3 3 2 4 2" xfId="13884" xr:uid="{00000000-0005-0000-0000-00003D360000}"/>
    <cellStyle name="Normal 19 3 3 2 4 2 2" xfId="13885" xr:uid="{00000000-0005-0000-0000-00003E360000}"/>
    <cellStyle name="Normal 19 3 3 2 4 3" xfId="13886" xr:uid="{00000000-0005-0000-0000-00003F360000}"/>
    <cellStyle name="Normal 19 3 3 2 5" xfId="13887" xr:uid="{00000000-0005-0000-0000-000040360000}"/>
    <cellStyle name="Normal 19 3 3 2 5 2" xfId="13888" xr:uid="{00000000-0005-0000-0000-000041360000}"/>
    <cellStyle name="Normal 19 3 3 2 5 2 2" xfId="13889" xr:uid="{00000000-0005-0000-0000-000042360000}"/>
    <cellStyle name="Normal 19 3 3 2 5 3" xfId="13890" xr:uid="{00000000-0005-0000-0000-000043360000}"/>
    <cellStyle name="Normal 19 3 3 2 6" xfId="13891" xr:uid="{00000000-0005-0000-0000-000044360000}"/>
    <cellStyle name="Normal 19 3 3 2 6 2" xfId="13892" xr:uid="{00000000-0005-0000-0000-000045360000}"/>
    <cellStyle name="Normal 19 3 3 2 6 2 2" xfId="13893" xr:uid="{00000000-0005-0000-0000-000046360000}"/>
    <cellStyle name="Normal 19 3 3 2 6 3" xfId="13894" xr:uid="{00000000-0005-0000-0000-000047360000}"/>
    <cellStyle name="Normal 19 3 3 2 7" xfId="13895" xr:uid="{00000000-0005-0000-0000-000048360000}"/>
    <cellStyle name="Normal 19 3 3 2 7 2" xfId="13896" xr:uid="{00000000-0005-0000-0000-000049360000}"/>
    <cellStyle name="Normal 19 3 3 2 8" xfId="13897" xr:uid="{00000000-0005-0000-0000-00004A360000}"/>
    <cellStyle name="Normal 19 3 3 2 8 2" xfId="13898" xr:uid="{00000000-0005-0000-0000-00004B360000}"/>
    <cellStyle name="Normal 19 3 3 2 9" xfId="13899" xr:uid="{00000000-0005-0000-0000-00004C360000}"/>
    <cellStyle name="Normal 19 3 3 3" xfId="13900" xr:uid="{00000000-0005-0000-0000-00004D360000}"/>
    <cellStyle name="Normal 19 3 3 3 2" xfId="13901" xr:uid="{00000000-0005-0000-0000-00004E360000}"/>
    <cellStyle name="Normal 19 3 3 3 2 2" xfId="13902" xr:uid="{00000000-0005-0000-0000-00004F360000}"/>
    <cellStyle name="Normal 19 3 3 3 2 2 2" xfId="13903" xr:uid="{00000000-0005-0000-0000-000050360000}"/>
    <cellStyle name="Normal 19 3 3 3 2 2 2 2" xfId="13904" xr:uid="{00000000-0005-0000-0000-000051360000}"/>
    <cellStyle name="Normal 19 3 3 3 2 2 3" xfId="13905" xr:uid="{00000000-0005-0000-0000-000052360000}"/>
    <cellStyle name="Normal 19 3 3 3 2 3" xfId="13906" xr:uid="{00000000-0005-0000-0000-000053360000}"/>
    <cellStyle name="Normal 19 3 3 3 2 3 2" xfId="13907" xr:uid="{00000000-0005-0000-0000-000054360000}"/>
    <cellStyle name="Normal 19 3 3 3 2 3 2 2" xfId="13908" xr:uid="{00000000-0005-0000-0000-000055360000}"/>
    <cellStyle name="Normal 19 3 3 3 2 3 3" xfId="13909" xr:uid="{00000000-0005-0000-0000-000056360000}"/>
    <cellStyle name="Normal 19 3 3 3 2 4" xfId="13910" xr:uid="{00000000-0005-0000-0000-000057360000}"/>
    <cellStyle name="Normal 19 3 3 3 2 4 2" xfId="13911" xr:uid="{00000000-0005-0000-0000-000058360000}"/>
    <cellStyle name="Normal 19 3 3 3 2 4 2 2" xfId="13912" xr:uid="{00000000-0005-0000-0000-000059360000}"/>
    <cellStyle name="Normal 19 3 3 3 2 4 3" xfId="13913" xr:uid="{00000000-0005-0000-0000-00005A360000}"/>
    <cellStyle name="Normal 19 3 3 3 2 5" xfId="13914" xr:uid="{00000000-0005-0000-0000-00005B360000}"/>
    <cellStyle name="Normal 19 3 3 3 2 5 2" xfId="13915" xr:uid="{00000000-0005-0000-0000-00005C360000}"/>
    <cellStyle name="Normal 19 3 3 3 2 6" xfId="13916" xr:uid="{00000000-0005-0000-0000-00005D360000}"/>
    <cellStyle name="Normal 19 3 3 3 2 6 2" xfId="13917" xr:uid="{00000000-0005-0000-0000-00005E360000}"/>
    <cellStyle name="Normal 19 3 3 3 2 7" xfId="13918" xr:uid="{00000000-0005-0000-0000-00005F360000}"/>
    <cellStyle name="Normal 19 3 3 3 3" xfId="13919" xr:uid="{00000000-0005-0000-0000-000060360000}"/>
    <cellStyle name="Normal 19 3 3 3 3 2" xfId="13920" xr:uid="{00000000-0005-0000-0000-000061360000}"/>
    <cellStyle name="Normal 19 3 3 3 3 2 2" xfId="13921" xr:uid="{00000000-0005-0000-0000-000062360000}"/>
    <cellStyle name="Normal 19 3 3 3 3 3" xfId="13922" xr:uid="{00000000-0005-0000-0000-000063360000}"/>
    <cellStyle name="Normal 19 3 3 3 4" xfId="13923" xr:uid="{00000000-0005-0000-0000-000064360000}"/>
    <cellStyle name="Normal 19 3 3 3 4 2" xfId="13924" xr:uid="{00000000-0005-0000-0000-000065360000}"/>
    <cellStyle name="Normal 19 3 3 3 4 2 2" xfId="13925" xr:uid="{00000000-0005-0000-0000-000066360000}"/>
    <cellStyle name="Normal 19 3 3 3 4 3" xfId="13926" xr:uid="{00000000-0005-0000-0000-000067360000}"/>
    <cellStyle name="Normal 19 3 3 3 5" xfId="13927" xr:uid="{00000000-0005-0000-0000-000068360000}"/>
    <cellStyle name="Normal 19 3 3 3 5 2" xfId="13928" xr:uid="{00000000-0005-0000-0000-000069360000}"/>
    <cellStyle name="Normal 19 3 3 3 5 2 2" xfId="13929" xr:uid="{00000000-0005-0000-0000-00006A360000}"/>
    <cellStyle name="Normal 19 3 3 3 5 3" xfId="13930" xr:uid="{00000000-0005-0000-0000-00006B360000}"/>
    <cellStyle name="Normal 19 3 3 3 6" xfId="13931" xr:uid="{00000000-0005-0000-0000-00006C360000}"/>
    <cellStyle name="Normal 19 3 3 3 6 2" xfId="13932" xr:uid="{00000000-0005-0000-0000-00006D360000}"/>
    <cellStyle name="Normal 19 3 3 3 7" xfId="13933" xr:uid="{00000000-0005-0000-0000-00006E360000}"/>
    <cellStyle name="Normal 19 3 3 3 7 2" xfId="13934" xr:uid="{00000000-0005-0000-0000-00006F360000}"/>
    <cellStyle name="Normal 19 3 3 3 8" xfId="13935" xr:uid="{00000000-0005-0000-0000-000070360000}"/>
    <cellStyle name="Normal 19 3 3 4" xfId="13936" xr:uid="{00000000-0005-0000-0000-000071360000}"/>
    <cellStyle name="Normal 19 3 3 4 2" xfId="13937" xr:uid="{00000000-0005-0000-0000-000072360000}"/>
    <cellStyle name="Normal 19 3 3 4 2 2" xfId="13938" xr:uid="{00000000-0005-0000-0000-000073360000}"/>
    <cellStyle name="Normal 19 3 3 4 2 2 2" xfId="13939" xr:uid="{00000000-0005-0000-0000-000074360000}"/>
    <cellStyle name="Normal 19 3 3 4 2 3" xfId="13940" xr:uid="{00000000-0005-0000-0000-000075360000}"/>
    <cellStyle name="Normal 19 3 3 4 3" xfId="13941" xr:uid="{00000000-0005-0000-0000-000076360000}"/>
    <cellStyle name="Normal 19 3 3 4 3 2" xfId="13942" xr:uid="{00000000-0005-0000-0000-000077360000}"/>
    <cellStyle name="Normal 19 3 3 4 3 2 2" xfId="13943" xr:uid="{00000000-0005-0000-0000-000078360000}"/>
    <cellStyle name="Normal 19 3 3 4 3 3" xfId="13944" xr:uid="{00000000-0005-0000-0000-000079360000}"/>
    <cellStyle name="Normal 19 3 3 4 4" xfId="13945" xr:uid="{00000000-0005-0000-0000-00007A360000}"/>
    <cellStyle name="Normal 19 3 3 4 4 2" xfId="13946" xr:uid="{00000000-0005-0000-0000-00007B360000}"/>
    <cellStyle name="Normal 19 3 3 4 4 2 2" xfId="13947" xr:uid="{00000000-0005-0000-0000-00007C360000}"/>
    <cellStyle name="Normal 19 3 3 4 4 3" xfId="13948" xr:uid="{00000000-0005-0000-0000-00007D360000}"/>
    <cellStyle name="Normal 19 3 3 4 5" xfId="13949" xr:uid="{00000000-0005-0000-0000-00007E360000}"/>
    <cellStyle name="Normal 19 3 3 4 5 2" xfId="13950" xr:uid="{00000000-0005-0000-0000-00007F360000}"/>
    <cellStyle name="Normal 19 3 3 4 6" xfId="13951" xr:uid="{00000000-0005-0000-0000-000080360000}"/>
    <cellStyle name="Normal 19 3 3 4 6 2" xfId="13952" xr:uid="{00000000-0005-0000-0000-000081360000}"/>
    <cellStyle name="Normal 19 3 3 4 7" xfId="13953" xr:uid="{00000000-0005-0000-0000-000082360000}"/>
    <cellStyle name="Normal 19 3 3 5" xfId="13954" xr:uid="{00000000-0005-0000-0000-000083360000}"/>
    <cellStyle name="Normal 19 3 3 5 2" xfId="13955" xr:uid="{00000000-0005-0000-0000-000084360000}"/>
    <cellStyle name="Normal 19 3 3 5 2 2" xfId="13956" xr:uid="{00000000-0005-0000-0000-000085360000}"/>
    <cellStyle name="Normal 19 3 3 5 2 2 2" xfId="13957" xr:uid="{00000000-0005-0000-0000-000086360000}"/>
    <cellStyle name="Normal 19 3 3 5 2 3" xfId="13958" xr:uid="{00000000-0005-0000-0000-000087360000}"/>
    <cellStyle name="Normal 19 3 3 5 3" xfId="13959" xr:uid="{00000000-0005-0000-0000-000088360000}"/>
    <cellStyle name="Normal 19 3 3 5 3 2" xfId="13960" xr:uid="{00000000-0005-0000-0000-000089360000}"/>
    <cellStyle name="Normal 19 3 3 5 3 2 2" xfId="13961" xr:uid="{00000000-0005-0000-0000-00008A360000}"/>
    <cellStyle name="Normal 19 3 3 5 3 3" xfId="13962" xr:uid="{00000000-0005-0000-0000-00008B360000}"/>
    <cellStyle name="Normal 19 3 3 5 4" xfId="13963" xr:uid="{00000000-0005-0000-0000-00008C360000}"/>
    <cellStyle name="Normal 19 3 3 5 4 2" xfId="13964" xr:uid="{00000000-0005-0000-0000-00008D360000}"/>
    <cellStyle name="Normal 19 3 3 5 4 2 2" xfId="13965" xr:uid="{00000000-0005-0000-0000-00008E360000}"/>
    <cellStyle name="Normal 19 3 3 5 4 3" xfId="13966" xr:uid="{00000000-0005-0000-0000-00008F360000}"/>
    <cellStyle name="Normal 19 3 3 5 5" xfId="13967" xr:uid="{00000000-0005-0000-0000-000090360000}"/>
    <cellStyle name="Normal 19 3 3 5 5 2" xfId="13968" xr:uid="{00000000-0005-0000-0000-000091360000}"/>
    <cellStyle name="Normal 19 3 3 5 6" xfId="13969" xr:uid="{00000000-0005-0000-0000-000092360000}"/>
    <cellStyle name="Normal 19 3 3 5 6 2" xfId="13970" xr:uid="{00000000-0005-0000-0000-000093360000}"/>
    <cellStyle name="Normal 19 3 3 5 7" xfId="13971" xr:uid="{00000000-0005-0000-0000-000094360000}"/>
    <cellStyle name="Normal 19 3 3 6" xfId="13972" xr:uid="{00000000-0005-0000-0000-000095360000}"/>
    <cellStyle name="Normal 19 3 3 6 2" xfId="13973" xr:uid="{00000000-0005-0000-0000-000096360000}"/>
    <cellStyle name="Normal 19 3 3 6 2 2" xfId="13974" xr:uid="{00000000-0005-0000-0000-000097360000}"/>
    <cellStyle name="Normal 19 3 3 6 3" xfId="13975" xr:uid="{00000000-0005-0000-0000-000098360000}"/>
    <cellStyle name="Normal 19 3 3 7" xfId="13976" xr:uid="{00000000-0005-0000-0000-000099360000}"/>
    <cellStyle name="Normal 19 3 3 7 2" xfId="13977" xr:uid="{00000000-0005-0000-0000-00009A360000}"/>
    <cellStyle name="Normal 19 3 3 7 2 2" xfId="13978" xr:uid="{00000000-0005-0000-0000-00009B360000}"/>
    <cellStyle name="Normal 19 3 3 7 3" xfId="13979" xr:uid="{00000000-0005-0000-0000-00009C360000}"/>
    <cellStyle name="Normal 19 3 3 8" xfId="13980" xr:uid="{00000000-0005-0000-0000-00009D360000}"/>
    <cellStyle name="Normal 19 3 3 8 2" xfId="13981" xr:uid="{00000000-0005-0000-0000-00009E360000}"/>
    <cellStyle name="Normal 19 3 3 8 2 2" xfId="13982" xr:uid="{00000000-0005-0000-0000-00009F360000}"/>
    <cellStyle name="Normal 19 3 3 8 3" xfId="13983" xr:uid="{00000000-0005-0000-0000-0000A0360000}"/>
    <cellStyle name="Normal 19 3 3 9" xfId="13984" xr:uid="{00000000-0005-0000-0000-0000A1360000}"/>
    <cellStyle name="Normal 19 3 3 9 2" xfId="13985" xr:uid="{00000000-0005-0000-0000-0000A2360000}"/>
    <cellStyle name="Normal 19 3 4" xfId="13986" xr:uid="{00000000-0005-0000-0000-0000A3360000}"/>
    <cellStyle name="Normal 19 3 4 2" xfId="13987" xr:uid="{00000000-0005-0000-0000-0000A4360000}"/>
    <cellStyle name="Normal 19 3 4 2 2" xfId="13988" xr:uid="{00000000-0005-0000-0000-0000A5360000}"/>
    <cellStyle name="Normal 19 3 4 2 2 2" xfId="13989" xr:uid="{00000000-0005-0000-0000-0000A6360000}"/>
    <cellStyle name="Normal 19 3 4 2 2 2 2" xfId="13990" xr:uid="{00000000-0005-0000-0000-0000A7360000}"/>
    <cellStyle name="Normal 19 3 4 2 2 3" xfId="13991" xr:uid="{00000000-0005-0000-0000-0000A8360000}"/>
    <cellStyle name="Normal 19 3 4 2 3" xfId="13992" xr:uid="{00000000-0005-0000-0000-0000A9360000}"/>
    <cellStyle name="Normal 19 3 4 2 3 2" xfId="13993" xr:uid="{00000000-0005-0000-0000-0000AA360000}"/>
    <cellStyle name="Normal 19 3 4 2 3 2 2" xfId="13994" xr:uid="{00000000-0005-0000-0000-0000AB360000}"/>
    <cellStyle name="Normal 19 3 4 2 3 3" xfId="13995" xr:uid="{00000000-0005-0000-0000-0000AC360000}"/>
    <cellStyle name="Normal 19 3 4 2 4" xfId="13996" xr:uid="{00000000-0005-0000-0000-0000AD360000}"/>
    <cellStyle name="Normal 19 3 4 2 4 2" xfId="13997" xr:uid="{00000000-0005-0000-0000-0000AE360000}"/>
    <cellStyle name="Normal 19 3 4 2 4 2 2" xfId="13998" xr:uid="{00000000-0005-0000-0000-0000AF360000}"/>
    <cellStyle name="Normal 19 3 4 2 4 3" xfId="13999" xr:uid="{00000000-0005-0000-0000-0000B0360000}"/>
    <cellStyle name="Normal 19 3 4 2 5" xfId="14000" xr:uid="{00000000-0005-0000-0000-0000B1360000}"/>
    <cellStyle name="Normal 19 3 4 2 5 2" xfId="14001" xr:uid="{00000000-0005-0000-0000-0000B2360000}"/>
    <cellStyle name="Normal 19 3 4 2 6" xfId="14002" xr:uid="{00000000-0005-0000-0000-0000B3360000}"/>
    <cellStyle name="Normal 19 3 4 2 6 2" xfId="14003" xr:uid="{00000000-0005-0000-0000-0000B4360000}"/>
    <cellStyle name="Normal 19 3 4 2 7" xfId="14004" xr:uid="{00000000-0005-0000-0000-0000B5360000}"/>
    <cellStyle name="Normal 19 3 4 3" xfId="14005" xr:uid="{00000000-0005-0000-0000-0000B6360000}"/>
    <cellStyle name="Normal 19 3 4 3 2" xfId="14006" xr:uid="{00000000-0005-0000-0000-0000B7360000}"/>
    <cellStyle name="Normal 19 3 4 3 2 2" xfId="14007" xr:uid="{00000000-0005-0000-0000-0000B8360000}"/>
    <cellStyle name="Normal 19 3 4 3 2 2 2" xfId="14008" xr:uid="{00000000-0005-0000-0000-0000B9360000}"/>
    <cellStyle name="Normal 19 3 4 3 2 3" xfId="14009" xr:uid="{00000000-0005-0000-0000-0000BA360000}"/>
    <cellStyle name="Normal 19 3 4 3 3" xfId="14010" xr:uid="{00000000-0005-0000-0000-0000BB360000}"/>
    <cellStyle name="Normal 19 3 4 3 3 2" xfId="14011" xr:uid="{00000000-0005-0000-0000-0000BC360000}"/>
    <cellStyle name="Normal 19 3 4 3 3 2 2" xfId="14012" xr:uid="{00000000-0005-0000-0000-0000BD360000}"/>
    <cellStyle name="Normal 19 3 4 3 3 3" xfId="14013" xr:uid="{00000000-0005-0000-0000-0000BE360000}"/>
    <cellStyle name="Normal 19 3 4 3 4" xfId="14014" xr:uid="{00000000-0005-0000-0000-0000BF360000}"/>
    <cellStyle name="Normal 19 3 4 3 4 2" xfId="14015" xr:uid="{00000000-0005-0000-0000-0000C0360000}"/>
    <cellStyle name="Normal 19 3 4 3 4 2 2" xfId="14016" xr:uid="{00000000-0005-0000-0000-0000C1360000}"/>
    <cellStyle name="Normal 19 3 4 3 4 3" xfId="14017" xr:uid="{00000000-0005-0000-0000-0000C2360000}"/>
    <cellStyle name="Normal 19 3 4 3 5" xfId="14018" xr:uid="{00000000-0005-0000-0000-0000C3360000}"/>
    <cellStyle name="Normal 19 3 4 3 5 2" xfId="14019" xr:uid="{00000000-0005-0000-0000-0000C4360000}"/>
    <cellStyle name="Normal 19 3 4 3 6" xfId="14020" xr:uid="{00000000-0005-0000-0000-0000C5360000}"/>
    <cellStyle name="Normal 19 3 4 3 6 2" xfId="14021" xr:uid="{00000000-0005-0000-0000-0000C6360000}"/>
    <cellStyle name="Normal 19 3 4 3 7" xfId="14022" xr:uid="{00000000-0005-0000-0000-0000C7360000}"/>
    <cellStyle name="Normal 19 3 4 4" xfId="14023" xr:uid="{00000000-0005-0000-0000-0000C8360000}"/>
    <cellStyle name="Normal 19 3 4 4 2" xfId="14024" xr:uid="{00000000-0005-0000-0000-0000C9360000}"/>
    <cellStyle name="Normal 19 3 4 4 2 2" xfId="14025" xr:uid="{00000000-0005-0000-0000-0000CA360000}"/>
    <cellStyle name="Normal 19 3 4 4 3" xfId="14026" xr:uid="{00000000-0005-0000-0000-0000CB360000}"/>
    <cellStyle name="Normal 19 3 4 5" xfId="14027" xr:uid="{00000000-0005-0000-0000-0000CC360000}"/>
    <cellStyle name="Normal 19 3 4 5 2" xfId="14028" xr:uid="{00000000-0005-0000-0000-0000CD360000}"/>
    <cellStyle name="Normal 19 3 4 5 2 2" xfId="14029" xr:uid="{00000000-0005-0000-0000-0000CE360000}"/>
    <cellStyle name="Normal 19 3 4 5 3" xfId="14030" xr:uid="{00000000-0005-0000-0000-0000CF360000}"/>
    <cellStyle name="Normal 19 3 4 6" xfId="14031" xr:uid="{00000000-0005-0000-0000-0000D0360000}"/>
    <cellStyle name="Normal 19 3 4 6 2" xfId="14032" xr:uid="{00000000-0005-0000-0000-0000D1360000}"/>
    <cellStyle name="Normal 19 3 4 6 2 2" xfId="14033" xr:uid="{00000000-0005-0000-0000-0000D2360000}"/>
    <cellStyle name="Normal 19 3 4 6 3" xfId="14034" xr:uid="{00000000-0005-0000-0000-0000D3360000}"/>
    <cellStyle name="Normal 19 3 4 7" xfId="14035" xr:uid="{00000000-0005-0000-0000-0000D4360000}"/>
    <cellStyle name="Normal 19 3 4 7 2" xfId="14036" xr:uid="{00000000-0005-0000-0000-0000D5360000}"/>
    <cellStyle name="Normal 19 3 4 8" xfId="14037" xr:uid="{00000000-0005-0000-0000-0000D6360000}"/>
    <cellStyle name="Normal 19 3 4 8 2" xfId="14038" xr:uid="{00000000-0005-0000-0000-0000D7360000}"/>
    <cellStyle name="Normal 19 3 4 9" xfId="14039" xr:uid="{00000000-0005-0000-0000-0000D8360000}"/>
    <cellStyle name="Normal 19 3 5" xfId="14040" xr:uid="{00000000-0005-0000-0000-0000D9360000}"/>
    <cellStyle name="Normal 19 3 5 2" xfId="14041" xr:uid="{00000000-0005-0000-0000-0000DA360000}"/>
    <cellStyle name="Normal 19 3 5 2 2" xfId="14042" xr:uid="{00000000-0005-0000-0000-0000DB360000}"/>
    <cellStyle name="Normal 19 3 5 2 2 2" xfId="14043" xr:uid="{00000000-0005-0000-0000-0000DC360000}"/>
    <cellStyle name="Normal 19 3 5 2 2 2 2" xfId="14044" xr:uid="{00000000-0005-0000-0000-0000DD360000}"/>
    <cellStyle name="Normal 19 3 5 2 2 3" xfId="14045" xr:uid="{00000000-0005-0000-0000-0000DE360000}"/>
    <cellStyle name="Normal 19 3 5 2 3" xfId="14046" xr:uid="{00000000-0005-0000-0000-0000DF360000}"/>
    <cellStyle name="Normal 19 3 5 2 3 2" xfId="14047" xr:uid="{00000000-0005-0000-0000-0000E0360000}"/>
    <cellStyle name="Normal 19 3 5 2 3 2 2" xfId="14048" xr:uid="{00000000-0005-0000-0000-0000E1360000}"/>
    <cellStyle name="Normal 19 3 5 2 3 3" xfId="14049" xr:uid="{00000000-0005-0000-0000-0000E2360000}"/>
    <cellStyle name="Normal 19 3 5 2 4" xfId="14050" xr:uid="{00000000-0005-0000-0000-0000E3360000}"/>
    <cellStyle name="Normal 19 3 5 2 4 2" xfId="14051" xr:uid="{00000000-0005-0000-0000-0000E4360000}"/>
    <cellStyle name="Normal 19 3 5 2 4 2 2" xfId="14052" xr:uid="{00000000-0005-0000-0000-0000E5360000}"/>
    <cellStyle name="Normal 19 3 5 2 4 3" xfId="14053" xr:uid="{00000000-0005-0000-0000-0000E6360000}"/>
    <cellStyle name="Normal 19 3 5 2 5" xfId="14054" xr:uid="{00000000-0005-0000-0000-0000E7360000}"/>
    <cellStyle name="Normal 19 3 5 2 5 2" xfId="14055" xr:uid="{00000000-0005-0000-0000-0000E8360000}"/>
    <cellStyle name="Normal 19 3 5 2 6" xfId="14056" xr:uid="{00000000-0005-0000-0000-0000E9360000}"/>
    <cellStyle name="Normal 19 3 5 2 6 2" xfId="14057" xr:uid="{00000000-0005-0000-0000-0000EA360000}"/>
    <cellStyle name="Normal 19 3 5 2 7" xfId="14058" xr:uid="{00000000-0005-0000-0000-0000EB360000}"/>
    <cellStyle name="Normal 19 3 5 3" xfId="14059" xr:uid="{00000000-0005-0000-0000-0000EC360000}"/>
    <cellStyle name="Normal 19 3 5 3 2" xfId="14060" xr:uid="{00000000-0005-0000-0000-0000ED360000}"/>
    <cellStyle name="Normal 19 3 5 3 2 2" xfId="14061" xr:uid="{00000000-0005-0000-0000-0000EE360000}"/>
    <cellStyle name="Normal 19 3 5 3 3" xfId="14062" xr:uid="{00000000-0005-0000-0000-0000EF360000}"/>
    <cellStyle name="Normal 19 3 5 4" xfId="14063" xr:uid="{00000000-0005-0000-0000-0000F0360000}"/>
    <cellStyle name="Normal 19 3 5 4 2" xfId="14064" xr:uid="{00000000-0005-0000-0000-0000F1360000}"/>
    <cellStyle name="Normal 19 3 5 4 2 2" xfId="14065" xr:uid="{00000000-0005-0000-0000-0000F2360000}"/>
    <cellStyle name="Normal 19 3 5 4 3" xfId="14066" xr:uid="{00000000-0005-0000-0000-0000F3360000}"/>
    <cellStyle name="Normal 19 3 5 5" xfId="14067" xr:uid="{00000000-0005-0000-0000-0000F4360000}"/>
    <cellStyle name="Normal 19 3 5 5 2" xfId="14068" xr:uid="{00000000-0005-0000-0000-0000F5360000}"/>
    <cellStyle name="Normal 19 3 5 5 2 2" xfId="14069" xr:uid="{00000000-0005-0000-0000-0000F6360000}"/>
    <cellStyle name="Normal 19 3 5 5 3" xfId="14070" xr:uid="{00000000-0005-0000-0000-0000F7360000}"/>
    <cellStyle name="Normal 19 3 5 6" xfId="14071" xr:uid="{00000000-0005-0000-0000-0000F8360000}"/>
    <cellStyle name="Normal 19 3 5 6 2" xfId="14072" xr:uid="{00000000-0005-0000-0000-0000F9360000}"/>
    <cellStyle name="Normal 19 3 5 7" xfId="14073" xr:uid="{00000000-0005-0000-0000-0000FA360000}"/>
    <cellStyle name="Normal 19 3 5 7 2" xfId="14074" xr:uid="{00000000-0005-0000-0000-0000FB360000}"/>
    <cellStyle name="Normal 19 3 5 8" xfId="14075" xr:uid="{00000000-0005-0000-0000-0000FC360000}"/>
    <cellStyle name="Normal 19 3 6" xfId="14076" xr:uid="{00000000-0005-0000-0000-0000FD360000}"/>
    <cellStyle name="Normal 19 3 6 2" xfId="14077" xr:uid="{00000000-0005-0000-0000-0000FE360000}"/>
    <cellStyle name="Normal 19 3 6 2 2" xfId="14078" xr:uid="{00000000-0005-0000-0000-0000FF360000}"/>
    <cellStyle name="Normal 19 3 6 2 2 2" xfId="14079" xr:uid="{00000000-0005-0000-0000-000000370000}"/>
    <cellStyle name="Normal 19 3 6 2 3" xfId="14080" xr:uid="{00000000-0005-0000-0000-000001370000}"/>
    <cellStyle name="Normal 19 3 6 3" xfId="14081" xr:uid="{00000000-0005-0000-0000-000002370000}"/>
    <cellStyle name="Normal 19 3 6 3 2" xfId="14082" xr:uid="{00000000-0005-0000-0000-000003370000}"/>
    <cellStyle name="Normal 19 3 6 3 2 2" xfId="14083" xr:uid="{00000000-0005-0000-0000-000004370000}"/>
    <cellStyle name="Normal 19 3 6 3 3" xfId="14084" xr:uid="{00000000-0005-0000-0000-000005370000}"/>
    <cellStyle name="Normal 19 3 6 4" xfId="14085" xr:uid="{00000000-0005-0000-0000-000006370000}"/>
    <cellStyle name="Normal 19 3 6 4 2" xfId="14086" xr:uid="{00000000-0005-0000-0000-000007370000}"/>
    <cellStyle name="Normal 19 3 6 4 2 2" xfId="14087" xr:uid="{00000000-0005-0000-0000-000008370000}"/>
    <cellStyle name="Normal 19 3 6 4 3" xfId="14088" xr:uid="{00000000-0005-0000-0000-000009370000}"/>
    <cellStyle name="Normal 19 3 6 5" xfId="14089" xr:uid="{00000000-0005-0000-0000-00000A370000}"/>
    <cellStyle name="Normal 19 3 6 5 2" xfId="14090" xr:uid="{00000000-0005-0000-0000-00000B370000}"/>
    <cellStyle name="Normal 19 3 6 6" xfId="14091" xr:uid="{00000000-0005-0000-0000-00000C370000}"/>
    <cellStyle name="Normal 19 3 6 6 2" xfId="14092" xr:uid="{00000000-0005-0000-0000-00000D370000}"/>
    <cellStyle name="Normal 19 3 6 7" xfId="14093" xr:uid="{00000000-0005-0000-0000-00000E370000}"/>
    <cellStyle name="Normal 19 3 7" xfId="14094" xr:uid="{00000000-0005-0000-0000-00000F370000}"/>
    <cellStyle name="Normal 19 3 7 2" xfId="14095" xr:uid="{00000000-0005-0000-0000-000010370000}"/>
    <cellStyle name="Normal 19 3 7 2 2" xfId="14096" xr:uid="{00000000-0005-0000-0000-000011370000}"/>
    <cellStyle name="Normal 19 3 7 2 2 2" xfId="14097" xr:uid="{00000000-0005-0000-0000-000012370000}"/>
    <cellStyle name="Normal 19 3 7 2 3" xfId="14098" xr:uid="{00000000-0005-0000-0000-000013370000}"/>
    <cellStyle name="Normal 19 3 7 3" xfId="14099" xr:uid="{00000000-0005-0000-0000-000014370000}"/>
    <cellStyle name="Normal 19 3 7 3 2" xfId="14100" xr:uid="{00000000-0005-0000-0000-000015370000}"/>
    <cellStyle name="Normal 19 3 7 3 2 2" xfId="14101" xr:uid="{00000000-0005-0000-0000-000016370000}"/>
    <cellStyle name="Normal 19 3 7 3 3" xfId="14102" xr:uid="{00000000-0005-0000-0000-000017370000}"/>
    <cellStyle name="Normal 19 3 7 4" xfId="14103" xr:uid="{00000000-0005-0000-0000-000018370000}"/>
    <cellStyle name="Normal 19 3 7 4 2" xfId="14104" xr:uid="{00000000-0005-0000-0000-000019370000}"/>
    <cellStyle name="Normal 19 3 7 4 2 2" xfId="14105" xr:uid="{00000000-0005-0000-0000-00001A370000}"/>
    <cellStyle name="Normal 19 3 7 4 3" xfId="14106" xr:uid="{00000000-0005-0000-0000-00001B370000}"/>
    <cellStyle name="Normal 19 3 7 5" xfId="14107" xr:uid="{00000000-0005-0000-0000-00001C370000}"/>
    <cellStyle name="Normal 19 3 7 5 2" xfId="14108" xr:uid="{00000000-0005-0000-0000-00001D370000}"/>
    <cellStyle name="Normal 19 3 7 6" xfId="14109" xr:uid="{00000000-0005-0000-0000-00001E370000}"/>
    <cellStyle name="Normal 19 3 7 6 2" xfId="14110" xr:uid="{00000000-0005-0000-0000-00001F370000}"/>
    <cellStyle name="Normal 19 3 7 7" xfId="14111" xr:uid="{00000000-0005-0000-0000-000020370000}"/>
    <cellStyle name="Normal 19 3 8" xfId="14112" xr:uid="{00000000-0005-0000-0000-000021370000}"/>
    <cellStyle name="Normal 19 3 8 2" xfId="14113" xr:uid="{00000000-0005-0000-0000-000022370000}"/>
    <cellStyle name="Normal 19 3 8 2 2" xfId="14114" xr:uid="{00000000-0005-0000-0000-000023370000}"/>
    <cellStyle name="Normal 19 3 8 3" xfId="14115" xr:uid="{00000000-0005-0000-0000-000024370000}"/>
    <cellStyle name="Normal 19 3 9" xfId="14116" xr:uid="{00000000-0005-0000-0000-000025370000}"/>
    <cellStyle name="Normal 19 3 9 2" xfId="14117" xr:uid="{00000000-0005-0000-0000-000026370000}"/>
    <cellStyle name="Normal 19 3 9 2 2" xfId="14118" xr:uid="{00000000-0005-0000-0000-000027370000}"/>
    <cellStyle name="Normal 19 3 9 3" xfId="14119" xr:uid="{00000000-0005-0000-0000-000028370000}"/>
    <cellStyle name="Normal 19 3_Confidential Information" xfId="14120" xr:uid="{00000000-0005-0000-0000-000029370000}"/>
    <cellStyle name="Normal 19 4" xfId="14121" xr:uid="{00000000-0005-0000-0000-00002A370000}"/>
    <cellStyle name="Normal 19 4 10" xfId="14122" xr:uid="{00000000-0005-0000-0000-00002B370000}"/>
    <cellStyle name="Normal 19 4 10 2" xfId="14123" xr:uid="{00000000-0005-0000-0000-00002C370000}"/>
    <cellStyle name="Normal 19 4 11" xfId="14124" xr:uid="{00000000-0005-0000-0000-00002D370000}"/>
    <cellStyle name="Normal 19 4 2" xfId="14125" xr:uid="{00000000-0005-0000-0000-00002E370000}"/>
    <cellStyle name="Normal 19 4 2 2" xfId="14126" xr:uid="{00000000-0005-0000-0000-00002F370000}"/>
    <cellStyle name="Normal 19 4 2 2 2" xfId="14127" xr:uid="{00000000-0005-0000-0000-000030370000}"/>
    <cellStyle name="Normal 19 4 2 2 2 2" xfId="14128" xr:uid="{00000000-0005-0000-0000-000031370000}"/>
    <cellStyle name="Normal 19 4 2 2 2 2 2" xfId="14129" xr:uid="{00000000-0005-0000-0000-000032370000}"/>
    <cellStyle name="Normal 19 4 2 2 2 3" xfId="14130" xr:uid="{00000000-0005-0000-0000-000033370000}"/>
    <cellStyle name="Normal 19 4 2 2 3" xfId="14131" xr:uid="{00000000-0005-0000-0000-000034370000}"/>
    <cellStyle name="Normal 19 4 2 2 3 2" xfId="14132" xr:uid="{00000000-0005-0000-0000-000035370000}"/>
    <cellStyle name="Normal 19 4 2 2 3 2 2" xfId="14133" xr:uid="{00000000-0005-0000-0000-000036370000}"/>
    <cellStyle name="Normal 19 4 2 2 3 3" xfId="14134" xr:uid="{00000000-0005-0000-0000-000037370000}"/>
    <cellStyle name="Normal 19 4 2 2 4" xfId="14135" xr:uid="{00000000-0005-0000-0000-000038370000}"/>
    <cellStyle name="Normal 19 4 2 2 4 2" xfId="14136" xr:uid="{00000000-0005-0000-0000-000039370000}"/>
    <cellStyle name="Normal 19 4 2 2 4 2 2" xfId="14137" xr:uid="{00000000-0005-0000-0000-00003A370000}"/>
    <cellStyle name="Normal 19 4 2 2 4 3" xfId="14138" xr:uid="{00000000-0005-0000-0000-00003B370000}"/>
    <cellStyle name="Normal 19 4 2 2 5" xfId="14139" xr:uid="{00000000-0005-0000-0000-00003C370000}"/>
    <cellStyle name="Normal 19 4 2 2 5 2" xfId="14140" xr:uid="{00000000-0005-0000-0000-00003D370000}"/>
    <cellStyle name="Normal 19 4 2 2 6" xfId="14141" xr:uid="{00000000-0005-0000-0000-00003E370000}"/>
    <cellStyle name="Normal 19 4 2 2 6 2" xfId="14142" xr:uid="{00000000-0005-0000-0000-00003F370000}"/>
    <cellStyle name="Normal 19 4 2 2 7" xfId="14143" xr:uid="{00000000-0005-0000-0000-000040370000}"/>
    <cellStyle name="Normal 19 4 2 3" xfId="14144" xr:uid="{00000000-0005-0000-0000-000041370000}"/>
    <cellStyle name="Normal 19 4 2 3 2" xfId="14145" xr:uid="{00000000-0005-0000-0000-000042370000}"/>
    <cellStyle name="Normal 19 4 2 3 2 2" xfId="14146" xr:uid="{00000000-0005-0000-0000-000043370000}"/>
    <cellStyle name="Normal 19 4 2 3 2 2 2" xfId="14147" xr:uid="{00000000-0005-0000-0000-000044370000}"/>
    <cellStyle name="Normal 19 4 2 3 2 3" xfId="14148" xr:uid="{00000000-0005-0000-0000-000045370000}"/>
    <cellStyle name="Normal 19 4 2 3 3" xfId="14149" xr:uid="{00000000-0005-0000-0000-000046370000}"/>
    <cellStyle name="Normal 19 4 2 3 3 2" xfId="14150" xr:uid="{00000000-0005-0000-0000-000047370000}"/>
    <cellStyle name="Normal 19 4 2 3 3 2 2" xfId="14151" xr:uid="{00000000-0005-0000-0000-000048370000}"/>
    <cellStyle name="Normal 19 4 2 3 3 3" xfId="14152" xr:uid="{00000000-0005-0000-0000-000049370000}"/>
    <cellStyle name="Normal 19 4 2 3 4" xfId="14153" xr:uid="{00000000-0005-0000-0000-00004A370000}"/>
    <cellStyle name="Normal 19 4 2 3 4 2" xfId="14154" xr:uid="{00000000-0005-0000-0000-00004B370000}"/>
    <cellStyle name="Normal 19 4 2 3 4 2 2" xfId="14155" xr:uid="{00000000-0005-0000-0000-00004C370000}"/>
    <cellStyle name="Normal 19 4 2 3 4 3" xfId="14156" xr:uid="{00000000-0005-0000-0000-00004D370000}"/>
    <cellStyle name="Normal 19 4 2 3 5" xfId="14157" xr:uid="{00000000-0005-0000-0000-00004E370000}"/>
    <cellStyle name="Normal 19 4 2 3 5 2" xfId="14158" xr:uid="{00000000-0005-0000-0000-00004F370000}"/>
    <cellStyle name="Normal 19 4 2 3 6" xfId="14159" xr:uid="{00000000-0005-0000-0000-000050370000}"/>
    <cellStyle name="Normal 19 4 2 3 6 2" xfId="14160" xr:uid="{00000000-0005-0000-0000-000051370000}"/>
    <cellStyle name="Normal 19 4 2 3 7" xfId="14161" xr:uid="{00000000-0005-0000-0000-000052370000}"/>
    <cellStyle name="Normal 19 4 2 4" xfId="14162" xr:uid="{00000000-0005-0000-0000-000053370000}"/>
    <cellStyle name="Normal 19 4 2 4 2" xfId="14163" xr:uid="{00000000-0005-0000-0000-000054370000}"/>
    <cellStyle name="Normal 19 4 2 4 2 2" xfId="14164" xr:uid="{00000000-0005-0000-0000-000055370000}"/>
    <cellStyle name="Normal 19 4 2 4 3" xfId="14165" xr:uid="{00000000-0005-0000-0000-000056370000}"/>
    <cellStyle name="Normal 19 4 2 5" xfId="14166" xr:uid="{00000000-0005-0000-0000-000057370000}"/>
    <cellStyle name="Normal 19 4 2 5 2" xfId="14167" xr:uid="{00000000-0005-0000-0000-000058370000}"/>
    <cellStyle name="Normal 19 4 2 5 2 2" xfId="14168" xr:uid="{00000000-0005-0000-0000-000059370000}"/>
    <cellStyle name="Normal 19 4 2 5 3" xfId="14169" xr:uid="{00000000-0005-0000-0000-00005A370000}"/>
    <cellStyle name="Normal 19 4 2 6" xfId="14170" xr:uid="{00000000-0005-0000-0000-00005B370000}"/>
    <cellStyle name="Normal 19 4 2 6 2" xfId="14171" xr:uid="{00000000-0005-0000-0000-00005C370000}"/>
    <cellStyle name="Normal 19 4 2 6 2 2" xfId="14172" xr:uid="{00000000-0005-0000-0000-00005D370000}"/>
    <cellStyle name="Normal 19 4 2 6 3" xfId="14173" xr:uid="{00000000-0005-0000-0000-00005E370000}"/>
    <cellStyle name="Normal 19 4 2 7" xfId="14174" xr:uid="{00000000-0005-0000-0000-00005F370000}"/>
    <cellStyle name="Normal 19 4 2 7 2" xfId="14175" xr:uid="{00000000-0005-0000-0000-000060370000}"/>
    <cellStyle name="Normal 19 4 2 8" xfId="14176" xr:uid="{00000000-0005-0000-0000-000061370000}"/>
    <cellStyle name="Normal 19 4 2 8 2" xfId="14177" xr:uid="{00000000-0005-0000-0000-000062370000}"/>
    <cellStyle name="Normal 19 4 2 9" xfId="14178" xr:uid="{00000000-0005-0000-0000-000063370000}"/>
    <cellStyle name="Normal 19 4 3" xfId="14179" xr:uid="{00000000-0005-0000-0000-000064370000}"/>
    <cellStyle name="Normal 19 4 3 2" xfId="14180" xr:uid="{00000000-0005-0000-0000-000065370000}"/>
    <cellStyle name="Normal 19 4 3 2 2" xfId="14181" xr:uid="{00000000-0005-0000-0000-000066370000}"/>
    <cellStyle name="Normal 19 4 3 2 2 2" xfId="14182" xr:uid="{00000000-0005-0000-0000-000067370000}"/>
    <cellStyle name="Normal 19 4 3 2 2 2 2" xfId="14183" xr:uid="{00000000-0005-0000-0000-000068370000}"/>
    <cellStyle name="Normal 19 4 3 2 2 3" xfId="14184" xr:uid="{00000000-0005-0000-0000-000069370000}"/>
    <cellStyle name="Normal 19 4 3 2 3" xfId="14185" xr:uid="{00000000-0005-0000-0000-00006A370000}"/>
    <cellStyle name="Normal 19 4 3 2 3 2" xfId="14186" xr:uid="{00000000-0005-0000-0000-00006B370000}"/>
    <cellStyle name="Normal 19 4 3 2 3 2 2" xfId="14187" xr:uid="{00000000-0005-0000-0000-00006C370000}"/>
    <cellStyle name="Normal 19 4 3 2 3 3" xfId="14188" xr:uid="{00000000-0005-0000-0000-00006D370000}"/>
    <cellStyle name="Normal 19 4 3 2 4" xfId="14189" xr:uid="{00000000-0005-0000-0000-00006E370000}"/>
    <cellStyle name="Normal 19 4 3 2 4 2" xfId="14190" xr:uid="{00000000-0005-0000-0000-00006F370000}"/>
    <cellStyle name="Normal 19 4 3 2 4 2 2" xfId="14191" xr:uid="{00000000-0005-0000-0000-000070370000}"/>
    <cellStyle name="Normal 19 4 3 2 4 3" xfId="14192" xr:uid="{00000000-0005-0000-0000-000071370000}"/>
    <cellStyle name="Normal 19 4 3 2 5" xfId="14193" xr:uid="{00000000-0005-0000-0000-000072370000}"/>
    <cellStyle name="Normal 19 4 3 2 5 2" xfId="14194" xr:uid="{00000000-0005-0000-0000-000073370000}"/>
    <cellStyle name="Normal 19 4 3 2 6" xfId="14195" xr:uid="{00000000-0005-0000-0000-000074370000}"/>
    <cellStyle name="Normal 19 4 3 2 6 2" xfId="14196" xr:uid="{00000000-0005-0000-0000-000075370000}"/>
    <cellStyle name="Normal 19 4 3 2 7" xfId="14197" xr:uid="{00000000-0005-0000-0000-000076370000}"/>
    <cellStyle name="Normal 19 4 3 3" xfId="14198" xr:uid="{00000000-0005-0000-0000-000077370000}"/>
    <cellStyle name="Normal 19 4 3 3 2" xfId="14199" xr:uid="{00000000-0005-0000-0000-000078370000}"/>
    <cellStyle name="Normal 19 4 3 3 2 2" xfId="14200" xr:uid="{00000000-0005-0000-0000-000079370000}"/>
    <cellStyle name="Normal 19 4 3 3 3" xfId="14201" xr:uid="{00000000-0005-0000-0000-00007A370000}"/>
    <cellStyle name="Normal 19 4 3 4" xfId="14202" xr:uid="{00000000-0005-0000-0000-00007B370000}"/>
    <cellStyle name="Normal 19 4 3 4 2" xfId="14203" xr:uid="{00000000-0005-0000-0000-00007C370000}"/>
    <cellStyle name="Normal 19 4 3 4 2 2" xfId="14204" xr:uid="{00000000-0005-0000-0000-00007D370000}"/>
    <cellStyle name="Normal 19 4 3 4 3" xfId="14205" xr:uid="{00000000-0005-0000-0000-00007E370000}"/>
    <cellStyle name="Normal 19 4 3 5" xfId="14206" xr:uid="{00000000-0005-0000-0000-00007F370000}"/>
    <cellStyle name="Normal 19 4 3 5 2" xfId="14207" xr:uid="{00000000-0005-0000-0000-000080370000}"/>
    <cellStyle name="Normal 19 4 3 5 2 2" xfId="14208" xr:uid="{00000000-0005-0000-0000-000081370000}"/>
    <cellStyle name="Normal 19 4 3 5 3" xfId="14209" xr:uid="{00000000-0005-0000-0000-000082370000}"/>
    <cellStyle name="Normal 19 4 3 6" xfId="14210" xr:uid="{00000000-0005-0000-0000-000083370000}"/>
    <cellStyle name="Normal 19 4 3 6 2" xfId="14211" xr:uid="{00000000-0005-0000-0000-000084370000}"/>
    <cellStyle name="Normal 19 4 3 7" xfId="14212" xr:uid="{00000000-0005-0000-0000-000085370000}"/>
    <cellStyle name="Normal 19 4 3 7 2" xfId="14213" xr:uid="{00000000-0005-0000-0000-000086370000}"/>
    <cellStyle name="Normal 19 4 3 8" xfId="14214" xr:uid="{00000000-0005-0000-0000-000087370000}"/>
    <cellStyle name="Normal 19 4 4" xfId="14215" xr:uid="{00000000-0005-0000-0000-000088370000}"/>
    <cellStyle name="Normal 19 4 4 2" xfId="14216" xr:uid="{00000000-0005-0000-0000-000089370000}"/>
    <cellStyle name="Normal 19 4 4 2 2" xfId="14217" xr:uid="{00000000-0005-0000-0000-00008A370000}"/>
    <cellStyle name="Normal 19 4 4 2 2 2" xfId="14218" xr:uid="{00000000-0005-0000-0000-00008B370000}"/>
    <cellStyle name="Normal 19 4 4 2 3" xfId="14219" xr:uid="{00000000-0005-0000-0000-00008C370000}"/>
    <cellStyle name="Normal 19 4 4 3" xfId="14220" xr:uid="{00000000-0005-0000-0000-00008D370000}"/>
    <cellStyle name="Normal 19 4 4 3 2" xfId="14221" xr:uid="{00000000-0005-0000-0000-00008E370000}"/>
    <cellStyle name="Normal 19 4 4 3 2 2" xfId="14222" xr:uid="{00000000-0005-0000-0000-00008F370000}"/>
    <cellStyle name="Normal 19 4 4 3 3" xfId="14223" xr:uid="{00000000-0005-0000-0000-000090370000}"/>
    <cellStyle name="Normal 19 4 4 4" xfId="14224" xr:uid="{00000000-0005-0000-0000-000091370000}"/>
    <cellStyle name="Normal 19 4 4 4 2" xfId="14225" xr:uid="{00000000-0005-0000-0000-000092370000}"/>
    <cellStyle name="Normal 19 4 4 4 2 2" xfId="14226" xr:uid="{00000000-0005-0000-0000-000093370000}"/>
    <cellStyle name="Normal 19 4 4 4 3" xfId="14227" xr:uid="{00000000-0005-0000-0000-000094370000}"/>
    <cellStyle name="Normal 19 4 4 5" xfId="14228" xr:uid="{00000000-0005-0000-0000-000095370000}"/>
    <cellStyle name="Normal 19 4 4 5 2" xfId="14229" xr:uid="{00000000-0005-0000-0000-000096370000}"/>
    <cellStyle name="Normal 19 4 4 6" xfId="14230" xr:uid="{00000000-0005-0000-0000-000097370000}"/>
    <cellStyle name="Normal 19 4 4 6 2" xfId="14231" xr:uid="{00000000-0005-0000-0000-000098370000}"/>
    <cellStyle name="Normal 19 4 4 7" xfId="14232" xr:uid="{00000000-0005-0000-0000-000099370000}"/>
    <cellStyle name="Normal 19 4 5" xfId="14233" xr:uid="{00000000-0005-0000-0000-00009A370000}"/>
    <cellStyle name="Normal 19 4 5 2" xfId="14234" xr:uid="{00000000-0005-0000-0000-00009B370000}"/>
    <cellStyle name="Normal 19 4 5 2 2" xfId="14235" xr:uid="{00000000-0005-0000-0000-00009C370000}"/>
    <cellStyle name="Normal 19 4 5 2 2 2" xfId="14236" xr:uid="{00000000-0005-0000-0000-00009D370000}"/>
    <cellStyle name="Normal 19 4 5 2 3" xfId="14237" xr:uid="{00000000-0005-0000-0000-00009E370000}"/>
    <cellStyle name="Normal 19 4 5 3" xfId="14238" xr:uid="{00000000-0005-0000-0000-00009F370000}"/>
    <cellStyle name="Normal 19 4 5 3 2" xfId="14239" xr:uid="{00000000-0005-0000-0000-0000A0370000}"/>
    <cellStyle name="Normal 19 4 5 3 2 2" xfId="14240" xr:uid="{00000000-0005-0000-0000-0000A1370000}"/>
    <cellStyle name="Normal 19 4 5 3 3" xfId="14241" xr:uid="{00000000-0005-0000-0000-0000A2370000}"/>
    <cellStyle name="Normal 19 4 5 4" xfId="14242" xr:uid="{00000000-0005-0000-0000-0000A3370000}"/>
    <cellStyle name="Normal 19 4 5 4 2" xfId="14243" xr:uid="{00000000-0005-0000-0000-0000A4370000}"/>
    <cellStyle name="Normal 19 4 5 4 2 2" xfId="14244" xr:uid="{00000000-0005-0000-0000-0000A5370000}"/>
    <cellStyle name="Normal 19 4 5 4 3" xfId="14245" xr:uid="{00000000-0005-0000-0000-0000A6370000}"/>
    <cellStyle name="Normal 19 4 5 5" xfId="14246" xr:uid="{00000000-0005-0000-0000-0000A7370000}"/>
    <cellStyle name="Normal 19 4 5 5 2" xfId="14247" xr:uid="{00000000-0005-0000-0000-0000A8370000}"/>
    <cellStyle name="Normal 19 4 5 6" xfId="14248" xr:uid="{00000000-0005-0000-0000-0000A9370000}"/>
    <cellStyle name="Normal 19 4 5 6 2" xfId="14249" xr:uid="{00000000-0005-0000-0000-0000AA370000}"/>
    <cellStyle name="Normal 19 4 5 7" xfId="14250" xr:uid="{00000000-0005-0000-0000-0000AB370000}"/>
    <cellStyle name="Normal 19 4 6" xfId="14251" xr:uid="{00000000-0005-0000-0000-0000AC370000}"/>
    <cellStyle name="Normal 19 4 6 2" xfId="14252" xr:uid="{00000000-0005-0000-0000-0000AD370000}"/>
    <cellStyle name="Normal 19 4 6 2 2" xfId="14253" xr:uid="{00000000-0005-0000-0000-0000AE370000}"/>
    <cellStyle name="Normal 19 4 6 3" xfId="14254" xr:uid="{00000000-0005-0000-0000-0000AF370000}"/>
    <cellStyle name="Normal 19 4 7" xfId="14255" xr:uid="{00000000-0005-0000-0000-0000B0370000}"/>
    <cellStyle name="Normal 19 4 7 2" xfId="14256" xr:uid="{00000000-0005-0000-0000-0000B1370000}"/>
    <cellStyle name="Normal 19 4 7 2 2" xfId="14257" xr:uid="{00000000-0005-0000-0000-0000B2370000}"/>
    <cellStyle name="Normal 19 4 7 3" xfId="14258" xr:uid="{00000000-0005-0000-0000-0000B3370000}"/>
    <cellStyle name="Normal 19 4 8" xfId="14259" xr:uid="{00000000-0005-0000-0000-0000B4370000}"/>
    <cellStyle name="Normal 19 4 8 2" xfId="14260" xr:uid="{00000000-0005-0000-0000-0000B5370000}"/>
    <cellStyle name="Normal 19 4 8 2 2" xfId="14261" xr:uid="{00000000-0005-0000-0000-0000B6370000}"/>
    <cellStyle name="Normal 19 4 8 3" xfId="14262" xr:uid="{00000000-0005-0000-0000-0000B7370000}"/>
    <cellStyle name="Normal 19 4 9" xfId="14263" xr:uid="{00000000-0005-0000-0000-0000B8370000}"/>
    <cellStyle name="Normal 19 4 9 2" xfId="14264" xr:uid="{00000000-0005-0000-0000-0000B9370000}"/>
    <cellStyle name="Normal 19 5" xfId="14265" xr:uid="{00000000-0005-0000-0000-0000BA370000}"/>
    <cellStyle name="Normal 19 5 10" xfId="14266" xr:uid="{00000000-0005-0000-0000-0000BB370000}"/>
    <cellStyle name="Normal 19 5 10 2" xfId="14267" xr:uid="{00000000-0005-0000-0000-0000BC370000}"/>
    <cellStyle name="Normal 19 5 11" xfId="14268" xr:uid="{00000000-0005-0000-0000-0000BD370000}"/>
    <cellStyle name="Normal 19 5 2" xfId="14269" xr:uid="{00000000-0005-0000-0000-0000BE370000}"/>
    <cellStyle name="Normal 19 5 2 2" xfId="14270" xr:uid="{00000000-0005-0000-0000-0000BF370000}"/>
    <cellStyle name="Normal 19 5 2 2 2" xfId="14271" xr:uid="{00000000-0005-0000-0000-0000C0370000}"/>
    <cellStyle name="Normal 19 5 2 2 2 2" xfId="14272" xr:uid="{00000000-0005-0000-0000-0000C1370000}"/>
    <cellStyle name="Normal 19 5 2 2 2 2 2" xfId="14273" xr:uid="{00000000-0005-0000-0000-0000C2370000}"/>
    <cellStyle name="Normal 19 5 2 2 2 3" xfId="14274" xr:uid="{00000000-0005-0000-0000-0000C3370000}"/>
    <cellStyle name="Normal 19 5 2 2 3" xfId="14275" xr:uid="{00000000-0005-0000-0000-0000C4370000}"/>
    <cellStyle name="Normal 19 5 2 2 3 2" xfId="14276" xr:uid="{00000000-0005-0000-0000-0000C5370000}"/>
    <cellStyle name="Normal 19 5 2 2 3 2 2" xfId="14277" xr:uid="{00000000-0005-0000-0000-0000C6370000}"/>
    <cellStyle name="Normal 19 5 2 2 3 3" xfId="14278" xr:uid="{00000000-0005-0000-0000-0000C7370000}"/>
    <cellStyle name="Normal 19 5 2 2 4" xfId="14279" xr:uid="{00000000-0005-0000-0000-0000C8370000}"/>
    <cellStyle name="Normal 19 5 2 2 4 2" xfId="14280" xr:uid="{00000000-0005-0000-0000-0000C9370000}"/>
    <cellStyle name="Normal 19 5 2 2 4 2 2" xfId="14281" xr:uid="{00000000-0005-0000-0000-0000CA370000}"/>
    <cellStyle name="Normal 19 5 2 2 4 3" xfId="14282" xr:uid="{00000000-0005-0000-0000-0000CB370000}"/>
    <cellStyle name="Normal 19 5 2 2 5" xfId="14283" xr:uid="{00000000-0005-0000-0000-0000CC370000}"/>
    <cellStyle name="Normal 19 5 2 2 5 2" xfId="14284" xr:uid="{00000000-0005-0000-0000-0000CD370000}"/>
    <cellStyle name="Normal 19 5 2 2 6" xfId="14285" xr:uid="{00000000-0005-0000-0000-0000CE370000}"/>
    <cellStyle name="Normal 19 5 2 2 6 2" xfId="14286" xr:uid="{00000000-0005-0000-0000-0000CF370000}"/>
    <cellStyle name="Normal 19 5 2 2 7" xfId="14287" xr:uid="{00000000-0005-0000-0000-0000D0370000}"/>
    <cellStyle name="Normal 19 5 2 3" xfId="14288" xr:uid="{00000000-0005-0000-0000-0000D1370000}"/>
    <cellStyle name="Normal 19 5 2 3 2" xfId="14289" xr:uid="{00000000-0005-0000-0000-0000D2370000}"/>
    <cellStyle name="Normal 19 5 2 3 2 2" xfId="14290" xr:uid="{00000000-0005-0000-0000-0000D3370000}"/>
    <cellStyle name="Normal 19 5 2 3 2 2 2" xfId="14291" xr:uid="{00000000-0005-0000-0000-0000D4370000}"/>
    <cellStyle name="Normal 19 5 2 3 2 3" xfId="14292" xr:uid="{00000000-0005-0000-0000-0000D5370000}"/>
    <cellStyle name="Normal 19 5 2 3 3" xfId="14293" xr:uid="{00000000-0005-0000-0000-0000D6370000}"/>
    <cellStyle name="Normal 19 5 2 3 3 2" xfId="14294" xr:uid="{00000000-0005-0000-0000-0000D7370000}"/>
    <cellStyle name="Normal 19 5 2 3 3 2 2" xfId="14295" xr:uid="{00000000-0005-0000-0000-0000D8370000}"/>
    <cellStyle name="Normal 19 5 2 3 3 3" xfId="14296" xr:uid="{00000000-0005-0000-0000-0000D9370000}"/>
    <cellStyle name="Normal 19 5 2 3 4" xfId="14297" xr:uid="{00000000-0005-0000-0000-0000DA370000}"/>
    <cellStyle name="Normal 19 5 2 3 4 2" xfId="14298" xr:uid="{00000000-0005-0000-0000-0000DB370000}"/>
    <cellStyle name="Normal 19 5 2 3 4 2 2" xfId="14299" xr:uid="{00000000-0005-0000-0000-0000DC370000}"/>
    <cellStyle name="Normal 19 5 2 3 4 3" xfId="14300" xr:uid="{00000000-0005-0000-0000-0000DD370000}"/>
    <cellStyle name="Normal 19 5 2 3 5" xfId="14301" xr:uid="{00000000-0005-0000-0000-0000DE370000}"/>
    <cellStyle name="Normal 19 5 2 3 5 2" xfId="14302" xr:uid="{00000000-0005-0000-0000-0000DF370000}"/>
    <cellStyle name="Normal 19 5 2 3 6" xfId="14303" xr:uid="{00000000-0005-0000-0000-0000E0370000}"/>
    <cellStyle name="Normal 19 5 2 3 6 2" xfId="14304" xr:uid="{00000000-0005-0000-0000-0000E1370000}"/>
    <cellStyle name="Normal 19 5 2 3 7" xfId="14305" xr:uid="{00000000-0005-0000-0000-0000E2370000}"/>
    <cellStyle name="Normal 19 5 2 4" xfId="14306" xr:uid="{00000000-0005-0000-0000-0000E3370000}"/>
    <cellStyle name="Normal 19 5 2 4 2" xfId="14307" xr:uid="{00000000-0005-0000-0000-0000E4370000}"/>
    <cellStyle name="Normal 19 5 2 4 2 2" xfId="14308" xr:uid="{00000000-0005-0000-0000-0000E5370000}"/>
    <cellStyle name="Normal 19 5 2 4 3" xfId="14309" xr:uid="{00000000-0005-0000-0000-0000E6370000}"/>
    <cellStyle name="Normal 19 5 2 5" xfId="14310" xr:uid="{00000000-0005-0000-0000-0000E7370000}"/>
    <cellStyle name="Normal 19 5 2 5 2" xfId="14311" xr:uid="{00000000-0005-0000-0000-0000E8370000}"/>
    <cellStyle name="Normal 19 5 2 5 2 2" xfId="14312" xr:uid="{00000000-0005-0000-0000-0000E9370000}"/>
    <cellStyle name="Normal 19 5 2 5 3" xfId="14313" xr:uid="{00000000-0005-0000-0000-0000EA370000}"/>
    <cellStyle name="Normal 19 5 2 6" xfId="14314" xr:uid="{00000000-0005-0000-0000-0000EB370000}"/>
    <cellStyle name="Normal 19 5 2 6 2" xfId="14315" xr:uid="{00000000-0005-0000-0000-0000EC370000}"/>
    <cellStyle name="Normal 19 5 2 6 2 2" xfId="14316" xr:uid="{00000000-0005-0000-0000-0000ED370000}"/>
    <cellStyle name="Normal 19 5 2 6 3" xfId="14317" xr:uid="{00000000-0005-0000-0000-0000EE370000}"/>
    <cellStyle name="Normal 19 5 2 7" xfId="14318" xr:uid="{00000000-0005-0000-0000-0000EF370000}"/>
    <cellStyle name="Normal 19 5 2 7 2" xfId="14319" xr:uid="{00000000-0005-0000-0000-0000F0370000}"/>
    <cellStyle name="Normal 19 5 2 8" xfId="14320" xr:uid="{00000000-0005-0000-0000-0000F1370000}"/>
    <cellStyle name="Normal 19 5 2 8 2" xfId="14321" xr:uid="{00000000-0005-0000-0000-0000F2370000}"/>
    <cellStyle name="Normal 19 5 2 9" xfId="14322" xr:uid="{00000000-0005-0000-0000-0000F3370000}"/>
    <cellStyle name="Normal 19 5 3" xfId="14323" xr:uid="{00000000-0005-0000-0000-0000F4370000}"/>
    <cellStyle name="Normal 19 5 3 2" xfId="14324" xr:uid="{00000000-0005-0000-0000-0000F5370000}"/>
    <cellStyle name="Normal 19 5 3 2 2" xfId="14325" xr:uid="{00000000-0005-0000-0000-0000F6370000}"/>
    <cellStyle name="Normal 19 5 3 2 2 2" xfId="14326" xr:uid="{00000000-0005-0000-0000-0000F7370000}"/>
    <cellStyle name="Normal 19 5 3 2 2 2 2" xfId="14327" xr:uid="{00000000-0005-0000-0000-0000F8370000}"/>
    <cellStyle name="Normal 19 5 3 2 2 3" xfId="14328" xr:uid="{00000000-0005-0000-0000-0000F9370000}"/>
    <cellStyle name="Normal 19 5 3 2 3" xfId="14329" xr:uid="{00000000-0005-0000-0000-0000FA370000}"/>
    <cellStyle name="Normal 19 5 3 2 3 2" xfId="14330" xr:uid="{00000000-0005-0000-0000-0000FB370000}"/>
    <cellStyle name="Normal 19 5 3 2 3 2 2" xfId="14331" xr:uid="{00000000-0005-0000-0000-0000FC370000}"/>
    <cellStyle name="Normal 19 5 3 2 3 3" xfId="14332" xr:uid="{00000000-0005-0000-0000-0000FD370000}"/>
    <cellStyle name="Normal 19 5 3 2 4" xfId="14333" xr:uid="{00000000-0005-0000-0000-0000FE370000}"/>
    <cellStyle name="Normal 19 5 3 2 4 2" xfId="14334" xr:uid="{00000000-0005-0000-0000-0000FF370000}"/>
    <cellStyle name="Normal 19 5 3 2 4 2 2" xfId="14335" xr:uid="{00000000-0005-0000-0000-000000380000}"/>
    <cellStyle name="Normal 19 5 3 2 4 3" xfId="14336" xr:uid="{00000000-0005-0000-0000-000001380000}"/>
    <cellStyle name="Normal 19 5 3 2 5" xfId="14337" xr:uid="{00000000-0005-0000-0000-000002380000}"/>
    <cellStyle name="Normal 19 5 3 2 5 2" xfId="14338" xr:uid="{00000000-0005-0000-0000-000003380000}"/>
    <cellStyle name="Normal 19 5 3 2 6" xfId="14339" xr:uid="{00000000-0005-0000-0000-000004380000}"/>
    <cellStyle name="Normal 19 5 3 2 6 2" xfId="14340" xr:uid="{00000000-0005-0000-0000-000005380000}"/>
    <cellStyle name="Normal 19 5 3 2 7" xfId="14341" xr:uid="{00000000-0005-0000-0000-000006380000}"/>
    <cellStyle name="Normal 19 5 3 3" xfId="14342" xr:uid="{00000000-0005-0000-0000-000007380000}"/>
    <cellStyle name="Normal 19 5 3 3 2" xfId="14343" xr:uid="{00000000-0005-0000-0000-000008380000}"/>
    <cellStyle name="Normal 19 5 3 3 2 2" xfId="14344" xr:uid="{00000000-0005-0000-0000-000009380000}"/>
    <cellStyle name="Normal 19 5 3 3 3" xfId="14345" xr:uid="{00000000-0005-0000-0000-00000A380000}"/>
    <cellStyle name="Normal 19 5 3 4" xfId="14346" xr:uid="{00000000-0005-0000-0000-00000B380000}"/>
    <cellStyle name="Normal 19 5 3 4 2" xfId="14347" xr:uid="{00000000-0005-0000-0000-00000C380000}"/>
    <cellStyle name="Normal 19 5 3 4 2 2" xfId="14348" xr:uid="{00000000-0005-0000-0000-00000D380000}"/>
    <cellStyle name="Normal 19 5 3 4 3" xfId="14349" xr:uid="{00000000-0005-0000-0000-00000E380000}"/>
    <cellStyle name="Normal 19 5 3 5" xfId="14350" xr:uid="{00000000-0005-0000-0000-00000F380000}"/>
    <cellStyle name="Normal 19 5 3 5 2" xfId="14351" xr:uid="{00000000-0005-0000-0000-000010380000}"/>
    <cellStyle name="Normal 19 5 3 5 2 2" xfId="14352" xr:uid="{00000000-0005-0000-0000-000011380000}"/>
    <cellStyle name="Normal 19 5 3 5 3" xfId="14353" xr:uid="{00000000-0005-0000-0000-000012380000}"/>
    <cellStyle name="Normal 19 5 3 6" xfId="14354" xr:uid="{00000000-0005-0000-0000-000013380000}"/>
    <cellStyle name="Normal 19 5 3 6 2" xfId="14355" xr:uid="{00000000-0005-0000-0000-000014380000}"/>
    <cellStyle name="Normal 19 5 3 7" xfId="14356" xr:uid="{00000000-0005-0000-0000-000015380000}"/>
    <cellStyle name="Normal 19 5 3 7 2" xfId="14357" xr:uid="{00000000-0005-0000-0000-000016380000}"/>
    <cellStyle name="Normal 19 5 3 8" xfId="14358" xr:uid="{00000000-0005-0000-0000-000017380000}"/>
    <cellStyle name="Normal 19 5 4" xfId="14359" xr:uid="{00000000-0005-0000-0000-000018380000}"/>
    <cellStyle name="Normal 19 5 4 2" xfId="14360" xr:uid="{00000000-0005-0000-0000-000019380000}"/>
    <cellStyle name="Normal 19 5 4 2 2" xfId="14361" xr:uid="{00000000-0005-0000-0000-00001A380000}"/>
    <cellStyle name="Normal 19 5 4 2 2 2" xfId="14362" xr:uid="{00000000-0005-0000-0000-00001B380000}"/>
    <cellStyle name="Normal 19 5 4 2 3" xfId="14363" xr:uid="{00000000-0005-0000-0000-00001C380000}"/>
    <cellStyle name="Normal 19 5 4 3" xfId="14364" xr:uid="{00000000-0005-0000-0000-00001D380000}"/>
    <cellStyle name="Normal 19 5 4 3 2" xfId="14365" xr:uid="{00000000-0005-0000-0000-00001E380000}"/>
    <cellStyle name="Normal 19 5 4 3 2 2" xfId="14366" xr:uid="{00000000-0005-0000-0000-00001F380000}"/>
    <cellStyle name="Normal 19 5 4 3 3" xfId="14367" xr:uid="{00000000-0005-0000-0000-000020380000}"/>
    <cellStyle name="Normal 19 5 4 4" xfId="14368" xr:uid="{00000000-0005-0000-0000-000021380000}"/>
    <cellStyle name="Normal 19 5 4 4 2" xfId="14369" xr:uid="{00000000-0005-0000-0000-000022380000}"/>
    <cellStyle name="Normal 19 5 4 4 2 2" xfId="14370" xr:uid="{00000000-0005-0000-0000-000023380000}"/>
    <cellStyle name="Normal 19 5 4 4 3" xfId="14371" xr:uid="{00000000-0005-0000-0000-000024380000}"/>
    <cellStyle name="Normal 19 5 4 5" xfId="14372" xr:uid="{00000000-0005-0000-0000-000025380000}"/>
    <cellStyle name="Normal 19 5 4 5 2" xfId="14373" xr:uid="{00000000-0005-0000-0000-000026380000}"/>
    <cellStyle name="Normal 19 5 4 6" xfId="14374" xr:uid="{00000000-0005-0000-0000-000027380000}"/>
    <cellStyle name="Normal 19 5 4 6 2" xfId="14375" xr:uid="{00000000-0005-0000-0000-000028380000}"/>
    <cellStyle name="Normal 19 5 4 7" xfId="14376" xr:uid="{00000000-0005-0000-0000-000029380000}"/>
    <cellStyle name="Normal 19 5 5" xfId="14377" xr:uid="{00000000-0005-0000-0000-00002A380000}"/>
    <cellStyle name="Normal 19 5 5 2" xfId="14378" xr:uid="{00000000-0005-0000-0000-00002B380000}"/>
    <cellStyle name="Normal 19 5 5 2 2" xfId="14379" xr:uid="{00000000-0005-0000-0000-00002C380000}"/>
    <cellStyle name="Normal 19 5 5 2 2 2" xfId="14380" xr:uid="{00000000-0005-0000-0000-00002D380000}"/>
    <cellStyle name="Normal 19 5 5 2 3" xfId="14381" xr:uid="{00000000-0005-0000-0000-00002E380000}"/>
    <cellStyle name="Normal 19 5 5 3" xfId="14382" xr:uid="{00000000-0005-0000-0000-00002F380000}"/>
    <cellStyle name="Normal 19 5 5 3 2" xfId="14383" xr:uid="{00000000-0005-0000-0000-000030380000}"/>
    <cellStyle name="Normal 19 5 5 3 2 2" xfId="14384" xr:uid="{00000000-0005-0000-0000-000031380000}"/>
    <cellStyle name="Normal 19 5 5 3 3" xfId="14385" xr:uid="{00000000-0005-0000-0000-000032380000}"/>
    <cellStyle name="Normal 19 5 5 4" xfId="14386" xr:uid="{00000000-0005-0000-0000-000033380000}"/>
    <cellStyle name="Normal 19 5 5 4 2" xfId="14387" xr:uid="{00000000-0005-0000-0000-000034380000}"/>
    <cellStyle name="Normal 19 5 5 4 2 2" xfId="14388" xr:uid="{00000000-0005-0000-0000-000035380000}"/>
    <cellStyle name="Normal 19 5 5 4 3" xfId="14389" xr:uid="{00000000-0005-0000-0000-000036380000}"/>
    <cellStyle name="Normal 19 5 5 5" xfId="14390" xr:uid="{00000000-0005-0000-0000-000037380000}"/>
    <cellStyle name="Normal 19 5 5 5 2" xfId="14391" xr:uid="{00000000-0005-0000-0000-000038380000}"/>
    <cellStyle name="Normal 19 5 5 6" xfId="14392" xr:uid="{00000000-0005-0000-0000-000039380000}"/>
    <cellStyle name="Normal 19 5 5 6 2" xfId="14393" xr:uid="{00000000-0005-0000-0000-00003A380000}"/>
    <cellStyle name="Normal 19 5 5 7" xfId="14394" xr:uid="{00000000-0005-0000-0000-00003B380000}"/>
    <cellStyle name="Normal 19 5 6" xfId="14395" xr:uid="{00000000-0005-0000-0000-00003C380000}"/>
    <cellStyle name="Normal 19 5 6 2" xfId="14396" xr:uid="{00000000-0005-0000-0000-00003D380000}"/>
    <cellStyle name="Normal 19 5 6 2 2" xfId="14397" xr:uid="{00000000-0005-0000-0000-00003E380000}"/>
    <cellStyle name="Normal 19 5 6 3" xfId="14398" xr:uid="{00000000-0005-0000-0000-00003F380000}"/>
    <cellStyle name="Normal 19 5 7" xfId="14399" xr:uid="{00000000-0005-0000-0000-000040380000}"/>
    <cellStyle name="Normal 19 5 7 2" xfId="14400" xr:uid="{00000000-0005-0000-0000-000041380000}"/>
    <cellStyle name="Normal 19 5 7 2 2" xfId="14401" xr:uid="{00000000-0005-0000-0000-000042380000}"/>
    <cellStyle name="Normal 19 5 7 3" xfId="14402" xr:uid="{00000000-0005-0000-0000-000043380000}"/>
    <cellStyle name="Normal 19 5 8" xfId="14403" xr:uid="{00000000-0005-0000-0000-000044380000}"/>
    <cellStyle name="Normal 19 5 8 2" xfId="14404" xr:uid="{00000000-0005-0000-0000-000045380000}"/>
    <cellStyle name="Normal 19 5 8 2 2" xfId="14405" xr:uid="{00000000-0005-0000-0000-000046380000}"/>
    <cellStyle name="Normal 19 5 8 3" xfId="14406" xr:uid="{00000000-0005-0000-0000-000047380000}"/>
    <cellStyle name="Normal 19 5 9" xfId="14407" xr:uid="{00000000-0005-0000-0000-000048380000}"/>
    <cellStyle name="Normal 19 5 9 2" xfId="14408" xr:uid="{00000000-0005-0000-0000-000049380000}"/>
    <cellStyle name="Normal 19 6" xfId="14409" xr:uid="{00000000-0005-0000-0000-00004A380000}"/>
    <cellStyle name="Normal 19 6 2" xfId="14410" xr:uid="{00000000-0005-0000-0000-00004B380000}"/>
    <cellStyle name="Normal 19 6 2 2" xfId="14411" xr:uid="{00000000-0005-0000-0000-00004C380000}"/>
    <cellStyle name="Normal 19 6 2 2 2" xfId="14412" xr:uid="{00000000-0005-0000-0000-00004D380000}"/>
    <cellStyle name="Normal 19 6 2 2 2 2" xfId="14413" xr:uid="{00000000-0005-0000-0000-00004E380000}"/>
    <cellStyle name="Normal 19 6 2 2 3" xfId="14414" xr:uid="{00000000-0005-0000-0000-00004F380000}"/>
    <cellStyle name="Normal 19 6 2 3" xfId="14415" xr:uid="{00000000-0005-0000-0000-000050380000}"/>
    <cellStyle name="Normal 19 6 2 3 2" xfId="14416" xr:uid="{00000000-0005-0000-0000-000051380000}"/>
    <cellStyle name="Normal 19 6 2 3 2 2" xfId="14417" xr:uid="{00000000-0005-0000-0000-000052380000}"/>
    <cellStyle name="Normal 19 6 2 3 3" xfId="14418" xr:uid="{00000000-0005-0000-0000-000053380000}"/>
    <cellStyle name="Normal 19 6 2 4" xfId="14419" xr:uid="{00000000-0005-0000-0000-000054380000}"/>
    <cellStyle name="Normal 19 6 2 4 2" xfId="14420" xr:uid="{00000000-0005-0000-0000-000055380000}"/>
    <cellStyle name="Normal 19 6 2 4 2 2" xfId="14421" xr:uid="{00000000-0005-0000-0000-000056380000}"/>
    <cellStyle name="Normal 19 6 2 4 3" xfId="14422" xr:uid="{00000000-0005-0000-0000-000057380000}"/>
    <cellStyle name="Normal 19 6 2 5" xfId="14423" xr:uid="{00000000-0005-0000-0000-000058380000}"/>
    <cellStyle name="Normal 19 6 2 5 2" xfId="14424" xr:uid="{00000000-0005-0000-0000-000059380000}"/>
    <cellStyle name="Normal 19 6 2 6" xfId="14425" xr:uid="{00000000-0005-0000-0000-00005A380000}"/>
    <cellStyle name="Normal 19 6 2 6 2" xfId="14426" xr:uid="{00000000-0005-0000-0000-00005B380000}"/>
    <cellStyle name="Normal 19 6 2 7" xfId="14427" xr:uid="{00000000-0005-0000-0000-00005C380000}"/>
    <cellStyle name="Normal 19 6 3" xfId="14428" xr:uid="{00000000-0005-0000-0000-00005D380000}"/>
    <cellStyle name="Normal 19 6 3 2" xfId="14429" xr:uid="{00000000-0005-0000-0000-00005E380000}"/>
    <cellStyle name="Normal 19 6 3 2 2" xfId="14430" xr:uid="{00000000-0005-0000-0000-00005F380000}"/>
    <cellStyle name="Normal 19 6 3 2 2 2" xfId="14431" xr:uid="{00000000-0005-0000-0000-000060380000}"/>
    <cellStyle name="Normal 19 6 3 2 3" xfId="14432" xr:uid="{00000000-0005-0000-0000-000061380000}"/>
    <cellStyle name="Normal 19 6 3 3" xfId="14433" xr:uid="{00000000-0005-0000-0000-000062380000}"/>
    <cellStyle name="Normal 19 6 3 3 2" xfId="14434" xr:uid="{00000000-0005-0000-0000-000063380000}"/>
    <cellStyle name="Normal 19 6 3 3 2 2" xfId="14435" xr:uid="{00000000-0005-0000-0000-000064380000}"/>
    <cellStyle name="Normal 19 6 3 3 3" xfId="14436" xr:uid="{00000000-0005-0000-0000-000065380000}"/>
    <cellStyle name="Normal 19 6 3 4" xfId="14437" xr:uid="{00000000-0005-0000-0000-000066380000}"/>
    <cellStyle name="Normal 19 6 3 4 2" xfId="14438" xr:uid="{00000000-0005-0000-0000-000067380000}"/>
    <cellStyle name="Normal 19 6 3 4 2 2" xfId="14439" xr:uid="{00000000-0005-0000-0000-000068380000}"/>
    <cellStyle name="Normal 19 6 3 4 3" xfId="14440" xr:uid="{00000000-0005-0000-0000-000069380000}"/>
    <cellStyle name="Normal 19 6 3 5" xfId="14441" xr:uid="{00000000-0005-0000-0000-00006A380000}"/>
    <cellStyle name="Normal 19 6 3 5 2" xfId="14442" xr:uid="{00000000-0005-0000-0000-00006B380000}"/>
    <cellStyle name="Normal 19 6 3 6" xfId="14443" xr:uid="{00000000-0005-0000-0000-00006C380000}"/>
    <cellStyle name="Normal 19 6 3 6 2" xfId="14444" xr:uid="{00000000-0005-0000-0000-00006D380000}"/>
    <cellStyle name="Normal 19 6 3 7" xfId="14445" xr:uid="{00000000-0005-0000-0000-00006E380000}"/>
    <cellStyle name="Normal 19 6 4" xfId="14446" xr:uid="{00000000-0005-0000-0000-00006F380000}"/>
    <cellStyle name="Normal 19 6 4 2" xfId="14447" xr:uid="{00000000-0005-0000-0000-000070380000}"/>
    <cellStyle name="Normal 19 6 4 2 2" xfId="14448" xr:uid="{00000000-0005-0000-0000-000071380000}"/>
    <cellStyle name="Normal 19 6 4 3" xfId="14449" xr:uid="{00000000-0005-0000-0000-000072380000}"/>
    <cellStyle name="Normal 19 6 5" xfId="14450" xr:uid="{00000000-0005-0000-0000-000073380000}"/>
    <cellStyle name="Normal 19 6 5 2" xfId="14451" xr:uid="{00000000-0005-0000-0000-000074380000}"/>
    <cellStyle name="Normal 19 6 5 2 2" xfId="14452" xr:uid="{00000000-0005-0000-0000-000075380000}"/>
    <cellStyle name="Normal 19 6 5 3" xfId="14453" xr:uid="{00000000-0005-0000-0000-000076380000}"/>
    <cellStyle name="Normal 19 6 6" xfId="14454" xr:uid="{00000000-0005-0000-0000-000077380000}"/>
    <cellStyle name="Normal 19 6 6 2" xfId="14455" xr:uid="{00000000-0005-0000-0000-000078380000}"/>
    <cellStyle name="Normal 19 6 6 2 2" xfId="14456" xr:uid="{00000000-0005-0000-0000-000079380000}"/>
    <cellStyle name="Normal 19 6 6 3" xfId="14457" xr:uid="{00000000-0005-0000-0000-00007A380000}"/>
    <cellStyle name="Normal 19 6 7" xfId="14458" xr:uid="{00000000-0005-0000-0000-00007B380000}"/>
    <cellStyle name="Normal 19 6 7 2" xfId="14459" xr:uid="{00000000-0005-0000-0000-00007C380000}"/>
    <cellStyle name="Normal 19 6 8" xfId="14460" xr:uid="{00000000-0005-0000-0000-00007D380000}"/>
    <cellStyle name="Normal 19 6 8 2" xfId="14461" xr:uid="{00000000-0005-0000-0000-00007E380000}"/>
    <cellStyle name="Normal 19 6 9" xfId="14462" xr:uid="{00000000-0005-0000-0000-00007F380000}"/>
    <cellStyle name="Normal 19 7" xfId="14463" xr:uid="{00000000-0005-0000-0000-000080380000}"/>
    <cellStyle name="Normal 19 7 2" xfId="14464" xr:uid="{00000000-0005-0000-0000-000081380000}"/>
    <cellStyle name="Normal 19 7 2 2" xfId="14465" xr:uid="{00000000-0005-0000-0000-000082380000}"/>
    <cellStyle name="Normal 19 7 2 2 2" xfId="14466" xr:uid="{00000000-0005-0000-0000-000083380000}"/>
    <cellStyle name="Normal 19 7 2 2 2 2" xfId="14467" xr:uid="{00000000-0005-0000-0000-000084380000}"/>
    <cellStyle name="Normal 19 7 2 2 3" xfId="14468" xr:uid="{00000000-0005-0000-0000-000085380000}"/>
    <cellStyle name="Normal 19 7 2 3" xfId="14469" xr:uid="{00000000-0005-0000-0000-000086380000}"/>
    <cellStyle name="Normal 19 7 2 3 2" xfId="14470" xr:uid="{00000000-0005-0000-0000-000087380000}"/>
    <cellStyle name="Normal 19 7 2 3 2 2" xfId="14471" xr:uid="{00000000-0005-0000-0000-000088380000}"/>
    <cellStyle name="Normal 19 7 2 3 3" xfId="14472" xr:uid="{00000000-0005-0000-0000-000089380000}"/>
    <cellStyle name="Normal 19 7 2 4" xfId="14473" xr:uid="{00000000-0005-0000-0000-00008A380000}"/>
    <cellStyle name="Normal 19 7 2 4 2" xfId="14474" xr:uid="{00000000-0005-0000-0000-00008B380000}"/>
    <cellStyle name="Normal 19 7 2 4 2 2" xfId="14475" xr:uid="{00000000-0005-0000-0000-00008C380000}"/>
    <cellStyle name="Normal 19 7 2 4 3" xfId="14476" xr:uid="{00000000-0005-0000-0000-00008D380000}"/>
    <cellStyle name="Normal 19 7 2 5" xfId="14477" xr:uid="{00000000-0005-0000-0000-00008E380000}"/>
    <cellStyle name="Normal 19 7 2 5 2" xfId="14478" xr:uid="{00000000-0005-0000-0000-00008F380000}"/>
    <cellStyle name="Normal 19 7 2 6" xfId="14479" xr:uid="{00000000-0005-0000-0000-000090380000}"/>
    <cellStyle name="Normal 19 7 2 6 2" xfId="14480" xr:uid="{00000000-0005-0000-0000-000091380000}"/>
    <cellStyle name="Normal 19 7 2 7" xfId="14481" xr:uid="{00000000-0005-0000-0000-000092380000}"/>
    <cellStyle name="Normal 19 7 3" xfId="14482" xr:uid="{00000000-0005-0000-0000-000093380000}"/>
    <cellStyle name="Normal 19 7 3 2" xfId="14483" xr:uid="{00000000-0005-0000-0000-000094380000}"/>
    <cellStyle name="Normal 19 7 3 2 2" xfId="14484" xr:uid="{00000000-0005-0000-0000-000095380000}"/>
    <cellStyle name="Normal 19 7 3 3" xfId="14485" xr:uid="{00000000-0005-0000-0000-000096380000}"/>
    <cellStyle name="Normal 19 7 4" xfId="14486" xr:uid="{00000000-0005-0000-0000-000097380000}"/>
    <cellStyle name="Normal 19 7 4 2" xfId="14487" xr:uid="{00000000-0005-0000-0000-000098380000}"/>
    <cellStyle name="Normal 19 7 4 2 2" xfId="14488" xr:uid="{00000000-0005-0000-0000-000099380000}"/>
    <cellStyle name="Normal 19 7 4 3" xfId="14489" xr:uid="{00000000-0005-0000-0000-00009A380000}"/>
    <cellStyle name="Normal 19 7 5" xfId="14490" xr:uid="{00000000-0005-0000-0000-00009B380000}"/>
    <cellStyle name="Normal 19 7 5 2" xfId="14491" xr:uid="{00000000-0005-0000-0000-00009C380000}"/>
    <cellStyle name="Normal 19 7 5 2 2" xfId="14492" xr:uid="{00000000-0005-0000-0000-00009D380000}"/>
    <cellStyle name="Normal 19 7 5 3" xfId="14493" xr:uid="{00000000-0005-0000-0000-00009E380000}"/>
    <cellStyle name="Normal 19 7 6" xfId="14494" xr:uid="{00000000-0005-0000-0000-00009F380000}"/>
    <cellStyle name="Normal 19 7 6 2" xfId="14495" xr:uid="{00000000-0005-0000-0000-0000A0380000}"/>
    <cellStyle name="Normal 19 7 7" xfId="14496" xr:uid="{00000000-0005-0000-0000-0000A1380000}"/>
    <cellStyle name="Normal 19 7 7 2" xfId="14497" xr:uid="{00000000-0005-0000-0000-0000A2380000}"/>
    <cellStyle name="Normal 19 7 8" xfId="14498" xr:uid="{00000000-0005-0000-0000-0000A3380000}"/>
    <cellStyle name="Normal 19 8" xfId="14499" xr:uid="{00000000-0005-0000-0000-0000A4380000}"/>
    <cellStyle name="Normal 19 8 2" xfId="14500" xr:uid="{00000000-0005-0000-0000-0000A5380000}"/>
    <cellStyle name="Normal 19 8 2 2" xfId="14501" xr:uid="{00000000-0005-0000-0000-0000A6380000}"/>
    <cellStyle name="Normal 19 8 2 2 2" xfId="14502" xr:uid="{00000000-0005-0000-0000-0000A7380000}"/>
    <cellStyle name="Normal 19 8 2 3" xfId="14503" xr:uid="{00000000-0005-0000-0000-0000A8380000}"/>
    <cellStyle name="Normal 19 8 3" xfId="14504" xr:uid="{00000000-0005-0000-0000-0000A9380000}"/>
    <cellStyle name="Normal 19 8 3 2" xfId="14505" xr:uid="{00000000-0005-0000-0000-0000AA380000}"/>
    <cellStyle name="Normal 19 8 3 2 2" xfId="14506" xr:uid="{00000000-0005-0000-0000-0000AB380000}"/>
    <cellStyle name="Normal 19 8 3 3" xfId="14507" xr:uid="{00000000-0005-0000-0000-0000AC380000}"/>
    <cellStyle name="Normal 19 8 4" xfId="14508" xr:uid="{00000000-0005-0000-0000-0000AD380000}"/>
    <cellStyle name="Normal 19 8 4 2" xfId="14509" xr:uid="{00000000-0005-0000-0000-0000AE380000}"/>
    <cellStyle name="Normal 19 8 4 2 2" xfId="14510" xr:uid="{00000000-0005-0000-0000-0000AF380000}"/>
    <cellStyle name="Normal 19 8 4 3" xfId="14511" xr:uid="{00000000-0005-0000-0000-0000B0380000}"/>
    <cellStyle name="Normal 19 8 5" xfId="14512" xr:uid="{00000000-0005-0000-0000-0000B1380000}"/>
    <cellStyle name="Normal 19 8 5 2" xfId="14513" xr:uid="{00000000-0005-0000-0000-0000B2380000}"/>
    <cellStyle name="Normal 19 8 6" xfId="14514" xr:uid="{00000000-0005-0000-0000-0000B3380000}"/>
    <cellStyle name="Normal 19 8 6 2" xfId="14515" xr:uid="{00000000-0005-0000-0000-0000B4380000}"/>
    <cellStyle name="Normal 19 8 7" xfId="14516" xr:uid="{00000000-0005-0000-0000-0000B5380000}"/>
    <cellStyle name="Normal 19 9" xfId="14517" xr:uid="{00000000-0005-0000-0000-0000B6380000}"/>
    <cellStyle name="Normal 19 9 2" xfId="14518" xr:uid="{00000000-0005-0000-0000-0000B7380000}"/>
    <cellStyle name="Normal 19 9 2 2" xfId="14519" xr:uid="{00000000-0005-0000-0000-0000B8380000}"/>
    <cellStyle name="Normal 19 9 2 2 2" xfId="14520" xr:uid="{00000000-0005-0000-0000-0000B9380000}"/>
    <cellStyle name="Normal 19 9 2 3" xfId="14521" xr:uid="{00000000-0005-0000-0000-0000BA380000}"/>
    <cellStyle name="Normal 19 9 3" xfId="14522" xr:uid="{00000000-0005-0000-0000-0000BB380000}"/>
    <cellStyle name="Normal 19 9 3 2" xfId="14523" xr:uid="{00000000-0005-0000-0000-0000BC380000}"/>
    <cellStyle name="Normal 19 9 3 2 2" xfId="14524" xr:uid="{00000000-0005-0000-0000-0000BD380000}"/>
    <cellStyle name="Normal 19 9 3 3" xfId="14525" xr:uid="{00000000-0005-0000-0000-0000BE380000}"/>
    <cellStyle name="Normal 19 9 4" xfId="14526" xr:uid="{00000000-0005-0000-0000-0000BF380000}"/>
    <cellStyle name="Normal 19 9 4 2" xfId="14527" xr:uid="{00000000-0005-0000-0000-0000C0380000}"/>
    <cellStyle name="Normal 19 9 4 2 2" xfId="14528" xr:uid="{00000000-0005-0000-0000-0000C1380000}"/>
    <cellStyle name="Normal 19 9 4 3" xfId="14529" xr:uid="{00000000-0005-0000-0000-0000C2380000}"/>
    <cellStyle name="Normal 19 9 5" xfId="14530" xr:uid="{00000000-0005-0000-0000-0000C3380000}"/>
    <cellStyle name="Normal 19 9 5 2" xfId="14531" xr:uid="{00000000-0005-0000-0000-0000C4380000}"/>
    <cellStyle name="Normal 19 9 6" xfId="14532" xr:uid="{00000000-0005-0000-0000-0000C5380000}"/>
    <cellStyle name="Normal 19 9 6 2" xfId="14533" xr:uid="{00000000-0005-0000-0000-0000C6380000}"/>
    <cellStyle name="Normal 19 9 7" xfId="14534" xr:uid="{00000000-0005-0000-0000-0000C7380000}"/>
    <cellStyle name="Normal 19_Confidential Information" xfId="14535" xr:uid="{00000000-0005-0000-0000-0000C8380000}"/>
    <cellStyle name="Normal 2" xfId="14536" xr:uid="{00000000-0005-0000-0000-0000C9380000}"/>
    <cellStyle name="Normal 2 10" xfId="14537" xr:uid="{00000000-0005-0000-0000-0000CA380000}"/>
    <cellStyle name="Normal 2 10 2" xfId="14538" xr:uid="{00000000-0005-0000-0000-0000CB380000}"/>
    <cellStyle name="Normal 2 10 2 2" xfId="14539" xr:uid="{00000000-0005-0000-0000-0000CC380000}"/>
    <cellStyle name="Normal 2 10 2 2 2" xfId="14540" xr:uid="{00000000-0005-0000-0000-0000CD380000}"/>
    <cellStyle name="Normal 2 10 2 3" xfId="14541" xr:uid="{00000000-0005-0000-0000-0000CE380000}"/>
    <cellStyle name="Normal 2 10 3" xfId="14542" xr:uid="{00000000-0005-0000-0000-0000CF380000}"/>
    <cellStyle name="Normal 2 10 3 2" xfId="14543" xr:uid="{00000000-0005-0000-0000-0000D0380000}"/>
    <cellStyle name="Normal 2 10 3 2 2" xfId="14544" xr:uid="{00000000-0005-0000-0000-0000D1380000}"/>
    <cellStyle name="Normal 2 10 3 3" xfId="14545" xr:uid="{00000000-0005-0000-0000-0000D2380000}"/>
    <cellStyle name="Normal 2 10 4" xfId="14546" xr:uid="{00000000-0005-0000-0000-0000D3380000}"/>
    <cellStyle name="Normal 2 10 4 2" xfId="14547" xr:uid="{00000000-0005-0000-0000-0000D4380000}"/>
    <cellStyle name="Normal 2 10 4 2 2" xfId="14548" xr:uid="{00000000-0005-0000-0000-0000D5380000}"/>
    <cellStyle name="Normal 2 10 4 3" xfId="14549" xr:uid="{00000000-0005-0000-0000-0000D6380000}"/>
    <cellStyle name="Normal 2 10 5" xfId="14550" xr:uid="{00000000-0005-0000-0000-0000D7380000}"/>
    <cellStyle name="Normal 2 10 5 2" xfId="14551" xr:uid="{00000000-0005-0000-0000-0000D8380000}"/>
    <cellStyle name="Normal 2 10 6" xfId="14552" xr:uid="{00000000-0005-0000-0000-0000D9380000}"/>
    <cellStyle name="Normal 2 10 6 2" xfId="14553" xr:uid="{00000000-0005-0000-0000-0000DA380000}"/>
    <cellStyle name="Normal 2 10 7" xfId="14554" xr:uid="{00000000-0005-0000-0000-0000DB380000}"/>
    <cellStyle name="Normal 2 11" xfId="14555" xr:uid="{00000000-0005-0000-0000-0000DC380000}"/>
    <cellStyle name="Normal 2 11 2" xfId="14556" xr:uid="{00000000-0005-0000-0000-0000DD380000}"/>
    <cellStyle name="Normal 2 11 2 2" xfId="14557" xr:uid="{00000000-0005-0000-0000-0000DE380000}"/>
    <cellStyle name="Normal 2 11 2 2 2" xfId="14558" xr:uid="{00000000-0005-0000-0000-0000DF380000}"/>
    <cellStyle name="Normal 2 11 2 3" xfId="14559" xr:uid="{00000000-0005-0000-0000-0000E0380000}"/>
    <cellStyle name="Normal 2 11 3" xfId="14560" xr:uid="{00000000-0005-0000-0000-0000E1380000}"/>
    <cellStyle name="Normal 2 11 3 2" xfId="14561" xr:uid="{00000000-0005-0000-0000-0000E2380000}"/>
    <cellStyle name="Normal 2 11 3 2 2" xfId="14562" xr:uid="{00000000-0005-0000-0000-0000E3380000}"/>
    <cellStyle name="Normal 2 11 3 3" xfId="14563" xr:uid="{00000000-0005-0000-0000-0000E4380000}"/>
    <cellStyle name="Normal 2 11 4" xfId="14564" xr:uid="{00000000-0005-0000-0000-0000E5380000}"/>
    <cellStyle name="Normal 2 11 4 2" xfId="14565" xr:uid="{00000000-0005-0000-0000-0000E6380000}"/>
    <cellStyle name="Normal 2 11 4 2 2" xfId="14566" xr:uid="{00000000-0005-0000-0000-0000E7380000}"/>
    <cellStyle name="Normal 2 11 4 3" xfId="14567" xr:uid="{00000000-0005-0000-0000-0000E8380000}"/>
    <cellStyle name="Normal 2 11 5" xfId="14568" xr:uid="{00000000-0005-0000-0000-0000E9380000}"/>
    <cellStyle name="Normal 2 11 5 2" xfId="14569" xr:uid="{00000000-0005-0000-0000-0000EA380000}"/>
    <cellStyle name="Normal 2 11 6" xfId="14570" xr:uid="{00000000-0005-0000-0000-0000EB380000}"/>
    <cellStyle name="Normal 2 11 6 2" xfId="14571" xr:uid="{00000000-0005-0000-0000-0000EC380000}"/>
    <cellStyle name="Normal 2 11 7" xfId="14572" xr:uid="{00000000-0005-0000-0000-0000ED380000}"/>
    <cellStyle name="Normal 2 12" xfId="14573" xr:uid="{00000000-0005-0000-0000-0000EE380000}"/>
    <cellStyle name="Normal 2 13" xfId="14574" xr:uid="{00000000-0005-0000-0000-0000EF380000}"/>
    <cellStyle name="Normal 2 13 2" xfId="14575" xr:uid="{00000000-0005-0000-0000-0000F0380000}"/>
    <cellStyle name="Normal 2 14" xfId="14576" xr:uid="{00000000-0005-0000-0000-0000F1380000}"/>
    <cellStyle name="Normal 2 15" xfId="14577" xr:uid="{00000000-0005-0000-0000-0000F2380000}"/>
    <cellStyle name="Normal 2 16" xfId="14578" xr:uid="{00000000-0005-0000-0000-0000F3380000}"/>
    <cellStyle name="Normal 2 2" xfId="14579" xr:uid="{00000000-0005-0000-0000-0000F4380000}"/>
    <cellStyle name="Normal 2 2 10" xfId="14580" xr:uid="{00000000-0005-0000-0000-0000F5380000}"/>
    <cellStyle name="Normal 2 2 11" xfId="14581" xr:uid="{00000000-0005-0000-0000-0000F6380000}"/>
    <cellStyle name="Normal 2 2 12" xfId="14582" xr:uid="{00000000-0005-0000-0000-0000F7380000}"/>
    <cellStyle name="Normal 2 2 2" xfId="14583" xr:uid="{00000000-0005-0000-0000-0000F8380000}"/>
    <cellStyle name="Normal 2 2 2 2" xfId="14584" xr:uid="{00000000-0005-0000-0000-0000F9380000}"/>
    <cellStyle name="Normal 2 2 3" xfId="14585" xr:uid="{00000000-0005-0000-0000-0000FA380000}"/>
    <cellStyle name="Normal 2 2 3 10" xfId="14586" xr:uid="{00000000-0005-0000-0000-0000FB380000}"/>
    <cellStyle name="Normal 2 2 3 10 2" xfId="14587" xr:uid="{00000000-0005-0000-0000-0000FC380000}"/>
    <cellStyle name="Normal 2 2 3 10 2 2" xfId="14588" xr:uid="{00000000-0005-0000-0000-0000FD380000}"/>
    <cellStyle name="Normal 2 2 3 10 3" xfId="14589" xr:uid="{00000000-0005-0000-0000-0000FE380000}"/>
    <cellStyle name="Normal 2 2 3 11" xfId="14590" xr:uid="{00000000-0005-0000-0000-0000FF380000}"/>
    <cellStyle name="Normal 2 2 3 11 2" xfId="14591" xr:uid="{00000000-0005-0000-0000-000000390000}"/>
    <cellStyle name="Normal 2 2 3 12" xfId="14592" xr:uid="{00000000-0005-0000-0000-000001390000}"/>
    <cellStyle name="Normal 2 2 3 12 2" xfId="14593" xr:uid="{00000000-0005-0000-0000-000002390000}"/>
    <cellStyle name="Normal 2 2 3 13" xfId="14594" xr:uid="{00000000-0005-0000-0000-000003390000}"/>
    <cellStyle name="Normal 2 2 3 2" xfId="14595" xr:uid="{00000000-0005-0000-0000-000004390000}"/>
    <cellStyle name="Normal 2 2 3 2 10" xfId="14596" xr:uid="{00000000-0005-0000-0000-000005390000}"/>
    <cellStyle name="Normal 2 2 3 2 10 2" xfId="14597" xr:uid="{00000000-0005-0000-0000-000006390000}"/>
    <cellStyle name="Normal 2 2 3 2 11" xfId="14598" xr:uid="{00000000-0005-0000-0000-000007390000}"/>
    <cellStyle name="Normal 2 2 3 2 2" xfId="14599" xr:uid="{00000000-0005-0000-0000-000008390000}"/>
    <cellStyle name="Normal 2 2 3 2 2 2" xfId="14600" xr:uid="{00000000-0005-0000-0000-000009390000}"/>
    <cellStyle name="Normal 2 2 3 2 2 2 2" xfId="14601" xr:uid="{00000000-0005-0000-0000-00000A390000}"/>
    <cellStyle name="Normal 2 2 3 2 2 2 2 2" xfId="14602" xr:uid="{00000000-0005-0000-0000-00000B390000}"/>
    <cellStyle name="Normal 2 2 3 2 2 2 2 2 2" xfId="14603" xr:uid="{00000000-0005-0000-0000-00000C390000}"/>
    <cellStyle name="Normal 2 2 3 2 2 2 2 3" xfId="14604" xr:uid="{00000000-0005-0000-0000-00000D390000}"/>
    <cellStyle name="Normal 2 2 3 2 2 2 3" xfId="14605" xr:uid="{00000000-0005-0000-0000-00000E390000}"/>
    <cellStyle name="Normal 2 2 3 2 2 2 3 2" xfId="14606" xr:uid="{00000000-0005-0000-0000-00000F390000}"/>
    <cellStyle name="Normal 2 2 3 2 2 2 3 2 2" xfId="14607" xr:uid="{00000000-0005-0000-0000-000010390000}"/>
    <cellStyle name="Normal 2 2 3 2 2 2 3 3" xfId="14608" xr:uid="{00000000-0005-0000-0000-000011390000}"/>
    <cellStyle name="Normal 2 2 3 2 2 2 4" xfId="14609" xr:uid="{00000000-0005-0000-0000-000012390000}"/>
    <cellStyle name="Normal 2 2 3 2 2 2 4 2" xfId="14610" xr:uid="{00000000-0005-0000-0000-000013390000}"/>
    <cellStyle name="Normal 2 2 3 2 2 2 4 2 2" xfId="14611" xr:uid="{00000000-0005-0000-0000-000014390000}"/>
    <cellStyle name="Normal 2 2 3 2 2 2 4 3" xfId="14612" xr:uid="{00000000-0005-0000-0000-000015390000}"/>
    <cellStyle name="Normal 2 2 3 2 2 2 5" xfId="14613" xr:uid="{00000000-0005-0000-0000-000016390000}"/>
    <cellStyle name="Normal 2 2 3 2 2 2 5 2" xfId="14614" xr:uid="{00000000-0005-0000-0000-000017390000}"/>
    <cellStyle name="Normal 2 2 3 2 2 2 6" xfId="14615" xr:uid="{00000000-0005-0000-0000-000018390000}"/>
    <cellStyle name="Normal 2 2 3 2 2 2 6 2" xfId="14616" xr:uid="{00000000-0005-0000-0000-000019390000}"/>
    <cellStyle name="Normal 2 2 3 2 2 2 7" xfId="14617" xr:uid="{00000000-0005-0000-0000-00001A390000}"/>
    <cellStyle name="Normal 2 2 3 2 2 3" xfId="14618" xr:uid="{00000000-0005-0000-0000-00001B390000}"/>
    <cellStyle name="Normal 2 2 3 2 2 3 2" xfId="14619" xr:uid="{00000000-0005-0000-0000-00001C390000}"/>
    <cellStyle name="Normal 2 2 3 2 2 3 2 2" xfId="14620" xr:uid="{00000000-0005-0000-0000-00001D390000}"/>
    <cellStyle name="Normal 2 2 3 2 2 3 2 2 2" xfId="14621" xr:uid="{00000000-0005-0000-0000-00001E390000}"/>
    <cellStyle name="Normal 2 2 3 2 2 3 2 3" xfId="14622" xr:uid="{00000000-0005-0000-0000-00001F390000}"/>
    <cellStyle name="Normal 2 2 3 2 2 3 3" xfId="14623" xr:uid="{00000000-0005-0000-0000-000020390000}"/>
    <cellStyle name="Normal 2 2 3 2 2 3 3 2" xfId="14624" xr:uid="{00000000-0005-0000-0000-000021390000}"/>
    <cellStyle name="Normal 2 2 3 2 2 3 3 2 2" xfId="14625" xr:uid="{00000000-0005-0000-0000-000022390000}"/>
    <cellStyle name="Normal 2 2 3 2 2 3 3 3" xfId="14626" xr:uid="{00000000-0005-0000-0000-000023390000}"/>
    <cellStyle name="Normal 2 2 3 2 2 3 4" xfId="14627" xr:uid="{00000000-0005-0000-0000-000024390000}"/>
    <cellStyle name="Normal 2 2 3 2 2 3 4 2" xfId="14628" xr:uid="{00000000-0005-0000-0000-000025390000}"/>
    <cellStyle name="Normal 2 2 3 2 2 3 4 2 2" xfId="14629" xr:uid="{00000000-0005-0000-0000-000026390000}"/>
    <cellStyle name="Normal 2 2 3 2 2 3 4 3" xfId="14630" xr:uid="{00000000-0005-0000-0000-000027390000}"/>
    <cellStyle name="Normal 2 2 3 2 2 3 5" xfId="14631" xr:uid="{00000000-0005-0000-0000-000028390000}"/>
    <cellStyle name="Normal 2 2 3 2 2 3 5 2" xfId="14632" xr:uid="{00000000-0005-0000-0000-000029390000}"/>
    <cellStyle name="Normal 2 2 3 2 2 3 6" xfId="14633" xr:uid="{00000000-0005-0000-0000-00002A390000}"/>
    <cellStyle name="Normal 2 2 3 2 2 3 6 2" xfId="14634" xr:uid="{00000000-0005-0000-0000-00002B390000}"/>
    <cellStyle name="Normal 2 2 3 2 2 3 7" xfId="14635" xr:uid="{00000000-0005-0000-0000-00002C390000}"/>
    <cellStyle name="Normal 2 2 3 2 2 4" xfId="14636" xr:uid="{00000000-0005-0000-0000-00002D390000}"/>
    <cellStyle name="Normal 2 2 3 2 2 4 2" xfId="14637" xr:uid="{00000000-0005-0000-0000-00002E390000}"/>
    <cellStyle name="Normal 2 2 3 2 2 4 2 2" xfId="14638" xr:uid="{00000000-0005-0000-0000-00002F390000}"/>
    <cellStyle name="Normal 2 2 3 2 2 4 3" xfId="14639" xr:uid="{00000000-0005-0000-0000-000030390000}"/>
    <cellStyle name="Normal 2 2 3 2 2 5" xfId="14640" xr:uid="{00000000-0005-0000-0000-000031390000}"/>
    <cellStyle name="Normal 2 2 3 2 2 5 2" xfId="14641" xr:uid="{00000000-0005-0000-0000-000032390000}"/>
    <cellStyle name="Normal 2 2 3 2 2 5 2 2" xfId="14642" xr:uid="{00000000-0005-0000-0000-000033390000}"/>
    <cellStyle name="Normal 2 2 3 2 2 5 3" xfId="14643" xr:uid="{00000000-0005-0000-0000-000034390000}"/>
    <cellStyle name="Normal 2 2 3 2 2 6" xfId="14644" xr:uid="{00000000-0005-0000-0000-000035390000}"/>
    <cellStyle name="Normal 2 2 3 2 2 6 2" xfId="14645" xr:uid="{00000000-0005-0000-0000-000036390000}"/>
    <cellStyle name="Normal 2 2 3 2 2 6 2 2" xfId="14646" xr:uid="{00000000-0005-0000-0000-000037390000}"/>
    <cellStyle name="Normal 2 2 3 2 2 6 3" xfId="14647" xr:uid="{00000000-0005-0000-0000-000038390000}"/>
    <cellStyle name="Normal 2 2 3 2 2 7" xfId="14648" xr:uid="{00000000-0005-0000-0000-000039390000}"/>
    <cellStyle name="Normal 2 2 3 2 2 7 2" xfId="14649" xr:uid="{00000000-0005-0000-0000-00003A390000}"/>
    <cellStyle name="Normal 2 2 3 2 2 8" xfId="14650" xr:uid="{00000000-0005-0000-0000-00003B390000}"/>
    <cellStyle name="Normal 2 2 3 2 2 8 2" xfId="14651" xr:uid="{00000000-0005-0000-0000-00003C390000}"/>
    <cellStyle name="Normal 2 2 3 2 2 9" xfId="14652" xr:uid="{00000000-0005-0000-0000-00003D390000}"/>
    <cellStyle name="Normal 2 2 3 2 3" xfId="14653" xr:uid="{00000000-0005-0000-0000-00003E390000}"/>
    <cellStyle name="Normal 2 2 3 2 3 2" xfId="14654" xr:uid="{00000000-0005-0000-0000-00003F390000}"/>
    <cellStyle name="Normal 2 2 3 2 3 2 2" xfId="14655" xr:uid="{00000000-0005-0000-0000-000040390000}"/>
    <cellStyle name="Normal 2 2 3 2 3 2 2 2" xfId="14656" xr:uid="{00000000-0005-0000-0000-000041390000}"/>
    <cellStyle name="Normal 2 2 3 2 3 2 2 2 2" xfId="14657" xr:uid="{00000000-0005-0000-0000-000042390000}"/>
    <cellStyle name="Normal 2 2 3 2 3 2 2 3" xfId="14658" xr:uid="{00000000-0005-0000-0000-000043390000}"/>
    <cellStyle name="Normal 2 2 3 2 3 2 3" xfId="14659" xr:uid="{00000000-0005-0000-0000-000044390000}"/>
    <cellStyle name="Normal 2 2 3 2 3 2 3 2" xfId="14660" xr:uid="{00000000-0005-0000-0000-000045390000}"/>
    <cellStyle name="Normal 2 2 3 2 3 2 3 2 2" xfId="14661" xr:uid="{00000000-0005-0000-0000-000046390000}"/>
    <cellStyle name="Normal 2 2 3 2 3 2 3 3" xfId="14662" xr:uid="{00000000-0005-0000-0000-000047390000}"/>
    <cellStyle name="Normal 2 2 3 2 3 2 4" xfId="14663" xr:uid="{00000000-0005-0000-0000-000048390000}"/>
    <cellStyle name="Normal 2 2 3 2 3 2 4 2" xfId="14664" xr:uid="{00000000-0005-0000-0000-000049390000}"/>
    <cellStyle name="Normal 2 2 3 2 3 2 4 2 2" xfId="14665" xr:uid="{00000000-0005-0000-0000-00004A390000}"/>
    <cellStyle name="Normal 2 2 3 2 3 2 4 3" xfId="14666" xr:uid="{00000000-0005-0000-0000-00004B390000}"/>
    <cellStyle name="Normal 2 2 3 2 3 2 5" xfId="14667" xr:uid="{00000000-0005-0000-0000-00004C390000}"/>
    <cellStyle name="Normal 2 2 3 2 3 2 5 2" xfId="14668" xr:uid="{00000000-0005-0000-0000-00004D390000}"/>
    <cellStyle name="Normal 2 2 3 2 3 2 6" xfId="14669" xr:uid="{00000000-0005-0000-0000-00004E390000}"/>
    <cellStyle name="Normal 2 2 3 2 3 2 6 2" xfId="14670" xr:uid="{00000000-0005-0000-0000-00004F390000}"/>
    <cellStyle name="Normal 2 2 3 2 3 2 7" xfId="14671" xr:uid="{00000000-0005-0000-0000-000050390000}"/>
    <cellStyle name="Normal 2 2 3 2 3 3" xfId="14672" xr:uid="{00000000-0005-0000-0000-000051390000}"/>
    <cellStyle name="Normal 2 2 3 2 3 3 2" xfId="14673" xr:uid="{00000000-0005-0000-0000-000052390000}"/>
    <cellStyle name="Normal 2 2 3 2 3 3 2 2" xfId="14674" xr:uid="{00000000-0005-0000-0000-000053390000}"/>
    <cellStyle name="Normal 2 2 3 2 3 3 3" xfId="14675" xr:uid="{00000000-0005-0000-0000-000054390000}"/>
    <cellStyle name="Normal 2 2 3 2 3 4" xfId="14676" xr:uid="{00000000-0005-0000-0000-000055390000}"/>
    <cellStyle name="Normal 2 2 3 2 3 4 2" xfId="14677" xr:uid="{00000000-0005-0000-0000-000056390000}"/>
    <cellStyle name="Normal 2 2 3 2 3 4 2 2" xfId="14678" xr:uid="{00000000-0005-0000-0000-000057390000}"/>
    <cellStyle name="Normal 2 2 3 2 3 4 3" xfId="14679" xr:uid="{00000000-0005-0000-0000-000058390000}"/>
    <cellStyle name="Normal 2 2 3 2 3 5" xfId="14680" xr:uid="{00000000-0005-0000-0000-000059390000}"/>
    <cellStyle name="Normal 2 2 3 2 3 5 2" xfId="14681" xr:uid="{00000000-0005-0000-0000-00005A390000}"/>
    <cellStyle name="Normal 2 2 3 2 3 5 2 2" xfId="14682" xr:uid="{00000000-0005-0000-0000-00005B390000}"/>
    <cellStyle name="Normal 2 2 3 2 3 5 3" xfId="14683" xr:uid="{00000000-0005-0000-0000-00005C390000}"/>
    <cellStyle name="Normal 2 2 3 2 3 6" xfId="14684" xr:uid="{00000000-0005-0000-0000-00005D390000}"/>
    <cellStyle name="Normal 2 2 3 2 3 6 2" xfId="14685" xr:uid="{00000000-0005-0000-0000-00005E390000}"/>
    <cellStyle name="Normal 2 2 3 2 3 7" xfId="14686" xr:uid="{00000000-0005-0000-0000-00005F390000}"/>
    <cellStyle name="Normal 2 2 3 2 3 7 2" xfId="14687" xr:uid="{00000000-0005-0000-0000-000060390000}"/>
    <cellStyle name="Normal 2 2 3 2 3 8" xfId="14688" xr:uid="{00000000-0005-0000-0000-000061390000}"/>
    <cellStyle name="Normal 2 2 3 2 4" xfId="14689" xr:uid="{00000000-0005-0000-0000-000062390000}"/>
    <cellStyle name="Normal 2 2 3 2 4 2" xfId="14690" xr:uid="{00000000-0005-0000-0000-000063390000}"/>
    <cellStyle name="Normal 2 2 3 2 4 2 2" xfId="14691" xr:uid="{00000000-0005-0000-0000-000064390000}"/>
    <cellStyle name="Normal 2 2 3 2 4 2 2 2" xfId="14692" xr:uid="{00000000-0005-0000-0000-000065390000}"/>
    <cellStyle name="Normal 2 2 3 2 4 2 3" xfId="14693" xr:uid="{00000000-0005-0000-0000-000066390000}"/>
    <cellStyle name="Normal 2 2 3 2 4 3" xfId="14694" xr:uid="{00000000-0005-0000-0000-000067390000}"/>
    <cellStyle name="Normal 2 2 3 2 4 3 2" xfId="14695" xr:uid="{00000000-0005-0000-0000-000068390000}"/>
    <cellStyle name="Normal 2 2 3 2 4 3 2 2" xfId="14696" xr:uid="{00000000-0005-0000-0000-000069390000}"/>
    <cellStyle name="Normal 2 2 3 2 4 3 3" xfId="14697" xr:uid="{00000000-0005-0000-0000-00006A390000}"/>
    <cellStyle name="Normal 2 2 3 2 4 4" xfId="14698" xr:uid="{00000000-0005-0000-0000-00006B390000}"/>
    <cellStyle name="Normal 2 2 3 2 4 4 2" xfId="14699" xr:uid="{00000000-0005-0000-0000-00006C390000}"/>
    <cellStyle name="Normal 2 2 3 2 4 4 2 2" xfId="14700" xr:uid="{00000000-0005-0000-0000-00006D390000}"/>
    <cellStyle name="Normal 2 2 3 2 4 4 3" xfId="14701" xr:uid="{00000000-0005-0000-0000-00006E390000}"/>
    <cellStyle name="Normal 2 2 3 2 4 5" xfId="14702" xr:uid="{00000000-0005-0000-0000-00006F390000}"/>
    <cellStyle name="Normal 2 2 3 2 4 5 2" xfId="14703" xr:uid="{00000000-0005-0000-0000-000070390000}"/>
    <cellStyle name="Normal 2 2 3 2 4 6" xfId="14704" xr:uid="{00000000-0005-0000-0000-000071390000}"/>
    <cellStyle name="Normal 2 2 3 2 4 6 2" xfId="14705" xr:uid="{00000000-0005-0000-0000-000072390000}"/>
    <cellStyle name="Normal 2 2 3 2 4 7" xfId="14706" xr:uid="{00000000-0005-0000-0000-000073390000}"/>
    <cellStyle name="Normal 2 2 3 2 5" xfId="14707" xr:uid="{00000000-0005-0000-0000-000074390000}"/>
    <cellStyle name="Normal 2 2 3 2 5 2" xfId="14708" xr:uid="{00000000-0005-0000-0000-000075390000}"/>
    <cellStyle name="Normal 2 2 3 2 5 2 2" xfId="14709" xr:uid="{00000000-0005-0000-0000-000076390000}"/>
    <cellStyle name="Normal 2 2 3 2 5 2 2 2" xfId="14710" xr:uid="{00000000-0005-0000-0000-000077390000}"/>
    <cellStyle name="Normal 2 2 3 2 5 2 3" xfId="14711" xr:uid="{00000000-0005-0000-0000-000078390000}"/>
    <cellStyle name="Normal 2 2 3 2 5 3" xfId="14712" xr:uid="{00000000-0005-0000-0000-000079390000}"/>
    <cellStyle name="Normal 2 2 3 2 5 3 2" xfId="14713" xr:uid="{00000000-0005-0000-0000-00007A390000}"/>
    <cellStyle name="Normal 2 2 3 2 5 3 2 2" xfId="14714" xr:uid="{00000000-0005-0000-0000-00007B390000}"/>
    <cellStyle name="Normal 2 2 3 2 5 3 3" xfId="14715" xr:uid="{00000000-0005-0000-0000-00007C390000}"/>
    <cellStyle name="Normal 2 2 3 2 5 4" xfId="14716" xr:uid="{00000000-0005-0000-0000-00007D390000}"/>
    <cellStyle name="Normal 2 2 3 2 5 4 2" xfId="14717" xr:uid="{00000000-0005-0000-0000-00007E390000}"/>
    <cellStyle name="Normal 2 2 3 2 5 4 2 2" xfId="14718" xr:uid="{00000000-0005-0000-0000-00007F390000}"/>
    <cellStyle name="Normal 2 2 3 2 5 4 3" xfId="14719" xr:uid="{00000000-0005-0000-0000-000080390000}"/>
    <cellStyle name="Normal 2 2 3 2 5 5" xfId="14720" xr:uid="{00000000-0005-0000-0000-000081390000}"/>
    <cellStyle name="Normal 2 2 3 2 5 5 2" xfId="14721" xr:uid="{00000000-0005-0000-0000-000082390000}"/>
    <cellStyle name="Normal 2 2 3 2 5 6" xfId="14722" xr:uid="{00000000-0005-0000-0000-000083390000}"/>
    <cellStyle name="Normal 2 2 3 2 5 6 2" xfId="14723" xr:uid="{00000000-0005-0000-0000-000084390000}"/>
    <cellStyle name="Normal 2 2 3 2 5 7" xfId="14724" xr:uid="{00000000-0005-0000-0000-000085390000}"/>
    <cellStyle name="Normal 2 2 3 2 6" xfId="14725" xr:uid="{00000000-0005-0000-0000-000086390000}"/>
    <cellStyle name="Normal 2 2 3 2 6 2" xfId="14726" xr:uid="{00000000-0005-0000-0000-000087390000}"/>
    <cellStyle name="Normal 2 2 3 2 6 2 2" xfId="14727" xr:uid="{00000000-0005-0000-0000-000088390000}"/>
    <cellStyle name="Normal 2 2 3 2 6 3" xfId="14728" xr:uid="{00000000-0005-0000-0000-000089390000}"/>
    <cellStyle name="Normal 2 2 3 2 7" xfId="14729" xr:uid="{00000000-0005-0000-0000-00008A390000}"/>
    <cellStyle name="Normal 2 2 3 2 7 2" xfId="14730" xr:uid="{00000000-0005-0000-0000-00008B390000}"/>
    <cellStyle name="Normal 2 2 3 2 7 2 2" xfId="14731" xr:uid="{00000000-0005-0000-0000-00008C390000}"/>
    <cellStyle name="Normal 2 2 3 2 7 3" xfId="14732" xr:uid="{00000000-0005-0000-0000-00008D390000}"/>
    <cellStyle name="Normal 2 2 3 2 8" xfId="14733" xr:uid="{00000000-0005-0000-0000-00008E390000}"/>
    <cellStyle name="Normal 2 2 3 2 8 2" xfId="14734" xr:uid="{00000000-0005-0000-0000-00008F390000}"/>
    <cellStyle name="Normal 2 2 3 2 8 2 2" xfId="14735" xr:uid="{00000000-0005-0000-0000-000090390000}"/>
    <cellStyle name="Normal 2 2 3 2 8 3" xfId="14736" xr:uid="{00000000-0005-0000-0000-000091390000}"/>
    <cellStyle name="Normal 2 2 3 2 9" xfId="14737" xr:uid="{00000000-0005-0000-0000-000092390000}"/>
    <cellStyle name="Normal 2 2 3 2 9 2" xfId="14738" xr:uid="{00000000-0005-0000-0000-000093390000}"/>
    <cellStyle name="Normal 2 2 3 3" xfId="14739" xr:uid="{00000000-0005-0000-0000-000094390000}"/>
    <cellStyle name="Normal 2 2 3 3 10" xfId="14740" xr:uid="{00000000-0005-0000-0000-000095390000}"/>
    <cellStyle name="Normal 2 2 3 3 10 2" xfId="14741" xr:uid="{00000000-0005-0000-0000-000096390000}"/>
    <cellStyle name="Normal 2 2 3 3 11" xfId="14742" xr:uid="{00000000-0005-0000-0000-000097390000}"/>
    <cellStyle name="Normal 2 2 3 3 2" xfId="14743" xr:uid="{00000000-0005-0000-0000-000098390000}"/>
    <cellStyle name="Normal 2 2 3 3 2 2" xfId="14744" xr:uid="{00000000-0005-0000-0000-000099390000}"/>
    <cellStyle name="Normal 2 2 3 3 2 2 2" xfId="14745" xr:uid="{00000000-0005-0000-0000-00009A390000}"/>
    <cellStyle name="Normal 2 2 3 3 2 2 2 2" xfId="14746" xr:uid="{00000000-0005-0000-0000-00009B390000}"/>
    <cellStyle name="Normal 2 2 3 3 2 2 2 2 2" xfId="14747" xr:uid="{00000000-0005-0000-0000-00009C390000}"/>
    <cellStyle name="Normal 2 2 3 3 2 2 2 3" xfId="14748" xr:uid="{00000000-0005-0000-0000-00009D390000}"/>
    <cellStyle name="Normal 2 2 3 3 2 2 3" xfId="14749" xr:uid="{00000000-0005-0000-0000-00009E390000}"/>
    <cellStyle name="Normal 2 2 3 3 2 2 3 2" xfId="14750" xr:uid="{00000000-0005-0000-0000-00009F390000}"/>
    <cellStyle name="Normal 2 2 3 3 2 2 3 2 2" xfId="14751" xr:uid="{00000000-0005-0000-0000-0000A0390000}"/>
    <cellStyle name="Normal 2 2 3 3 2 2 3 3" xfId="14752" xr:uid="{00000000-0005-0000-0000-0000A1390000}"/>
    <cellStyle name="Normal 2 2 3 3 2 2 4" xfId="14753" xr:uid="{00000000-0005-0000-0000-0000A2390000}"/>
    <cellStyle name="Normal 2 2 3 3 2 2 4 2" xfId="14754" xr:uid="{00000000-0005-0000-0000-0000A3390000}"/>
    <cellStyle name="Normal 2 2 3 3 2 2 4 2 2" xfId="14755" xr:uid="{00000000-0005-0000-0000-0000A4390000}"/>
    <cellStyle name="Normal 2 2 3 3 2 2 4 3" xfId="14756" xr:uid="{00000000-0005-0000-0000-0000A5390000}"/>
    <cellStyle name="Normal 2 2 3 3 2 2 5" xfId="14757" xr:uid="{00000000-0005-0000-0000-0000A6390000}"/>
    <cellStyle name="Normal 2 2 3 3 2 2 5 2" xfId="14758" xr:uid="{00000000-0005-0000-0000-0000A7390000}"/>
    <cellStyle name="Normal 2 2 3 3 2 2 6" xfId="14759" xr:uid="{00000000-0005-0000-0000-0000A8390000}"/>
    <cellStyle name="Normal 2 2 3 3 2 2 6 2" xfId="14760" xr:uid="{00000000-0005-0000-0000-0000A9390000}"/>
    <cellStyle name="Normal 2 2 3 3 2 2 7" xfId="14761" xr:uid="{00000000-0005-0000-0000-0000AA390000}"/>
    <cellStyle name="Normal 2 2 3 3 2 3" xfId="14762" xr:uid="{00000000-0005-0000-0000-0000AB390000}"/>
    <cellStyle name="Normal 2 2 3 3 2 3 2" xfId="14763" xr:uid="{00000000-0005-0000-0000-0000AC390000}"/>
    <cellStyle name="Normal 2 2 3 3 2 3 2 2" xfId="14764" xr:uid="{00000000-0005-0000-0000-0000AD390000}"/>
    <cellStyle name="Normal 2 2 3 3 2 3 2 2 2" xfId="14765" xr:uid="{00000000-0005-0000-0000-0000AE390000}"/>
    <cellStyle name="Normal 2 2 3 3 2 3 2 3" xfId="14766" xr:uid="{00000000-0005-0000-0000-0000AF390000}"/>
    <cellStyle name="Normal 2 2 3 3 2 3 3" xfId="14767" xr:uid="{00000000-0005-0000-0000-0000B0390000}"/>
    <cellStyle name="Normal 2 2 3 3 2 3 3 2" xfId="14768" xr:uid="{00000000-0005-0000-0000-0000B1390000}"/>
    <cellStyle name="Normal 2 2 3 3 2 3 3 2 2" xfId="14769" xr:uid="{00000000-0005-0000-0000-0000B2390000}"/>
    <cellStyle name="Normal 2 2 3 3 2 3 3 3" xfId="14770" xr:uid="{00000000-0005-0000-0000-0000B3390000}"/>
    <cellStyle name="Normal 2 2 3 3 2 3 4" xfId="14771" xr:uid="{00000000-0005-0000-0000-0000B4390000}"/>
    <cellStyle name="Normal 2 2 3 3 2 3 4 2" xfId="14772" xr:uid="{00000000-0005-0000-0000-0000B5390000}"/>
    <cellStyle name="Normal 2 2 3 3 2 3 4 2 2" xfId="14773" xr:uid="{00000000-0005-0000-0000-0000B6390000}"/>
    <cellStyle name="Normal 2 2 3 3 2 3 4 3" xfId="14774" xr:uid="{00000000-0005-0000-0000-0000B7390000}"/>
    <cellStyle name="Normal 2 2 3 3 2 3 5" xfId="14775" xr:uid="{00000000-0005-0000-0000-0000B8390000}"/>
    <cellStyle name="Normal 2 2 3 3 2 3 5 2" xfId="14776" xr:uid="{00000000-0005-0000-0000-0000B9390000}"/>
    <cellStyle name="Normal 2 2 3 3 2 3 6" xfId="14777" xr:uid="{00000000-0005-0000-0000-0000BA390000}"/>
    <cellStyle name="Normal 2 2 3 3 2 3 6 2" xfId="14778" xr:uid="{00000000-0005-0000-0000-0000BB390000}"/>
    <cellStyle name="Normal 2 2 3 3 2 3 7" xfId="14779" xr:uid="{00000000-0005-0000-0000-0000BC390000}"/>
    <cellStyle name="Normal 2 2 3 3 2 4" xfId="14780" xr:uid="{00000000-0005-0000-0000-0000BD390000}"/>
    <cellStyle name="Normal 2 2 3 3 2 4 2" xfId="14781" xr:uid="{00000000-0005-0000-0000-0000BE390000}"/>
    <cellStyle name="Normal 2 2 3 3 2 4 2 2" xfId="14782" xr:uid="{00000000-0005-0000-0000-0000BF390000}"/>
    <cellStyle name="Normal 2 2 3 3 2 4 3" xfId="14783" xr:uid="{00000000-0005-0000-0000-0000C0390000}"/>
    <cellStyle name="Normal 2 2 3 3 2 5" xfId="14784" xr:uid="{00000000-0005-0000-0000-0000C1390000}"/>
    <cellStyle name="Normal 2 2 3 3 2 5 2" xfId="14785" xr:uid="{00000000-0005-0000-0000-0000C2390000}"/>
    <cellStyle name="Normal 2 2 3 3 2 5 2 2" xfId="14786" xr:uid="{00000000-0005-0000-0000-0000C3390000}"/>
    <cellStyle name="Normal 2 2 3 3 2 5 3" xfId="14787" xr:uid="{00000000-0005-0000-0000-0000C4390000}"/>
    <cellStyle name="Normal 2 2 3 3 2 6" xfId="14788" xr:uid="{00000000-0005-0000-0000-0000C5390000}"/>
    <cellStyle name="Normal 2 2 3 3 2 6 2" xfId="14789" xr:uid="{00000000-0005-0000-0000-0000C6390000}"/>
    <cellStyle name="Normal 2 2 3 3 2 6 2 2" xfId="14790" xr:uid="{00000000-0005-0000-0000-0000C7390000}"/>
    <cellStyle name="Normal 2 2 3 3 2 6 3" xfId="14791" xr:uid="{00000000-0005-0000-0000-0000C8390000}"/>
    <cellStyle name="Normal 2 2 3 3 2 7" xfId="14792" xr:uid="{00000000-0005-0000-0000-0000C9390000}"/>
    <cellStyle name="Normal 2 2 3 3 2 7 2" xfId="14793" xr:uid="{00000000-0005-0000-0000-0000CA390000}"/>
    <cellStyle name="Normal 2 2 3 3 2 8" xfId="14794" xr:uid="{00000000-0005-0000-0000-0000CB390000}"/>
    <cellStyle name="Normal 2 2 3 3 2 8 2" xfId="14795" xr:uid="{00000000-0005-0000-0000-0000CC390000}"/>
    <cellStyle name="Normal 2 2 3 3 2 9" xfId="14796" xr:uid="{00000000-0005-0000-0000-0000CD390000}"/>
    <cellStyle name="Normal 2 2 3 3 3" xfId="14797" xr:uid="{00000000-0005-0000-0000-0000CE390000}"/>
    <cellStyle name="Normal 2 2 3 3 3 2" xfId="14798" xr:uid="{00000000-0005-0000-0000-0000CF390000}"/>
    <cellStyle name="Normal 2 2 3 3 3 2 2" xfId="14799" xr:uid="{00000000-0005-0000-0000-0000D0390000}"/>
    <cellStyle name="Normal 2 2 3 3 3 2 2 2" xfId="14800" xr:uid="{00000000-0005-0000-0000-0000D1390000}"/>
    <cellStyle name="Normal 2 2 3 3 3 2 2 2 2" xfId="14801" xr:uid="{00000000-0005-0000-0000-0000D2390000}"/>
    <cellStyle name="Normal 2 2 3 3 3 2 2 3" xfId="14802" xr:uid="{00000000-0005-0000-0000-0000D3390000}"/>
    <cellStyle name="Normal 2 2 3 3 3 2 3" xfId="14803" xr:uid="{00000000-0005-0000-0000-0000D4390000}"/>
    <cellStyle name="Normal 2 2 3 3 3 2 3 2" xfId="14804" xr:uid="{00000000-0005-0000-0000-0000D5390000}"/>
    <cellStyle name="Normal 2 2 3 3 3 2 3 2 2" xfId="14805" xr:uid="{00000000-0005-0000-0000-0000D6390000}"/>
    <cellStyle name="Normal 2 2 3 3 3 2 3 3" xfId="14806" xr:uid="{00000000-0005-0000-0000-0000D7390000}"/>
    <cellStyle name="Normal 2 2 3 3 3 2 4" xfId="14807" xr:uid="{00000000-0005-0000-0000-0000D8390000}"/>
    <cellStyle name="Normal 2 2 3 3 3 2 4 2" xfId="14808" xr:uid="{00000000-0005-0000-0000-0000D9390000}"/>
    <cellStyle name="Normal 2 2 3 3 3 2 4 2 2" xfId="14809" xr:uid="{00000000-0005-0000-0000-0000DA390000}"/>
    <cellStyle name="Normal 2 2 3 3 3 2 4 3" xfId="14810" xr:uid="{00000000-0005-0000-0000-0000DB390000}"/>
    <cellStyle name="Normal 2 2 3 3 3 2 5" xfId="14811" xr:uid="{00000000-0005-0000-0000-0000DC390000}"/>
    <cellStyle name="Normal 2 2 3 3 3 2 5 2" xfId="14812" xr:uid="{00000000-0005-0000-0000-0000DD390000}"/>
    <cellStyle name="Normal 2 2 3 3 3 2 6" xfId="14813" xr:uid="{00000000-0005-0000-0000-0000DE390000}"/>
    <cellStyle name="Normal 2 2 3 3 3 2 6 2" xfId="14814" xr:uid="{00000000-0005-0000-0000-0000DF390000}"/>
    <cellStyle name="Normal 2 2 3 3 3 2 7" xfId="14815" xr:uid="{00000000-0005-0000-0000-0000E0390000}"/>
    <cellStyle name="Normal 2 2 3 3 3 3" xfId="14816" xr:uid="{00000000-0005-0000-0000-0000E1390000}"/>
    <cellStyle name="Normal 2 2 3 3 3 3 2" xfId="14817" xr:uid="{00000000-0005-0000-0000-0000E2390000}"/>
    <cellStyle name="Normal 2 2 3 3 3 3 2 2" xfId="14818" xr:uid="{00000000-0005-0000-0000-0000E3390000}"/>
    <cellStyle name="Normal 2 2 3 3 3 3 3" xfId="14819" xr:uid="{00000000-0005-0000-0000-0000E4390000}"/>
    <cellStyle name="Normal 2 2 3 3 3 4" xfId="14820" xr:uid="{00000000-0005-0000-0000-0000E5390000}"/>
    <cellStyle name="Normal 2 2 3 3 3 4 2" xfId="14821" xr:uid="{00000000-0005-0000-0000-0000E6390000}"/>
    <cellStyle name="Normal 2 2 3 3 3 4 2 2" xfId="14822" xr:uid="{00000000-0005-0000-0000-0000E7390000}"/>
    <cellStyle name="Normal 2 2 3 3 3 4 3" xfId="14823" xr:uid="{00000000-0005-0000-0000-0000E8390000}"/>
    <cellStyle name="Normal 2 2 3 3 3 5" xfId="14824" xr:uid="{00000000-0005-0000-0000-0000E9390000}"/>
    <cellStyle name="Normal 2 2 3 3 3 5 2" xfId="14825" xr:uid="{00000000-0005-0000-0000-0000EA390000}"/>
    <cellStyle name="Normal 2 2 3 3 3 5 2 2" xfId="14826" xr:uid="{00000000-0005-0000-0000-0000EB390000}"/>
    <cellStyle name="Normal 2 2 3 3 3 5 3" xfId="14827" xr:uid="{00000000-0005-0000-0000-0000EC390000}"/>
    <cellStyle name="Normal 2 2 3 3 3 6" xfId="14828" xr:uid="{00000000-0005-0000-0000-0000ED390000}"/>
    <cellStyle name="Normal 2 2 3 3 3 6 2" xfId="14829" xr:uid="{00000000-0005-0000-0000-0000EE390000}"/>
    <cellStyle name="Normal 2 2 3 3 3 7" xfId="14830" xr:uid="{00000000-0005-0000-0000-0000EF390000}"/>
    <cellStyle name="Normal 2 2 3 3 3 7 2" xfId="14831" xr:uid="{00000000-0005-0000-0000-0000F0390000}"/>
    <cellStyle name="Normal 2 2 3 3 3 8" xfId="14832" xr:uid="{00000000-0005-0000-0000-0000F1390000}"/>
    <cellStyle name="Normal 2 2 3 3 4" xfId="14833" xr:uid="{00000000-0005-0000-0000-0000F2390000}"/>
    <cellStyle name="Normal 2 2 3 3 4 2" xfId="14834" xr:uid="{00000000-0005-0000-0000-0000F3390000}"/>
    <cellStyle name="Normal 2 2 3 3 4 2 2" xfId="14835" xr:uid="{00000000-0005-0000-0000-0000F4390000}"/>
    <cellStyle name="Normal 2 2 3 3 4 2 2 2" xfId="14836" xr:uid="{00000000-0005-0000-0000-0000F5390000}"/>
    <cellStyle name="Normal 2 2 3 3 4 2 3" xfId="14837" xr:uid="{00000000-0005-0000-0000-0000F6390000}"/>
    <cellStyle name="Normal 2 2 3 3 4 3" xfId="14838" xr:uid="{00000000-0005-0000-0000-0000F7390000}"/>
    <cellStyle name="Normal 2 2 3 3 4 3 2" xfId="14839" xr:uid="{00000000-0005-0000-0000-0000F8390000}"/>
    <cellStyle name="Normal 2 2 3 3 4 3 2 2" xfId="14840" xr:uid="{00000000-0005-0000-0000-0000F9390000}"/>
    <cellStyle name="Normal 2 2 3 3 4 3 3" xfId="14841" xr:uid="{00000000-0005-0000-0000-0000FA390000}"/>
    <cellStyle name="Normal 2 2 3 3 4 4" xfId="14842" xr:uid="{00000000-0005-0000-0000-0000FB390000}"/>
    <cellStyle name="Normal 2 2 3 3 4 4 2" xfId="14843" xr:uid="{00000000-0005-0000-0000-0000FC390000}"/>
    <cellStyle name="Normal 2 2 3 3 4 4 2 2" xfId="14844" xr:uid="{00000000-0005-0000-0000-0000FD390000}"/>
    <cellStyle name="Normal 2 2 3 3 4 4 3" xfId="14845" xr:uid="{00000000-0005-0000-0000-0000FE390000}"/>
    <cellStyle name="Normal 2 2 3 3 4 5" xfId="14846" xr:uid="{00000000-0005-0000-0000-0000FF390000}"/>
    <cellStyle name="Normal 2 2 3 3 4 5 2" xfId="14847" xr:uid="{00000000-0005-0000-0000-0000003A0000}"/>
    <cellStyle name="Normal 2 2 3 3 4 6" xfId="14848" xr:uid="{00000000-0005-0000-0000-0000013A0000}"/>
    <cellStyle name="Normal 2 2 3 3 4 6 2" xfId="14849" xr:uid="{00000000-0005-0000-0000-0000023A0000}"/>
    <cellStyle name="Normal 2 2 3 3 4 7" xfId="14850" xr:uid="{00000000-0005-0000-0000-0000033A0000}"/>
    <cellStyle name="Normal 2 2 3 3 5" xfId="14851" xr:uid="{00000000-0005-0000-0000-0000043A0000}"/>
    <cellStyle name="Normal 2 2 3 3 5 2" xfId="14852" xr:uid="{00000000-0005-0000-0000-0000053A0000}"/>
    <cellStyle name="Normal 2 2 3 3 5 2 2" xfId="14853" xr:uid="{00000000-0005-0000-0000-0000063A0000}"/>
    <cellStyle name="Normal 2 2 3 3 5 2 2 2" xfId="14854" xr:uid="{00000000-0005-0000-0000-0000073A0000}"/>
    <cellStyle name="Normal 2 2 3 3 5 2 3" xfId="14855" xr:uid="{00000000-0005-0000-0000-0000083A0000}"/>
    <cellStyle name="Normal 2 2 3 3 5 3" xfId="14856" xr:uid="{00000000-0005-0000-0000-0000093A0000}"/>
    <cellStyle name="Normal 2 2 3 3 5 3 2" xfId="14857" xr:uid="{00000000-0005-0000-0000-00000A3A0000}"/>
    <cellStyle name="Normal 2 2 3 3 5 3 2 2" xfId="14858" xr:uid="{00000000-0005-0000-0000-00000B3A0000}"/>
    <cellStyle name="Normal 2 2 3 3 5 3 3" xfId="14859" xr:uid="{00000000-0005-0000-0000-00000C3A0000}"/>
    <cellStyle name="Normal 2 2 3 3 5 4" xfId="14860" xr:uid="{00000000-0005-0000-0000-00000D3A0000}"/>
    <cellStyle name="Normal 2 2 3 3 5 4 2" xfId="14861" xr:uid="{00000000-0005-0000-0000-00000E3A0000}"/>
    <cellStyle name="Normal 2 2 3 3 5 4 2 2" xfId="14862" xr:uid="{00000000-0005-0000-0000-00000F3A0000}"/>
    <cellStyle name="Normal 2 2 3 3 5 4 3" xfId="14863" xr:uid="{00000000-0005-0000-0000-0000103A0000}"/>
    <cellStyle name="Normal 2 2 3 3 5 5" xfId="14864" xr:uid="{00000000-0005-0000-0000-0000113A0000}"/>
    <cellStyle name="Normal 2 2 3 3 5 5 2" xfId="14865" xr:uid="{00000000-0005-0000-0000-0000123A0000}"/>
    <cellStyle name="Normal 2 2 3 3 5 6" xfId="14866" xr:uid="{00000000-0005-0000-0000-0000133A0000}"/>
    <cellStyle name="Normal 2 2 3 3 5 6 2" xfId="14867" xr:uid="{00000000-0005-0000-0000-0000143A0000}"/>
    <cellStyle name="Normal 2 2 3 3 5 7" xfId="14868" xr:uid="{00000000-0005-0000-0000-0000153A0000}"/>
    <cellStyle name="Normal 2 2 3 3 6" xfId="14869" xr:uid="{00000000-0005-0000-0000-0000163A0000}"/>
    <cellStyle name="Normal 2 2 3 3 6 2" xfId="14870" xr:uid="{00000000-0005-0000-0000-0000173A0000}"/>
    <cellStyle name="Normal 2 2 3 3 6 2 2" xfId="14871" xr:uid="{00000000-0005-0000-0000-0000183A0000}"/>
    <cellStyle name="Normal 2 2 3 3 6 3" xfId="14872" xr:uid="{00000000-0005-0000-0000-0000193A0000}"/>
    <cellStyle name="Normal 2 2 3 3 7" xfId="14873" xr:uid="{00000000-0005-0000-0000-00001A3A0000}"/>
    <cellStyle name="Normal 2 2 3 3 7 2" xfId="14874" xr:uid="{00000000-0005-0000-0000-00001B3A0000}"/>
    <cellStyle name="Normal 2 2 3 3 7 2 2" xfId="14875" xr:uid="{00000000-0005-0000-0000-00001C3A0000}"/>
    <cellStyle name="Normal 2 2 3 3 7 3" xfId="14876" xr:uid="{00000000-0005-0000-0000-00001D3A0000}"/>
    <cellStyle name="Normal 2 2 3 3 8" xfId="14877" xr:uid="{00000000-0005-0000-0000-00001E3A0000}"/>
    <cellStyle name="Normal 2 2 3 3 8 2" xfId="14878" xr:uid="{00000000-0005-0000-0000-00001F3A0000}"/>
    <cellStyle name="Normal 2 2 3 3 8 2 2" xfId="14879" xr:uid="{00000000-0005-0000-0000-0000203A0000}"/>
    <cellStyle name="Normal 2 2 3 3 8 3" xfId="14880" xr:uid="{00000000-0005-0000-0000-0000213A0000}"/>
    <cellStyle name="Normal 2 2 3 3 9" xfId="14881" xr:uid="{00000000-0005-0000-0000-0000223A0000}"/>
    <cellStyle name="Normal 2 2 3 3 9 2" xfId="14882" xr:uid="{00000000-0005-0000-0000-0000233A0000}"/>
    <cellStyle name="Normal 2 2 3 4" xfId="14883" xr:uid="{00000000-0005-0000-0000-0000243A0000}"/>
    <cellStyle name="Normal 2 2 3 4 2" xfId="14884" xr:uid="{00000000-0005-0000-0000-0000253A0000}"/>
    <cellStyle name="Normal 2 2 3 4 2 2" xfId="14885" xr:uid="{00000000-0005-0000-0000-0000263A0000}"/>
    <cellStyle name="Normal 2 2 3 4 2 2 2" xfId="14886" xr:uid="{00000000-0005-0000-0000-0000273A0000}"/>
    <cellStyle name="Normal 2 2 3 4 2 2 2 2" xfId="14887" xr:uid="{00000000-0005-0000-0000-0000283A0000}"/>
    <cellStyle name="Normal 2 2 3 4 2 2 3" xfId="14888" xr:uid="{00000000-0005-0000-0000-0000293A0000}"/>
    <cellStyle name="Normal 2 2 3 4 2 3" xfId="14889" xr:uid="{00000000-0005-0000-0000-00002A3A0000}"/>
    <cellStyle name="Normal 2 2 3 4 2 3 2" xfId="14890" xr:uid="{00000000-0005-0000-0000-00002B3A0000}"/>
    <cellStyle name="Normal 2 2 3 4 2 3 2 2" xfId="14891" xr:uid="{00000000-0005-0000-0000-00002C3A0000}"/>
    <cellStyle name="Normal 2 2 3 4 2 3 3" xfId="14892" xr:uid="{00000000-0005-0000-0000-00002D3A0000}"/>
    <cellStyle name="Normal 2 2 3 4 2 4" xfId="14893" xr:uid="{00000000-0005-0000-0000-00002E3A0000}"/>
    <cellStyle name="Normal 2 2 3 4 2 4 2" xfId="14894" xr:uid="{00000000-0005-0000-0000-00002F3A0000}"/>
    <cellStyle name="Normal 2 2 3 4 2 4 2 2" xfId="14895" xr:uid="{00000000-0005-0000-0000-0000303A0000}"/>
    <cellStyle name="Normal 2 2 3 4 2 4 3" xfId="14896" xr:uid="{00000000-0005-0000-0000-0000313A0000}"/>
    <cellStyle name="Normal 2 2 3 4 2 5" xfId="14897" xr:uid="{00000000-0005-0000-0000-0000323A0000}"/>
    <cellStyle name="Normal 2 2 3 4 2 5 2" xfId="14898" xr:uid="{00000000-0005-0000-0000-0000333A0000}"/>
    <cellStyle name="Normal 2 2 3 4 2 6" xfId="14899" xr:uid="{00000000-0005-0000-0000-0000343A0000}"/>
    <cellStyle name="Normal 2 2 3 4 2 6 2" xfId="14900" xr:uid="{00000000-0005-0000-0000-0000353A0000}"/>
    <cellStyle name="Normal 2 2 3 4 2 7" xfId="14901" xr:uid="{00000000-0005-0000-0000-0000363A0000}"/>
    <cellStyle name="Normal 2 2 3 4 3" xfId="14902" xr:uid="{00000000-0005-0000-0000-0000373A0000}"/>
    <cellStyle name="Normal 2 2 3 4 3 2" xfId="14903" xr:uid="{00000000-0005-0000-0000-0000383A0000}"/>
    <cellStyle name="Normal 2 2 3 4 3 2 2" xfId="14904" xr:uid="{00000000-0005-0000-0000-0000393A0000}"/>
    <cellStyle name="Normal 2 2 3 4 3 2 2 2" xfId="14905" xr:uid="{00000000-0005-0000-0000-00003A3A0000}"/>
    <cellStyle name="Normal 2 2 3 4 3 2 3" xfId="14906" xr:uid="{00000000-0005-0000-0000-00003B3A0000}"/>
    <cellStyle name="Normal 2 2 3 4 3 3" xfId="14907" xr:uid="{00000000-0005-0000-0000-00003C3A0000}"/>
    <cellStyle name="Normal 2 2 3 4 3 3 2" xfId="14908" xr:uid="{00000000-0005-0000-0000-00003D3A0000}"/>
    <cellStyle name="Normal 2 2 3 4 3 3 2 2" xfId="14909" xr:uid="{00000000-0005-0000-0000-00003E3A0000}"/>
    <cellStyle name="Normal 2 2 3 4 3 3 3" xfId="14910" xr:uid="{00000000-0005-0000-0000-00003F3A0000}"/>
    <cellStyle name="Normal 2 2 3 4 3 4" xfId="14911" xr:uid="{00000000-0005-0000-0000-0000403A0000}"/>
    <cellStyle name="Normal 2 2 3 4 3 4 2" xfId="14912" xr:uid="{00000000-0005-0000-0000-0000413A0000}"/>
    <cellStyle name="Normal 2 2 3 4 3 4 2 2" xfId="14913" xr:uid="{00000000-0005-0000-0000-0000423A0000}"/>
    <cellStyle name="Normal 2 2 3 4 3 4 3" xfId="14914" xr:uid="{00000000-0005-0000-0000-0000433A0000}"/>
    <cellStyle name="Normal 2 2 3 4 3 5" xfId="14915" xr:uid="{00000000-0005-0000-0000-0000443A0000}"/>
    <cellStyle name="Normal 2 2 3 4 3 5 2" xfId="14916" xr:uid="{00000000-0005-0000-0000-0000453A0000}"/>
    <cellStyle name="Normal 2 2 3 4 3 6" xfId="14917" xr:uid="{00000000-0005-0000-0000-0000463A0000}"/>
    <cellStyle name="Normal 2 2 3 4 3 6 2" xfId="14918" xr:uid="{00000000-0005-0000-0000-0000473A0000}"/>
    <cellStyle name="Normal 2 2 3 4 3 7" xfId="14919" xr:uid="{00000000-0005-0000-0000-0000483A0000}"/>
    <cellStyle name="Normal 2 2 3 4 4" xfId="14920" xr:uid="{00000000-0005-0000-0000-0000493A0000}"/>
    <cellStyle name="Normal 2 2 3 4 4 2" xfId="14921" xr:uid="{00000000-0005-0000-0000-00004A3A0000}"/>
    <cellStyle name="Normal 2 2 3 4 4 2 2" xfId="14922" xr:uid="{00000000-0005-0000-0000-00004B3A0000}"/>
    <cellStyle name="Normal 2 2 3 4 4 3" xfId="14923" xr:uid="{00000000-0005-0000-0000-00004C3A0000}"/>
    <cellStyle name="Normal 2 2 3 4 5" xfId="14924" xr:uid="{00000000-0005-0000-0000-00004D3A0000}"/>
    <cellStyle name="Normal 2 2 3 4 5 2" xfId="14925" xr:uid="{00000000-0005-0000-0000-00004E3A0000}"/>
    <cellStyle name="Normal 2 2 3 4 5 2 2" xfId="14926" xr:uid="{00000000-0005-0000-0000-00004F3A0000}"/>
    <cellStyle name="Normal 2 2 3 4 5 3" xfId="14927" xr:uid="{00000000-0005-0000-0000-0000503A0000}"/>
    <cellStyle name="Normal 2 2 3 4 6" xfId="14928" xr:uid="{00000000-0005-0000-0000-0000513A0000}"/>
    <cellStyle name="Normal 2 2 3 4 6 2" xfId="14929" xr:uid="{00000000-0005-0000-0000-0000523A0000}"/>
    <cellStyle name="Normal 2 2 3 4 6 2 2" xfId="14930" xr:uid="{00000000-0005-0000-0000-0000533A0000}"/>
    <cellStyle name="Normal 2 2 3 4 6 3" xfId="14931" xr:uid="{00000000-0005-0000-0000-0000543A0000}"/>
    <cellStyle name="Normal 2 2 3 4 7" xfId="14932" xr:uid="{00000000-0005-0000-0000-0000553A0000}"/>
    <cellStyle name="Normal 2 2 3 4 7 2" xfId="14933" xr:uid="{00000000-0005-0000-0000-0000563A0000}"/>
    <cellStyle name="Normal 2 2 3 4 8" xfId="14934" xr:uid="{00000000-0005-0000-0000-0000573A0000}"/>
    <cellStyle name="Normal 2 2 3 4 8 2" xfId="14935" xr:uid="{00000000-0005-0000-0000-0000583A0000}"/>
    <cellStyle name="Normal 2 2 3 4 9" xfId="14936" xr:uid="{00000000-0005-0000-0000-0000593A0000}"/>
    <cellStyle name="Normal 2 2 3 5" xfId="14937" xr:uid="{00000000-0005-0000-0000-00005A3A0000}"/>
    <cellStyle name="Normal 2 2 3 5 2" xfId="14938" xr:uid="{00000000-0005-0000-0000-00005B3A0000}"/>
    <cellStyle name="Normal 2 2 3 5 2 2" xfId="14939" xr:uid="{00000000-0005-0000-0000-00005C3A0000}"/>
    <cellStyle name="Normal 2 2 3 5 2 2 2" xfId="14940" xr:uid="{00000000-0005-0000-0000-00005D3A0000}"/>
    <cellStyle name="Normal 2 2 3 5 2 2 2 2" xfId="14941" xr:uid="{00000000-0005-0000-0000-00005E3A0000}"/>
    <cellStyle name="Normal 2 2 3 5 2 2 3" xfId="14942" xr:uid="{00000000-0005-0000-0000-00005F3A0000}"/>
    <cellStyle name="Normal 2 2 3 5 2 3" xfId="14943" xr:uid="{00000000-0005-0000-0000-0000603A0000}"/>
    <cellStyle name="Normal 2 2 3 5 2 3 2" xfId="14944" xr:uid="{00000000-0005-0000-0000-0000613A0000}"/>
    <cellStyle name="Normal 2 2 3 5 2 3 2 2" xfId="14945" xr:uid="{00000000-0005-0000-0000-0000623A0000}"/>
    <cellStyle name="Normal 2 2 3 5 2 3 3" xfId="14946" xr:uid="{00000000-0005-0000-0000-0000633A0000}"/>
    <cellStyle name="Normal 2 2 3 5 2 4" xfId="14947" xr:uid="{00000000-0005-0000-0000-0000643A0000}"/>
    <cellStyle name="Normal 2 2 3 5 2 4 2" xfId="14948" xr:uid="{00000000-0005-0000-0000-0000653A0000}"/>
    <cellStyle name="Normal 2 2 3 5 2 4 2 2" xfId="14949" xr:uid="{00000000-0005-0000-0000-0000663A0000}"/>
    <cellStyle name="Normal 2 2 3 5 2 4 3" xfId="14950" xr:uid="{00000000-0005-0000-0000-0000673A0000}"/>
    <cellStyle name="Normal 2 2 3 5 2 5" xfId="14951" xr:uid="{00000000-0005-0000-0000-0000683A0000}"/>
    <cellStyle name="Normal 2 2 3 5 2 5 2" xfId="14952" xr:uid="{00000000-0005-0000-0000-0000693A0000}"/>
    <cellStyle name="Normal 2 2 3 5 2 6" xfId="14953" xr:uid="{00000000-0005-0000-0000-00006A3A0000}"/>
    <cellStyle name="Normal 2 2 3 5 2 6 2" xfId="14954" xr:uid="{00000000-0005-0000-0000-00006B3A0000}"/>
    <cellStyle name="Normal 2 2 3 5 2 7" xfId="14955" xr:uid="{00000000-0005-0000-0000-00006C3A0000}"/>
    <cellStyle name="Normal 2 2 3 5 3" xfId="14956" xr:uid="{00000000-0005-0000-0000-00006D3A0000}"/>
    <cellStyle name="Normal 2 2 3 5 3 2" xfId="14957" xr:uid="{00000000-0005-0000-0000-00006E3A0000}"/>
    <cellStyle name="Normal 2 2 3 5 3 2 2" xfId="14958" xr:uid="{00000000-0005-0000-0000-00006F3A0000}"/>
    <cellStyle name="Normal 2 2 3 5 3 3" xfId="14959" xr:uid="{00000000-0005-0000-0000-0000703A0000}"/>
    <cellStyle name="Normal 2 2 3 5 4" xfId="14960" xr:uid="{00000000-0005-0000-0000-0000713A0000}"/>
    <cellStyle name="Normal 2 2 3 5 4 2" xfId="14961" xr:uid="{00000000-0005-0000-0000-0000723A0000}"/>
    <cellStyle name="Normal 2 2 3 5 4 2 2" xfId="14962" xr:uid="{00000000-0005-0000-0000-0000733A0000}"/>
    <cellStyle name="Normal 2 2 3 5 4 3" xfId="14963" xr:uid="{00000000-0005-0000-0000-0000743A0000}"/>
    <cellStyle name="Normal 2 2 3 5 5" xfId="14964" xr:uid="{00000000-0005-0000-0000-0000753A0000}"/>
    <cellStyle name="Normal 2 2 3 5 5 2" xfId="14965" xr:uid="{00000000-0005-0000-0000-0000763A0000}"/>
    <cellStyle name="Normal 2 2 3 5 5 2 2" xfId="14966" xr:uid="{00000000-0005-0000-0000-0000773A0000}"/>
    <cellStyle name="Normal 2 2 3 5 5 3" xfId="14967" xr:uid="{00000000-0005-0000-0000-0000783A0000}"/>
    <cellStyle name="Normal 2 2 3 5 6" xfId="14968" xr:uid="{00000000-0005-0000-0000-0000793A0000}"/>
    <cellStyle name="Normal 2 2 3 5 6 2" xfId="14969" xr:uid="{00000000-0005-0000-0000-00007A3A0000}"/>
    <cellStyle name="Normal 2 2 3 5 7" xfId="14970" xr:uid="{00000000-0005-0000-0000-00007B3A0000}"/>
    <cellStyle name="Normal 2 2 3 5 7 2" xfId="14971" xr:uid="{00000000-0005-0000-0000-00007C3A0000}"/>
    <cellStyle name="Normal 2 2 3 5 8" xfId="14972" xr:uid="{00000000-0005-0000-0000-00007D3A0000}"/>
    <cellStyle name="Normal 2 2 3 6" xfId="14973" xr:uid="{00000000-0005-0000-0000-00007E3A0000}"/>
    <cellStyle name="Normal 2 2 3 6 2" xfId="14974" xr:uid="{00000000-0005-0000-0000-00007F3A0000}"/>
    <cellStyle name="Normal 2 2 3 6 2 2" xfId="14975" xr:uid="{00000000-0005-0000-0000-0000803A0000}"/>
    <cellStyle name="Normal 2 2 3 6 2 2 2" xfId="14976" xr:uid="{00000000-0005-0000-0000-0000813A0000}"/>
    <cellStyle name="Normal 2 2 3 6 2 3" xfId="14977" xr:uid="{00000000-0005-0000-0000-0000823A0000}"/>
    <cellStyle name="Normal 2 2 3 6 3" xfId="14978" xr:uid="{00000000-0005-0000-0000-0000833A0000}"/>
    <cellStyle name="Normal 2 2 3 6 3 2" xfId="14979" xr:uid="{00000000-0005-0000-0000-0000843A0000}"/>
    <cellStyle name="Normal 2 2 3 6 3 2 2" xfId="14980" xr:uid="{00000000-0005-0000-0000-0000853A0000}"/>
    <cellStyle name="Normal 2 2 3 6 3 3" xfId="14981" xr:uid="{00000000-0005-0000-0000-0000863A0000}"/>
    <cellStyle name="Normal 2 2 3 6 4" xfId="14982" xr:uid="{00000000-0005-0000-0000-0000873A0000}"/>
    <cellStyle name="Normal 2 2 3 6 4 2" xfId="14983" xr:uid="{00000000-0005-0000-0000-0000883A0000}"/>
    <cellStyle name="Normal 2 2 3 6 4 2 2" xfId="14984" xr:uid="{00000000-0005-0000-0000-0000893A0000}"/>
    <cellStyle name="Normal 2 2 3 6 4 3" xfId="14985" xr:uid="{00000000-0005-0000-0000-00008A3A0000}"/>
    <cellStyle name="Normal 2 2 3 6 5" xfId="14986" xr:uid="{00000000-0005-0000-0000-00008B3A0000}"/>
    <cellStyle name="Normal 2 2 3 6 5 2" xfId="14987" xr:uid="{00000000-0005-0000-0000-00008C3A0000}"/>
    <cellStyle name="Normal 2 2 3 6 6" xfId="14988" xr:uid="{00000000-0005-0000-0000-00008D3A0000}"/>
    <cellStyle name="Normal 2 2 3 6 6 2" xfId="14989" xr:uid="{00000000-0005-0000-0000-00008E3A0000}"/>
    <cellStyle name="Normal 2 2 3 6 7" xfId="14990" xr:uid="{00000000-0005-0000-0000-00008F3A0000}"/>
    <cellStyle name="Normal 2 2 3 7" xfId="14991" xr:uid="{00000000-0005-0000-0000-0000903A0000}"/>
    <cellStyle name="Normal 2 2 3 7 2" xfId="14992" xr:uid="{00000000-0005-0000-0000-0000913A0000}"/>
    <cellStyle name="Normal 2 2 3 7 2 2" xfId="14993" xr:uid="{00000000-0005-0000-0000-0000923A0000}"/>
    <cellStyle name="Normal 2 2 3 7 2 2 2" xfId="14994" xr:uid="{00000000-0005-0000-0000-0000933A0000}"/>
    <cellStyle name="Normal 2 2 3 7 2 3" xfId="14995" xr:uid="{00000000-0005-0000-0000-0000943A0000}"/>
    <cellStyle name="Normal 2 2 3 7 3" xfId="14996" xr:uid="{00000000-0005-0000-0000-0000953A0000}"/>
    <cellStyle name="Normal 2 2 3 7 3 2" xfId="14997" xr:uid="{00000000-0005-0000-0000-0000963A0000}"/>
    <cellStyle name="Normal 2 2 3 7 3 2 2" xfId="14998" xr:uid="{00000000-0005-0000-0000-0000973A0000}"/>
    <cellStyle name="Normal 2 2 3 7 3 3" xfId="14999" xr:uid="{00000000-0005-0000-0000-0000983A0000}"/>
    <cellStyle name="Normal 2 2 3 7 4" xfId="15000" xr:uid="{00000000-0005-0000-0000-0000993A0000}"/>
    <cellStyle name="Normal 2 2 3 7 4 2" xfId="15001" xr:uid="{00000000-0005-0000-0000-00009A3A0000}"/>
    <cellStyle name="Normal 2 2 3 7 4 2 2" xfId="15002" xr:uid="{00000000-0005-0000-0000-00009B3A0000}"/>
    <cellStyle name="Normal 2 2 3 7 4 3" xfId="15003" xr:uid="{00000000-0005-0000-0000-00009C3A0000}"/>
    <cellStyle name="Normal 2 2 3 7 5" xfId="15004" xr:uid="{00000000-0005-0000-0000-00009D3A0000}"/>
    <cellStyle name="Normal 2 2 3 7 5 2" xfId="15005" xr:uid="{00000000-0005-0000-0000-00009E3A0000}"/>
    <cellStyle name="Normal 2 2 3 7 6" xfId="15006" xr:uid="{00000000-0005-0000-0000-00009F3A0000}"/>
    <cellStyle name="Normal 2 2 3 7 6 2" xfId="15007" xr:uid="{00000000-0005-0000-0000-0000A03A0000}"/>
    <cellStyle name="Normal 2 2 3 7 7" xfId="15008" xr:uid="{00000000-0005-0000-0000-0000A13A0000}"/>
    <cellStyle name="Normal 2 2 3 8" xfId="15009" xr:uid="{00000000-0005-0000-0000-0000A23A0000}"/>
    <cellStyle name="Normal 2 2 3 8 2" xfId="15010" xr:uid="{00000000-0005-0000-0000-0000A33A0000}"/>
    <cellStyle name="Normal 2 2 3 8 2 2" xfId="15011" xr:uid="{00000000-0005-0000-0000-0000A43A0000}"/>
    <cellStyle name="Normal 2 2 3 8 3" xfId="15012" xr:uid="{00000000-0005-0000-0000-0000A53A0000}"/>
    <cellStyle name="Normal 2 2 3 9" xfId="15013" xr:uid="{00000000-0005-0000-0000-0000A63A0000}"/>
    <cellStyle name="Normal 2 2 3 9 2" xfId="15014" xr:uid="{00000000-0005-0000-0000-0000A73A0000}"/>
    <cellStyle name="Normal 2 2 3 9 2 2" xfId="15015" xr:uid="{00000000-0005-0000-0000-0000A83A0000}"/>
    <cellStyle name="Normal 2 2 3 9 3" xfId="15016" xr:uid="{00000000-0005-0000-0000-0000A93A0000}"/>
    <cellStyle name="Normal 2 2 3_Confidential Information" xfId="15017" xr:uid="{00000000-0005-0000-0000-0000AA3A0000}"/>
    <cellStyle name="Normal 2 2 4" xfId="15018" xr:uid="{00000000-0005-0000-0000-0000AB3A0000}"/>
    <cellStyle name="Normal 2 2 5" xfId="15019" xr:uid="{00000000-0005-0000-0000-0000AC3A0000}"/>
    <cellStyle name="Normal 2 2 6" xfId="15020" xr:uid="{00000000-0005-0000-0000-0000AD3A0000}"/>
    <cellStyle name="Normal 2 2 7" xfId="15021" xr:uid="{00000000-0005-0000-0000-0000AE3A0000}"/>
    <cellStyle name="Normal 2 2 8" xfId="15022" xr:uid="{00000000-0005-0000-0000-0000AF3A0000}"/>
    <cellStyle name="Normal 2 2 9" xfId="15023" xr:uid="{00000000-0005-0000-0000-0000B03A0000}"/>
    <cellStyle name="Normal 2 3" xfId="15024" xr:uid="{00000000-0005-0000-0000-0000B13A0000}"/>
    <cellStyle name="Normal 2 3 10" xfId="15025" xr:uid="{00000000-0005-0000-0000-0000B23A0000}"/>
    <cellStyle name="Normal 2 3 10 2" xfId="15026" xr:uid="{00000000-0005-0000-0000-0000B33A0000}"/>
    <cellStyle name="Normal 2 3 10 2 2" xfId="15027" xr:uid="{00000000-0005-0000-0000-0000B43A0000}"/>
    <cellStyle name="Normal 2 3 10 3" xfId="15028" xr:uid="{00000000-0005-0000-0000-0000B53A0000}"/>
    <cellStyle name="Normal 2 3 11" xfId="15029" xr:uid="{00000000-0005-0000-0000-0000B63A0000}"/>
    <cellStyle name="Normal 2 3 11 2" xfId="15030" xr:uid="{00000000-0005-0000-0000-0000B73A0000}"/>
    <cellStyle name="Normal 2 3 11 2 2" xfId="15031" xr:uid="{00000000-0005-0000-0000-0000B83A0000}"/>
    <cellStyle name="Normal 2 3 11 3" xfId="15032" xr:uid="{00000000-0005-0000-0000-0000B93A0000}"/>
    <cellStyle name="Normal 2 3 12" xfId="15033" xr:uid="{00000000-0005-0000-0000-0000BA3A0000}"/>
    <cellStyle name="Normal 2 3 12 2" xfId="15034" xr:uid="{00000000-0005-0000-0000-0000BB3A0000}"/>
    <cellStyle name="Normal 2 3 12 2 2" xfId="15035" xr:uid="{00000000-0005-0000-0000-0000BC3A0000}"/>
    <cellStyle name="Normal 2 3 12 3" xfId="15036" xr:uid="{00000000-0005-0000-0000-0000BD3A0000}"/>
    <cellStyle name="Normal 2 3 13" xfId="15037" xr:uid="{00000000-0005-0000-0000-0000BE3A0000}"/>
    <cellStyle name="Normal 2 3 13 2" xfId="15038" xr:uid="{00000000-0005-0000-0000-0000BF3A0000}"/>
    <cellStyle name="Normal 2 3 13 2 2" xfId="15039" xr:uid="{00000000-0005-0000-0000-0000C03A0000}"/>
    <cellStyle name="Normal 2 3 13 3" xfId="15040" xr:uid="{00000000-0005-0000-0000-0000C13A0000}"/>
    <cellStyle name="Normal 2 3 14" xfId="15041" xr:uid="{00000000-0005-0000-0000-0000C23A0000}"/>
    <cellStyle name="Normal 2 3 14 2" xfId="15042" xr:uid="{00000000-0005-0000-0000-0000C33A0000}"/>
    <cellStyle name="Normal 2 3 15" xfId="15043" xr:uid="{00000000-0005-0000-0000-0000C43A0000}"/>
    <cellStyle name="Normal 2 3 15 2" xfId="15044" xr:uid="{00000000-0005-0000-0000-0000C53A0000}"/>
    <cellStyle name="Normal 2 3 16" xfId="15045" xr:uid="{00000000-0005-0000-0000-0000C63A0000}"/>
    <cellStyle name="Normal 2 3 17" xfId="15046" xr:uid="{00000000-0005-0000-0000-0000C73A0000}"/>
    <cellStyle name="Normal 2 3 2" xfId="15047" xr:uid="{00000000-0005-0000-0000-0000C83A0000}"/>
    <cellStyle name="Normal 2 3 2 10" xfId="15048" xr:uid="{00000000-0005-0000-0000-0000C93A0000}"/>
    <cellStyle name="Normal 2 3 2 10 2" xfId="15049" xr:uid="{00000000-0005-0000-0000-0000CA3A0000}"/>
    <cellStyle name="Normal 2 3 2 10 2 2" xfId="15050" xr:uid="{00000000-0005-0000-0000-0000CB3A0000}"/>
    <cellStyle name="Normal 2 3 2 10 3" xfId="15051" xr:uid="{00000000-0005-0000-0000-0000CC3A0000}"/>
    <cellStyle name="Normal 2 3 2 11" xfId="15052" xr:uid="{00000000-0005-0000-0000-0000CD3A0000}"/>
    <cellStyle name="Normal 2 3 2 11 2" xfId="15053" xr:uid="{00000000-0005-0000-0000-0000CE3A0000}"/>
    <cellStyle name="Normal 2 3 2 12" xfId="15054" xr:uid="{00000000-0005-0000-0000-0000CF3A0000}"/>
    <cellStyle name="Normal 2 3 2 12 2" xfId="15055" xr:uid="{00000000-0005-0000-0000-0000D03A0000}"/>
    <cellStyle name="Normal 2 3 2 13" xfId="15056" xr:uid="{00000000-0005-0000-0000-0000D13A0000}"/>
    <cellStyle name="Normal 2 3 2 2" xfId="15057" xr:uid="{00000000-0005-0000-0000-0000D23A0000}"/>
    <cellStyle name="Normal 2 3 2 2 10" xfId="15058" xr:uid="{00000000-0005-0000-0000-0000D33A0000}"/>
    <cellStyle name="Normal 2 3 2 2 10 2" xfId="15059" xr:uid="{00000000-0005-0000-0000-0000D43A0000}"/>
    <cellStyle name="Normal 2 3 2 2 11" xfId="15060" xr:uid="{00000000-0005-0000-0000-0000D53A0000}"/>
    <cellStyle name="Normal 2 3 2 2 2" xfId="15061" xr:uid="{00000000-0005-0000-0000-0000D63A0000}"/>
    <cellStyle name="Normal 2 3 2 2 2 2" xfId="15062" xr:uid="{00000000-0005-0000-0000-0000D73A0000}"/>
    <cellStyle name="Normal 2 3 2 2 2 2 2" xfId="15063" xr:uid="{00000000-0005-0000-0000-0000D83A0000}"/>
    <cellStyle name="Normal 2 3 2 2 2 2 2 2" xfId="15064" xr:uid="{00000000-0005-0000-0000-0000D93A0000}"/>
    <cellStyle name="Normal 2 3 2 2 2 2 2 2 2" xfId="15065" xr:uid="{00000000-0005-0000-0000-0000DA3A0000}"/>
    <cellStyle name="Normal 2 3 2 2 2 2 2 3" xfId="15066" xr:uid="{00000000-0005-0000-0000-0000DB3A0000}"/>
    <cellStyle name="Normal 2 3 2 2 2 2 3" xfId="15067" xr:uid="{00000000-0005-0000-0000-0000DC3A0000}"/>
    <cellStyle name="Normal 2 3 2 2 2 2 3 2" xfId="15068" xr:uid="{00000000-0005-0000-0000-0000DD3A0000}"/>
    <cellStyle name="Normal 2 3 2 2 2 2 3 2 2" xfId="15069" xr:uid="{00000000-0005-0000-0000-0000DE3A0000}"/>
    <cellStyle name="Normal 2 3 2 2 2 2 3 3" xfId="15070" xr:uid="{00000000-0005-0000-0000-0000DF3A0000}"/>
    <cellStyle name="Normal 2 3 2 2 2 2 4" xfId="15071" xr:uid="{00000000-0005-0000-0000-0000E03A0000}"/>
    <cellStyle name="Normal 2 3 2 2 2 2 4 2" xfId="15072" xr:uid="{00000000-0005-0000-0000-0000E13A0000}"/>
    <cellStyle name="Normal 2 3 2 2 2 2 4 2 2" xfId="15073" xr:uid="{00000000-0005-0000-0000-0000E23A0000}"/>
    <cellStyle name="Normal 2 3 2 2 2 2 4 3" xfId="15074" xr:uid="{00000000-0005-0000-0000-0000E33A0000}"/>
    <cellStyle name="Normal 2 3 2 2 2 2 5" xfId="15075" xr:uid="{00000000-0005-0000-0000-0000E43A0000}"/>
    <cellStyle name="Normal 2 3 2 2 2 2 5 2" xfId="15076" xr:uid="{00000000-0005-0000-0000-0000E53A0000}"/>
    <cellStyle name="Normal 2 3 2 2 2 2 6" xfId="15077" xr:uid="{00000000-0005-0000-0000-0000E63A0000}"/>
    <cellStyle name="Normal 2 3 2 2 2 2 6 2" xfId="15078" xr:uid="{00000000-0005-0000-0000-0000E73A0000}"/>
    <cellStyle name="Normal 2 3 2 2 2 2 7" xfId="15079" xr:uid="{00000000-0005-0000-0000-0000E83A0000}"/>
    <cellStyle name="Normal 2 3 2 2 2 3" xfId="15080" xr:uid="{00000000-0005-0000-0000-0000E93A0000}"/>
    <cellStyle name="Normal 2 3 2 2 2 3 2" xfId="15081" xr:uid="{00000000-0005-0000-0000-0000EA3A0000}"/>
    <cellStyle name="Normal 2 3 2 2 2 3 2 2" xfId="15082" xr:uid="{00000000-0005-0000-0000-0000EB3A0000}"/>
    <cellStyle name="Normal 2 3 2 2 2 3 2 2 2" xfId="15083" xr:uid="{00000000-0005-0000-0000-0000EC3A0000}"/>
    <cellStyle name="Normal 2 3 2 2 2 3 2 3" xfId="15084" xr:uid="{00000000-0005-0000-0000-0000ED3A0000}"/>
    <cellStyle name="Normal 2 3 2 2 2 3 3" xfId="15085" xr:uid="{00000000-0005-0000-0000-0000EE3A0000}"/>
    <cellStyle name="Normal 2 3 2 2 2 3 3 2" xfId="15086" xr:uid="{00000000-0005-0000-0000-0000EF3A0000}"/>
    <cellStyle name="Normal 2 3 2 2 2 3 3 2 2" xfId="15087" xr:uid="{00000000-0005-0000-0000-0000F03A0000}"/>
    <cellStyle name="Normal 2 3 2 2 2 3 3 3" xfId="15088" xr:uid="{00000000-0005-0000-0000-0000F13A0000}"/>
    <cellStyle name="Normal 2 3 2 2 2 3 4" xfId="15089" xr:uid="{00000000-0005-0000-0000-0000F23A0000}"/>
    <cellStyle name="Normal 2 3 2 2 2 3 4 2" xfId="15090" xr:uid="{00000000-0005-0000-0000-0000F33A0000}"/>
    <cellStyle name="Normal 2 3 2 2 2 3 4 2 2" xfId="15091" xr:uid="{00000000-0005-0000-0000-0000F43A0000}"/>
    <cellStyle name="Normal 2 3 2 2 2 3 4 3" xfId="15092" xr:uid="{00000000-0005-0000-0000-0000F53A0000}"/>
    <cellStyle name="Normal 2 3 2 2 2 3 5" xfId="15093" xr:uid="{00000000-0005-0000-0000-0000F63A0000}"/>
    <cellStyle name="Normal 2 3 2 2 2 3 5 2" xfId="15094" xr:uid="{00000000-0005-0000-0000-0000F73A0000}"/>
    <cellStyle name="Normal 2 3 2 2 2 3 6" xfId="15095" xr:uid="{00000000-0005-0000-0000-0000F83A0000}"/>
    <cellStyle name="Normal 2 3 2 2 2 3 6 2" xfId="15096" xr:uid="{00000000-0005-0000-0000-0000F93A0000}"/>
    <cellStyle name="Normal 2 3 2 2 2 3 7" xfId="15097" xr:uid="{00000000-0005-0000-0000-0000FA3A0000}"/>
    <cellStyle name="Normal 2 3 2 2 2 4" xfId="15098" xr:uid="{00000000-0005-0000-0000-0000FB3A0000}"/>
    <cellStyle name="Normal 2 3 2 2 2 4 2" xfId="15099" xr:uid="{00000000-0005-0000-0000-0000FC3A0000}"/>
    <cellStyle name="Normal 2 3 2 2 2 4 2 2" xfId="15100" xr:uid="{00000000-0005-0000-0000-0000FD3A0000}"/>
    <cellStyle name="Normal 2 3 2 2 2 4 3" xfId="15101" xr:uid="{00000000-0005-0000-0000-0000FE3A0000}"/>
    <cellStyle name="Normal 2 3 2 2 2 5" xfId="15102" xr:uid="{00000000-0005-0000-0000-0000FF3A0000}"/>
    <cellStyle name="Normal 2 3 2 2 2 5 2" xfId="15103" xr:uid="{00000000-0005-0000-0000-0000003B0000}"/>
    <cellStyle name="Normal 2 3 2 2 2 5 2 2" xfId="15104" xr:uid="{00000000-0005-0000-0000-0000013B0000}"/>
    <cellStyle name="Normal 2 3 2 2 2 5 3" xfId="15105" xr:uid="{00000000-0005-0000-0000-0000023B0000}"/>
    <cellStyle name="Normal 2 3 2 2 2 6" xfId="15106" xr:uid="{00000000-0005-0000-0000-0000033B0000}"/>
    <cellStyle name="Normal 2 3 2 2 2 6 2" xfId="15107" xr:uid="{00000000-0005-0000-0000-0000043B0000}"/>
    <cellStyle name="Normal 2 3 2 2 2 6 2 2" xfId="15108" xr:uid="{00000000-0005-0000-0000-0000053B0000}"/>
    <cellStyle name="Normal 2 3 2 2 2 6 3" xfId="15109" xr:uid="{00000000-0005-0000-0000-0000063B0000}"/>
    <cellStyle name="Normal 2 3 2 2 2 7" xfId="15110" xr:uid="{00000000-0005-0000-0000-0000073B0000}"/>
    <cellStyle name="Normal 2 3 2 2 2 7 2" xfId="15111" xr:uid="{00000000-0005-0000-0000-0000083B0000}"/>
    <cellStyle name="Normal 2 3 2 2 2 8" xfId="15112" xr:uid="{00000000-0005-0000-0000-0000093B0000}"/>
    <cellStyle name="Normal 2 3 2 2 2 8 2" xfId="15113" xr:uid="{00000000-0005-0000-0000-00000A3B0000}"/>
    <cellStyle name="Normal 2 3 2 2 2 9" xfId="15114" xr:uid="{00000000-0005-0000-0000-00000B3B0000}"/>
    <cellStyle name="Normal 2 3 2 2 3" xfId="15115" xr:uid="{00000000-0005-0000-0000-00000C3B0000}"/>
    <cellStyle name="Normal 2 3 2 2 3 2" xfId="15116" xr:uid="{00000000-0005-0000-0000-00000D3B0000}"/>
    <cellStyle name="Normal 2 3 2 2 3 2 2" xfId="15117" xr:uid="{00000000-0005-0000-0000-00000E3B0000}"/>
    <cellStyle name="Normal 2 3 2 2 3 2 2 2" xfId="15118" xr:uid="{00000000-0005-0000-0000-00000F3B0000}"/>
    <cellStyle name="Normal 2 3 2 2 3 2 2 2 2" xfId="15119" xr:uid="{00000000-0005-0000-0000-0000103B0000}"/>
    <cellStyle name="Normal 2 3 2 2 3 2 2 3" xfId="15120" xr:uid="{00000000-0005-0000-0000-0000113B0000}"/>
    <cellStyle name="Normal 2 3 2 2 3 2 3" xfId="15121" xr:uid="{00000000-0005-0000-0000-0000123B0000}"/>
    <cellStyle name="Normal 2 3 2 2 3 2 3 2" xfId="15122" xr:uid="{00000000-0005-0000-0000-0000133B0000}"/>
    <cellStyle name="Normal 2 3 2 2 3 2 3 2 2" xfId="15123" xr:uid="{00000000-0005-0000-0000-0000143B0000}"/>
    <cellStyle name="Normal 2 3 2 2 3 2 3 3" xfId="15124" xr:uid="{00000000-0005-0000-0000-0000153B0000}"/>
    <cellStyle name="Normal 2 3 2 2 3 2 4" xfId="15125" xr:uid="{00000000-0005-0000-0000-0000163B0000}"/>
    <cellStyle name="Normal 2 3 2 2 3 2 4 2" xfId="15126" xr:uid="{00000000-0005-0000-0000-0000173B0000}"/>
    <cellStyle name="Normal 2 3 2 2 3 2 4 2 2" xfId="15127" xr:uid="{00000000-0005-0000-0000-0000183B0000}"/>
    <cellStyle name="Normal 2 3 2 2 3 2 4 3" xfId="15128" xr:uid="{00000000-0005-0000-0000-0000193B0000}"/>
    <cellStyle name="Normal 2 3 2 2 3 2 5" xfId="15129" xr:uid="{00000000-0005-0000-0000-00001A3B0000}"/>
    <cellStyle name="Normal 2 3 2 2 3 2 5 2" xfId="15130" xr:uid="{00000000-0005-0000-0000-00001B3B0000}"/>
    <cellStyle name="Normal 2 3 2 2 3 2 6" xfId="15131" xr:uid="{00000000-0005-0000-0000-00001C3B0000}"/>
    <cellStyle name="Normal 2 3 2 2 3 2 6 2" xfId="15132" xr:uid="{00000000-0005-0000-0000-00001D3B0000}"/>
    <cellStyle name="Normal 2 3 2 2 3 2 7" xfId="15133" xr:uid="{00000000-0005-0000-0000-00001E3B0000}"/>
    <cellStyle name="Normal 2 3 2 2 3 3" xfId="15134" xr:uid="{00000000-0005-0000-0000-00001F3B0000}"/>
    <cellStyle name="Normal 2 3 2 2 3 3 2" xfId="15135" xr:uid="{00000000-0005-0000-0000-0000203B0000}"/>
    <cellStyle name="Normal 2 3 2 2 3 3 2 2" xfId="15136" xr:uid="{00000000-0005-0000-0000-0000213B0000}"/>
    <cellStyle name="Normal 2 3 2 2 3 3 3" xfId="15137" xr:uid="{00000000-0005-0000-0000-0000223B0000}"/>
    <cellStyle name="Normal 2 3 2 2 3 4" xfId="15138" xr:uid="{00000000-0005-0000-0000-0000233B0000}"/>
    <cellStyle name="Normal 2 3 2 2 3 4 2" xfId="15139" xr:uid="{00000000-0005-0000-0000-0000243B0000}"/>
    <cellStyle name="Normal 2 3 2 2 3 4 2 2" xfId="15140" xr:uid="{00000000-0005-0000-0000-0000253B0000}"/>
    <cellStyle name="Normal 2 3 2 2 3 4 3" xfId="15141" xr:uid="{00000000-0005-0000-0000-0000263B0000}"/>
    <cellStyle name="Normal 2 3 2 2 3 5" xfId="15142" xr:uid="{00000000-0005-0000-0000-0000273B0000}"/>
    <cellStyle name="Normal 2 3 2 2 3 5 2" xfId="15143" xr:uid="{00000000-0005-0000-0000-0000283B0000}"/>
    <cellStyle name="Normal 2 3 2 2 3 5 2 2" xfId="15144" xr:uid="{00000000-0005-0000-0000-0000293B0000}"/>
    <cellStyle name="Normal 2 3 2 2 3 5 3" xfId="15145" xr:uid="{00000000-0005-0000-0000-00002A3B0000}"/>
    <cellStyle name="Normal 2 3 2 2 3 6" xfId="15146" xr:uid="{00000000-0005-0000-0000-00002B3B0000}"/>
    <cellStyle name="Normal 2 3 2 2 3 6 2" xfId="15147" xr:uid="{00000000-0005-0000-0000-00002C3B0000}"/>
    <cellStyle name="Normal 2 3 2 2 3 7" xfId="15148" xr:uid="{00000000-0005-0000-0000-00002D3B0000}"/>
    <cellStyle name="Normal 2 3 2 2 3 7 2" xfId="15149" xr:uid="{00000000-0005-0000-0000-00002E3B0000}"/>
    <cellStyle name="Normal 2 3 2 2 3 8" xfId="15150" xr:uid="{00000000-0005-0000-0000-00002F3B0000}"/>
    <cellStyle name="Normal 2 3 2 2 4" xfId="15151" xr:uid="{00000000-0005-0000-0000-0000303B0000}"/>
    <cellStyle name="Normal 2 3 2 2 4 2" xfId="15152" xr:uid="{00000000-0005-0000-0000-0000313B0000}"/>
    <cellStyle name="Normal 2 3 2 2 4 2 2" xfId="15153" xr:uid="{00000000-0005-0000-0000-0000323B0000}"/>
    <cellStyle name="Normal 2 3 2 2 4 2 2 2" xfId="15154" xr:uid="{00000000-0005-0000-0000-0000333B0000}"/>
    <cellStyle name="Normal 2 3 2 2 4 2 3" xfId="15155" xr:uid="{00000000-0005-0000-0000-0000343B0000}"/>
    <cellStyle name="Normal 2 3 2 2 4 3" xfId="15156" xr:uid="{00000000-0005-0000-0000-0000353B0000}"/>
    <cellStyle name="Normal 2 3 2 2 4 3 2" xfId="15157" xr:uid="{00000000-0005-0000-0000-0000363B0000}"/>
    <cellStyle name="Normal 2 3 2 2 4 3 2 2" xfId="15158" xr:uid="{00000000-0005-0000-0000-0000373B0000}"/>
    <cellStyle name="Normal 2 3 2 2 4 3 3" xfId="15159" xr:uid="{00000000-0005-0000-0000-0000383B0000}"/>
    <cellStyle name="Normal 2 3 2 2 4 4" xfId="15160" xr:uid="{00000000-0005-0000-0000-0000393B0000}"/>
    <cellStyle name="Normal 2 3 2 2 4 4 2" xfId="15161" xr:uid="{00000000-0005-0000-0000-00003A3B0000}"/>
    <cellStyle name="Normal 2 3 2 2 4 4 2 2" xfId="15162" xr:uid="{00000000-0005-0000-0000-00003B3B0000}"/>
    <cellStyle name="Normal 2 3 2 2 4 4 3" xfId="15163" xr:uid="{00000000-0005-0000-0000-00003C3B0000}"/>
    <cellStyle name="Normal 2 3 2 2 4 5" xfId="15164" xr:uid="{00000000-0005-0000-0000-00003D3B0000}"/>
    <cellStyle name="Normal 2 3 2 2 4 5 2" xfId="15165" xr:uid="{00000000-0005-0000-0000-00003E3B0000}"/>
    <cellStyle name="Normal 2 3 2 2 4 6" xfId="15166" xr:uid="{00000000-0005-0000-0000-00003F3B0000}"/>
    <cellStyle name="Normal 2 3 2 2 4 6 2" xfId="15167" xr:uid="{00000000-0005-0000-0000-0000403B0000}"/>
    <cellStyle name="Normal 2 3 2 2 4 7" xfId="15168" xr:uid="{00000000-0005-0000-0000-0000413B0000}"/>
    <cellStyle name="Normal 2 3 2 2 5" xfId="15169" xr:uid="{00000000-0005-0000-0000-0000423B0000}"/>
    <cellStyle name="Normal 2 3 2 2 5 2" xfId="15170" xr:uid="{00000000-0005-0000-0000-0000433B0000}"/>
    <cellStyle name="Normal 2 3 2 2 5 2 2" xfId="15171" xr:uid="{00000000-0005-0000-0000-0000443B0000}"/>
    <cellStyle name="Normal 2 3 2 2 5 2 2 2" xfId="15172" xr:uid="{00000000-0005-0000-0000-0000453B0000}"/>
    <cellStyle name="Normal 2 3 2 2 5 2 3" xfId="15173" xr:uid="{00000000-0005-0000-0000-0000463B0000}"/>
    <cellStyle name="Normal 2 3 2 2 5 3" xfId="15174" xr:uid="{00000000-0005-0000-0000-0000473B0000}"/>
    <cellStyle name="Normal 2 3 2 2 5 3 2" xfId="15175" xr:uid="{00000000-0005-0000-0000-0000483B0000}"/>
    <cellStyle name="Normal 2 3 2 2 5 3 2 2" xfId="15176" xr:uid="{00000000-0005-0000-0000-0000493B0000}"/>
    <cellStyle name="Normal 2 3 2 2 5 3 3" xfId="15177" xr:uid="{00000000-0005-0000-0000-00004A3B0000}"/>
    <cellStyle name="Normal 2 3 2 2 5 4" xfId="15178" xr:uid="{00000000-0005-0000-0000-00004B3B0000}"/>
    <cellStyle name="Normal 2 3 2 2 5 4 2" xfId="15179" xr:uid="{00000000-0005-0000-0000-00004C3B0000}"/>
    <cellStyle name="Normal 2 3 2 2 5 4 2 2" xfId="15180" xr:uid="{00000000-0005-0000-0000-00004D3B0000}"/>
    <cellStyle name="Normal 2 3 2 2 5 4 3" xfId="15181" xr:uid="{00000000-0005-0000-0000-00004E3B0000}"/>
    <cellStyle name="Normal 2 3 2 2 5 5" xfId="15182" xr:uid="{00000000-0005-0000-0000-00004F3B0000}"/>
    <cellStyle name="Normal 2 3 2 2 5 5 2" xfId="15183" xr:uid="{00000000-0005-0000-0000-0000503B0000}"/>
    <cellStyle name="Normal 2 3 2 2 5 6" xfId="15184" xr:uid="{00000000-0005-0000-0000-0000513B0000}"/>
    <cellStyle name="Normal 2 3 2 2 5 6 2" xfId="15185" xr:uid="{00000000-0005-0000-0000-0000523B0000}"/>
    <cellStyle name="Normal 2 3 2 2 5 7" xfId="15186" xr:uid="{00000000-0005-0000-0000-0000533B0000}"/>
    <cellStyle name="Normal 2 3 2 2 6" xfId="15187" xr:uid="{00000000-0005-0000-0000-0000543B0000}"/>
    <cellStyle name="Normal 2 3 2 2 6 2" xfId="15188" xr:uid="{00000000-0005-0000-0000-0000553B0000}"/>
    <cellStyle name="Normal 2 3 2 2 6 2 2" xfId="15189" xr:uid="{00000000-0005-0000-0000-0000563B0000}"/>
    <cellStyle name="Normal 2 3 2 2 6 3" xfId="15190" xr:uid="{00000000-0005-0000-0000-0000573B0000}"/>
    <cellStyle name="Normal 2 3 2 2 7" xfId="15191" xr:uid="{00000000-0005-0000-0000-0000583B0000}"/>
    <cellStyle name="Normal 2 3 2 2 7 2" xfId="15192" xr:uid="{00000000-0005-0000-0000-0000593B0000}"/>
    <cellStyle name="Normal 2 3 2 2 7 2 2" xfId="15193" xr:uid="{00000000-0005-0000-0000-00005A3B0000}"/>
    <cellStyle name="Normal 2 3 2 2 7 3" xfId="15194" xr:uid="{00000000-0005-0000-0000-00005B3B0000}"/>
    <cellStyle name="Normal 2 3 2 2 8" xfId="15195" xr:uid="{00000000-0005-0000-0000-00005C3B0000}"/>
    <cellStyle name="Normal 2 3 2 2 8 2" xfId="15196" xr:uid="{00000000-0005-0000-0000-00005D3B0000}"/>
    <cellStyle name="Normal 2 3 2 2 8 2 2" xfId="15197" xr:uid="{00000000-0005-0000-0000-00005E3B0000}"/>
    <cellStyle name="Normal 2 3 2 2 8 3" xfId="15198" xr:uid="{00000000-0005-0000-0000-00005F3B0000}"/>
    <cellStyle name="Normal 2 3 2 2 9" xfId="15199" xr:uid="{00000000-0005-0000-0000-0000603B0000}"/>
    <cellStyle name="Normal 2 3 2 2 9 2" xfId="15200" xr:uid="{00000000-0005-0000-0000-0000613B0000}"/>
    <cellStyle name="Normal 2 3 2 3" xfId="15201" xr:uid="{00000000-0005-0000-0000-0000623B0000}"/>
    <cellStyle name="Normal 2 3 2 3 10" xfId="15202" xr:uid="{00000000-0005-0000-0000-0000633B0000}"/>
    <cellStyle name="Normal 2 3 2 3 10 2" xfId="15203" xr:uid="{00000000-0005-0000-0000-0000643B0000}"/>
    <cellStyle name="Normal 2 3 2 3 11" xfId="15204" xr:uid="{00000000-0005-0000-0000-0000653B0000}"/>
    <cellStyle name="Normal 2 3 2 3 2" xfId="15205" xr:uid="{00000000-0005-0000-0000-0000663B0000}"/>
    <cellStyle name="Normal 2 3 2 3 2 2" xfId="15206" xr:uid="{00000000-0005-0000-0000-0000673B0000}"/>
    <cellStyle name="Normal 2 3 2 3 2 2 2" xfId="15207" xr:uid="{00000000-0005-0000-0000-0000683B0000}"/>
    <cellStyle name="Normal 2 3 2 3 2 2 2 2" xfId="15208" xr:uid="{00000000-0005-0000-0000-0000693B0000}"/>
    <cellStyle name="Normal 2 3 2 3 2 2 2 2 2" xfId="15209" xr:uid="{00000000-0005-0000-0000-00006A3B0000}"/>
    <cellStyle name="Normal 2 3 2 3 2 2 2 3" xfId="15210" xr:uid="{00000000-0005-0000-0000-00006B3B0000}"/>
    <cellStyle name="Normal 2 3 2 3 2 2 3" xfId="15211" xr:uid="{00000000-0005-0000-0000-00006C3B0000}"/>
    <cellStyle name="Normal 2 3 2 3 2 2 3 2" xfId="15212" xr:uid="{00000000-0005-0000-0000-00006D3B0000}"/>
    <cellStyle name="Normal 2 3 2 3 2 2 3 2 2" xfId="15213" xr:uid="{00000000-0005-0000-0000-00006E3B0000}"/>
    <cellStyle name="Normal 2 3 2 3 2 2 3 3" xfId="15214" xr:uid="{00000000-0005-0000-0000-00006F3B0000}"/>
    <cellStyle name="Normal 2 3 2 3 2 2 4" xfId="15215" xr:uid="{00000000-0005-0000-0000-0000703B0000}"/>
    <cellStyle name="Normal 2 3 2 3 2 2 4 2" xfId="15216" xr:uid="{00000000-0005-0000-0000-0000713B0000}"/>
    <cellStyle name="Normal 2 3 2 3 2 2 4 2 2" xfId="15217" xr:uid="{00000000-0005-0000-0000-0000723B0000}"/>
    <cellStyle name="Normal 2 3 2 3 2 2 4 3" xfId="15218" xr:uid="{00000000-0005-0000-0000-0000733B0000}"/>
    <cellStyle name="Normal 2 3 2 3 2 2 5" xfId="15219" xr:uid="{00000000-0005-0000-0000-0000743B0000}"/>
    <cellStyle name="Normal 2 3 2 3 2 2 5 2" xfId="15220" xr:uid="{00000000-0005-0000-0000-0000753B0000}"/>
    <cellStyle name="Normal 2 3 2 3 2 2 6" xfId="15221" xr:uid="{00000000-0005-0000-0000-0000763B0000}"/>
    <cellStyle name="Normal 2 3 2 3 2 2 6 2" xfId="15222" xr:uid="{00000000-0005-0000-0000-0000773B0000}"/>
    <cellStyle name="Normal 2 3 2 3 2 2 7" xfId="15223" xr:uid="{00000000-0005-0000-0000-0000783B0000}"/>
    <cellStyle name="Normal 2 3 2 3 2 3" xfId="15224" xr:uid="{00000000-0005-0000-0000-0000793B0000}"/>
    <cellStyle name="Normal 2 3 2 3 2 3 2" xfId="15225" xr:uid="{00000000-0005-0000-0000-00007A3B0000}"/>
    <cellStyle name="Normal 2 3 2 3 2 3 2 2" xfId="15226" xr:uid="{00000000-0005-0000-0000-00007B3B0000}"/>
    <cellStyle name="Normal 2 3 2 3 2 3 2 2 2" xfId="15227" xr:uid="{00000000-0005-0000-0000-00007C3B0000}"/>
    <cellStyle name="Normal 2 3 2 3 2 3 2 3" xfId="15228" xr:uid="{00000000-0005-0000-0000-00007D3B0000}"/>
    <cellStyle name="Normal 2 3 2 3 2 3 3" xfId="15229" xr:uid="{00000000-0005-0000-0000-00007E3B0000}"/>
    <cellStyle name="Normal 2 3 2 3 2 3 3 2" xfId="15230" xr:uid="{00000000-0005-0000-0000-00007F3B0000}"/>
    <cellStyle name="Normal 2 3 2 3 2 3 3 2 2" xfId="15231" xr:uid="{00000000-0005-0000-0000-0000803B0000}"/>
    <cellStyle name="Normal 2 3 2 3 2 3 3 3" xfId="15232" xr:uid="{00000000-0005-0000-0000-0000813B0000}"/>
    <cellStyle name="Normal 2 3 2 3 2 3 4" xfId="15233" xr:uid="{00000000-0005-0000-0000-0000823B0000}"/>
    <cellStyle name="Normal 2 3 2 3 2 3 4 2" xfId="15234" xr:uid="{00000000-0005-0000-0000-0000833B0000}"/>
    <cellStyle name="Normal 2 3 2 3 2 3 4 2 2" xfId="15235" xr:uid="{00000000-0005-0000-0000-0000843B0000}"/>
    <cellStyle name="Normal 2 3 2 3 2 3 4 3" xfId="15236" xr:uid="{00000000-0005-0000-0000-0000853B0000}"/>
    <cellStyle name="Normal 2 3 2 3 2 3 5" xfId="15237" xr:uid="{00000000-0005-0000-0000-0000863B0000}"/>
    <cellStyle name="Normal 2 3 2 3 2 3 5 2" xfId="15238" xr:uid="{00000000-0005-0000-0000-0000873B0000}"/>
    <cellStyle name="Normal 2 3 2 3 2 3 6" xfId="15239" xr:uid="{00000000-0005-0000-0000-0000883B0000}"/>
    <cellStyle name="Normal 2 3 2 3 2 3 6 2" xfId="15240" xr:uid="{00000000-0005-0000-0000-0000893B0000}"/>
    <cellStyle name="Normal 2 3 2 3 2 3 7" xfId="15241" xr:uid="{00000000-0005-0000-0000-00008A3B0000}"/>
    <cellStyle name="Normal 2 3 2 3 2 4" xfId="15242" xr:uid="{00000000-0005-0000-0000-00008B3B0000}"/>
    <cellStyle name="Normal 2 3 2 3 2 4 2" xfId="15243" xr:uid="{00000000-0005-0000-0000-00008C3B0000}"/>
    <cellStyle name="Normal 2 3 2 3 2 4 2 2" xfId="15244" xr:uid="{00000000-0005-0000-0000-00008D3B0000}"/>
    <cellStyle name="Normal 2 3 2 3 2 4 3" xfId="15245" xr:uid="{00000000-0005-0000-0000-00008E3B0000}"/>
    <cellStyle name="Normal 2 3 2 3 2 5" xfId="15246" xr:uid="{00000000-0005-0000-0000-00008F3B0000}"/>
    <cellStyle name="Normal 2 3 2 3 2 5 2" xfId="15247" xr:uid="{00000000-0005-0000-0000-0000903B0000}"/>
    <cellStyle name="Normal 2 3 2 3 2 5 2 2" xfId="15248" xr:uid="{00000000-0005-0000-0000-0000913B0000}"/>
    <cellStyle name="Normal 2 3 2 3 2 5 3" xfId="15249" xr:uid="{00000000-0005-0000-0000-0000923B0000}"/>
    <cellStyle name="Normal 2 3 2 3 2 6" xfId="15250" xr:uid="{00000000-0005-0000-0000-0000933B0000}"/>
    <cellStyle name="Normal 2 3 2 3 2 6 2" xfId="15251" xr:uid="{00000000-0005-0000-0000-0000943B0000}"/>
    <cellStyle name="Normal 2 3 2 3 2 6 2 2" xfId="15252" xr:uid="{00000000-0005-0000-0000-0000953B0000}"/>
    <cellStyle name="Normal 2 3 2 3 2 6 3" xfId="15253" xr:uid="{00000000-0005-0000-0000-0000963B0000}"/>
    <cellStyle name="Normal 2 3 2 3 2 7" xfId="15254" xr:uid="{00000000-0005-0000-0000-0000973B0000}"/>
    <cellStyle name="Normal 2 3 2 3 2 7 2" xfId="15255" xr:uid="{00000000-0005-0000-0000-0000983B0000}"/>
    <cellStyle name="Normal 2 3 2 3 2 8" xfId="15256" xr:uid="{00000000-0005-0000-0000-0000993B0000}"/>
    <cellStyle name="Normal 2 3 2 3 2 8 2" xfId="15257" xr:uid="{00000000-0005-0000-0000-00009A3B0000}"/>
    <cellStyle name="Normal 2 3 2 3 2 9" xfId="15258" xr:uid="{00000000-0005-0000-0000-00009B3B0000}"/>
    <cellStyle name="Normal 2 3 2 3 3" xfId="15259" xr:uid="{00000000-0005-0000-0000-00009C3B0000}"/>
    <cellStyle name="Normal 2 3 2 3 3 2" xfId="15260" xr:uid="{00000000-0005-0000-0000-00009D3B0000}"/>
    <cellStyle name="Normal 2 3 2 3 3 2 2" xfId="15261" xr:uid="{00000000-0005-0000-0000-00009E3B0000}"/>
    <cellStyle name="Normal 2 3 2 3 3 2 2 2" xfId="15262" xr:uid="{00000000-0005-0000-0000-00009F3B0000}"/>
    <cellStyle name="Normal 2 3 2 3 3 2 2 2 2" xfId="15263" xr:uid="{00000000-0005-0000-0000-0000A03B0000}"/>
    <cellStyle name="Normal 2 3 2 3 3 2 2 3" xfId="15264" xr:uid="{00000000-0005-0000-0000-0000A13B0000}"/>
    <cellStyle name="Normal 2 3 2 3 3 2 3" xfId="15265" xr:uid="{00000000-0005-0000-0000-0000A23B0000}"/>
    <cellStyle name="Normal 2 3 2 3 3 2 3 2" xfId="15266" xr:uid="{00000000-0005-0000-0000-0000A33B0000}"/>
    <cellStyle name="Normal 2 3 2 3 3 2 3 2 2" xfId="15267" xr:uid="{00000000-0005-0000-0000-0000A43B0000}"/>
    <cellStyle name="Normal 2 3 2 3 3 2 3 3" xfId="15268" xr:uid="{00000000-0005-0000-0000-0000A53B0000}"/>
    <cellStyle name="Normal 2 3 2 3 3 2 4" xfId="15269" xr:uid="{00000000-0005-0000-0000-0000A63B0000}"/>
    <cellStyle name="Normal 2 3 2 3 3 2 4 2" xfId="15270" xr:uid="{00000000-0005-0000-0000-0000A73B0000}"/>
    <cellStyle name="Normal 2 3 2 3 3 2 4 2 2" xfId="15271" xr:uid="{00000000-0005-0000-0000-0000A83B0000}"/>
    <cellStyle name="Normal 2 3 2 3 3 2 4 3" xfId="15272" xr:uid="{00000000-0005-0000-0000-0000A93B0000}"/>
    <cellStyle name="Normal 2 3 2 3 3 2 5" xfId="15273" xr:uid="{00000000-0005-0000-0000-0000AA3B0000}"/>
    <cellStyle name="Normal 2 3 2 3 3 2 5 2" xfId="15274" xr:uid="{00000000-0005-0000-0000-0000AB3B0000}"/>
    <cellStyle name="Normal 2 3 2 3 3 2 6" xfId="15275" xr:uid="{00000000-0005-0000-0000-0000AC3B0000}"/>
    <cellStyle name="Normal 2 3 2 3 3 2 6 2" xfId="15276" xr:uid="{00000000-0005-0000-0000-0000AD3B0000}"/>
    <cellStyle name="Normal 2 3 2 3 3 2 7" xfId="15277" xr:uid="{00000000-0005-0000-0000-0000AE3B0000}"/>
    <cellStyle name="Normal 2 3 2 3 3 3" xfId="15278" xr:uid="{00000000-0005-0000-0000-0000AF3B0000}"/>
    <cellStyle name="Normal 2 3 2 3 3 3 2" xfId="15279" xr:uid="{00000000-0005-0000-0000-0000B03B0000}"/>
    <cellStyle name="Normal 2 3 2 3 3 3 2 2" xfId="15280" xr:uid="{00000000-0005-0000-0000-0000B13B0000}"/>
    <cellStyle name="Normal 2 3 2 3 3 3 3" xfId="15281" xr:uid="{00000000-0005-0000-0000-0000B23B0000}"/>
    <cellStyle name="Normal 2 3 2 3 3 4" xfId="15282" xr:uid="{00000000-0005-0000-0000-0000B33B0000}"/>
    <cellStyle name="Normal 2 3 2 3 3 4 2" xfId="15283" xr:uid="{00000000-0005-0000-0000-0000B43B0000}"/>
    <cellStyle name="Normal 2 3 2 3 3 4 2 2" xfId="15284" xr:uid="{00000000-0005-0000-0000-0000B53B0000}"/>
    <cellStyle name="Normal 2 3 2 3 3 4 3" xfId="15285" xr:uid="{00000000-0005-0000-0000-0000B63B0000}"/>
    <cellStyle name="Normal 2 3 2 3 3 5" xfId="15286" xr:uid="{00000000-0005-0000-0000-0000B73B0000}"/>
    <cellStyle name="Normal 2 3 2 3 3 5 2" xfId="15287" xr:uid="{00000000-0005-0000-0000-0000B83B0000}"/>
    <cellStyle name="Normal 2 3 2 3 3 5 2 2" xfId="15288" xr:uid="{00000000-0005-0000-0000-0000B93B0000}"/>
    <cellStyle name="Normal 2 3 2 3 3 5 3" xfId="15289" xr:uid="{00000000-0005-0000-0000-0000BA3B0000}"/>
    <cellStyle name="Normal 2 3 2 3 3 6" xfId="15290" xr:uid="{00000000-0005-0000-0000-0000BB3B0000}"/>
    <cellStyle name="Normal 2 3 2 3 3 6 2" xfId="15291" xr:uid="{00000000-0005-0000-0000-0000BC3B0000}"/>
    <cellStyle name="Normal 2 3 2 3 3 7" xfId="15292" xr:uid="{00000000-0005-0000-0000-0000BD3B0000}"/>
    <cellStyle name="Normal 2 3 2 3 3 7 2" xfId="15293" xr:uid="{00000000-0005-0000-0000-0000BE3B0000}"/>
    <cellStyle name="Normal 2 3 2 3 3 8" xfId="15294" xr:uid="{00000000-0005-0000-0000-0000BF3B0000}"/>
    <cellStyle name="Normal 2 3 2 3 4" xfId="15295" xr:uid="{00000000-0005-0000-0000-0000C03B0000}"/>
    <cellStyle name="Normal 2 3 2 3 4 2" xfId="15296" xr:uid="{00000000-0005-0000-0000-0000C13B0000}"/>
    <cellStyle name="Normal 2 3 2 3 4 2 2" xfId="15297" xr:uid="{00000000-0005-0000-0000-0000C23B0000}"/>
    <cellStyle name="Normal 2 3 2 3 4 2 2 2" xfId="15298" xr:uid="{00000000-0005-0000-0000-0000C33B0000}"/>
    <cellStyle name="Normal 2 3 2 3 4 2 3" xfId="15299" xr:uid="{00000000-0005-0000-0000-0000C43B0000}"/>
    <cellStyle name="Normal 2 3 2 3 4 3" xfId="15300" xr:uid="{00000000-0005-0000-0000-0000C53B0000}"/>
    <cellStyle name="Normal 2 3 2 3 4 3 2" xfId="15301" xr:uid="{00000000-0005-0000-0000-0000C63B0000}"/>
    <cellStyle name="Normal 2 3 2 3 4 3 2 2" xfId="15302" xr:uid="{00000000-0005-0000-0000-0000C73B0000}"/>
    <cellStyle name="Normal 2 3 2 3 4 3 3" xfId="15303" xr:uid="{00000000-0005-0000-0000-0000C83B0000}"/>
    <cellStyle name="Normal 2 3 2 3 4 4" xfId="15304" xr:uid="{00000000-0005-0000-0000-0000C93B0000}"/>
    <cellStyle name="Normal 2 3 2 3 4 4 2" xfId="15305" xr:uid="{00000000-0005-0000-0000-0000CA3B0000}"/>
    <cellStyle name="Normal 2 3 2 3 4 4 2 2" xfId="15306" xr:uid="{00000000-0005-0000-0000-0000CB3B0000}"/>
    <cellStyle name="Normal 2 3 2 3 4 4 3" xfId="15307" xr:uid="{00000000-0005-0000-0000-0000CC3B0000}"/>
    <cellStyle name="Normal 2 3 2 3 4 5" xfId="15308" xr:uid="{00000000-0005-0000-0000-0000CD3B0000}"/>
    <cellStyle name="Normal 2 3 2 3 4 5 2" xfId="15309" xr:uid="{00000000-0005-0000-0000-0000CE3B0000}"/>
    <cellStyle name="Normal 2 3 2 3 4 6" xfId="15310" xr:uid="{00000000-0005-0000-0000-0000CF3B0000}"/>
    <cellStyle name="Normal 2 3 2 3 4 6 2" xfId="15311" xr:uid="{00000000-0005-0000-0000-0000D03B0000}"/>
    <cellStyle name="Normal 2 3 2 3 4 7" xfId="15312" xr:uid="{00000000-0005-0000-0000-0000D13B0000}"/>
    <cellStyle name="Normal 2 3 2 3 5" xfId="15313" xr:uid="{00000000-0005-0000-0000-0000D23B0000}"/>
    <cellStyle name="Normal 2 3 2 3 5 2" xfId="15314" xr:uid="{00000000-0005-0000-0000-0000D33B0000}"/>
    <cellStyle name="Normal 2 3 2 3 5 2 2" xfId="15315" xr:uid="{00000000-0005-0000-0000-0000D43B0000}"/>
    <cellStyle name="Normal 2 3 2 3 5 2 2 2" xfId="15316" xr:uid="{00000000-0005-0000-0000-0000D53B0000}"/>
    <cellStyle name="Normal 2 3 2 3 5 2 3" xfId="15317" xr:uid="{00000000-0005-0000-0000-0000D63B0000}"/>
    <cellStyle name="Normal 2 3 2 3 5 3" xfId="15318" xr:uid="{00000000-0005-0000-0000-0000D73B0000}"/>
    <cellStyle name="Normal 2 3 2 3 5 3 2" xfId="15319" xr:uid="{00000000-0005-0000-0000-0000D83B0000}"/>
    <cellStyle name="Normal 2 3 2 3 5 3 2 2" xfId="15320" xr:uid="{00000000-0005-0000-0000-0000D93B0000}"/>
    <cellStyle name="Normal 2 3 2 3 5 3 3" xfId="15321" xr:uid="{00000000-0005-0000-0000-0000DA3B0000}"/>
    <cellStyle name="Normal 2 3 2 3 5 4" xfId="15322" xr:uid="{00000000-0005-0000-0000-0000DB3B0000}"/>
    <cellStyle name="Normal 2 3 2 3 5 4 2" xfId="15323" xr:uid="{00000000-0005-0000-0000-0000DC3B0000}"/>
    <cellStyle name="Normal 2 3 2 3 5 4 2 2" xfId="15324" xr:uid="{00000000-0005-0000-0000-0000DD3B0000}"/>
    <cellStyle name="Normal 2 3 2 3 5 4 3" xfId="15325" xr:uid="{00000000-0005-0000-0000-0000DE3B0000}"/>
    <cellStyle name="Normal 2 3 2 3 5 5" xfId="15326" xr:uid="{00000000-0005-0000-0000-0000DF3B0000}"/>
    <cellStyle name="Normal 2 3 2 3 5 5 2" xfId="15327" xr:uid="{00000000-0005-0000-0000-0000E03B0000}"/>
    <cellStyle name="Normal 2 3 2 3 5 6" xfId="15328" xr:uid="{00000000-0005-0000-0000-0000E13B0000}"/>
    <cellStyle name="Normal 2 3 2 3 5 6 2" xfId="15329" xr:uid="{00000000-0005-0000-0000-0000E23B0000}"/>
    <cellStyle name="Normal 2 3 2 3 5 7" xfId="15330" xr:uid="{00000000-0005-0000-0000-0000E33B0000}"/>
    <cellStyle name="Normal 2 3 2 3 6" xfId="15331" xr:uid="{00000000-0005-0000-0000-0000E43B0000}"/>
    <cellStyle name="Normal 2 3 2 3 6 2" xfId="15332" xr:uid="{00000000-0005-0000-0000-0000E53B0000}"/>
    <cellStyle name="Normal 2 3 2 3 6 2 2" xfId="15333" xr:uid="{00000000-0005-0000-0000-0000E63B0000}"/>
    <cellStyle name="Normal 2 3 2 3 6 3" xfId="15334" xr:uid="{00000000-0005-0000-0000-0000E73B0000}"/>
    <cellStyle name="Normal 2 3 2 3 7" xfId="15335" xr:uid="{00000000-0005-0000-0000-0000E83B0000}"/>
    <cellStyle name="Normal 2 3 2 3 7 2" xfId="15336" xr:uid="{00000000-0005-0000-0000-0000E93B0000}"/>
    <cellStyle name="Normal 2 3 2 3 7 2 2" xfId="15337" xr:uid="{00000000-0005-0000-0000-0000EA3B0000}"/>
    <cellStyle name="Normal 2 3 2 3 7 3" xfId="15338" xr:uid="{00000000-0005-0000-0000-0000EB3B0000}"/>
    <cellStyle name="Normal 2 3 2 3 8" xfId="15339" xr:uid="{00000000-0005-0000-0000-0000EC3B0000}"/>
    <cellStyle name="Normal 2 3 2 3 8 2" xfId="15340" xr:uid="{00000000-0005-0000-0000-0000ED3B0000}"/>
    <cellStyle name="Normal 2 3 2 3 8 2 2" xfId="15341" xr:uid="{00000000-0005-0000-0000-0000EE3B0000}"/>
    <cellStyle name="Normal 2 3 2 3 8 3" xfId="15342" xr:uid="{00000000-0005-0000-0000-0000EF3B0000}"/>
    <cellStyle name="Normal 2 3 2 3 9" xfId="15343" xr:uid="{00000000-0005-0000-0000-0000F03B0000}"/>
    <cellStyle name="Normal 2 3 2 3 9 2" xfId="15344" xr:uid="{00000000-0005-0000-0000-0000F13B0000}"/>
    <cellStyle name="Normal 2 3 2 4" xfId="15345" xr:uid="{00000000-0005-0000-0000-0000F23B0000}"/>
    <cellStyle name="Normal 2 3 2 4 2" xfId="15346" xr:uid="{00000000-0005-0000-0000-0000F33B0000}"/>
    <cellStyle name="Normal 2 3 2 4 2 2" xfId="15347" xr:uid="{00000000-0005-0000-0000-0000F43B0000}"/>
    <cellStyle name="Normal 2 3 2 4 2 2 2" xfId="15348" xr:uid="{00000000-0005-0000-0000-0000F53B0000}"/>
    <cellStyle name="Normal 2 3 2 4 2 2 2 2" xfId="15349" xr:uid="{00000000-0005-0000-0000-0000F63B0000}"/>
    <cellStyle name="Normal 2 3 2 4 2 2 3" xfId="15350" xr:uid="{00000000-0005-0000-0000-0000F73B0000}"/>
    <cellStyle name="Normal 2 3 2 4 2 3" xfId="15351" xr:uid="{00000000-0005-0000-0000-0000F83B0000}"/>
    <cellStyle name="Normal 2 3 2 4 2 3 2" xfId="15352" xr:uid="{00000000-0005-0000-0000-0000F93B0000}"/>
    <cellStyle name="Normal 2 3 2 4 2 3 2 2" xfId="15353" xr:uid="{00000000-0005-0000-0000-0000FA3B0000}"/>
    <cellStyle name="Normal 2 3 2 4 2 3 3" xfId="15354" xr:uid="{00000000-0005-0000-0000-0000FB3B0000}"/>
    <cellStyle name="Normal 2 3 2 4 2 4" xfId="15355" xr:uid="{00000000-0005-0000-0000-0000FC3B0000}"/>
    <cellStyle name="Normal 2 3 2 4 2 4 2" xfId="15356" xr:uid="{00000000-0005-0000-0000-0000FD3B0000}"/>
    <cellStyle name="Normal 2 3 2 4 2 4 2 2" xfId="15357" xr:uid="{00000000-0005-0000-0000-0000FE3B0000}"/>
    <cellStyle name="Normal 2 3 2 4 2 4 3" xfId="15358" xr:uid="{00000000-0005-0000-0000-0000FF3B0000}"/>
    <cellStyle name="Normal 2 3 2 4 2 5" xfId="15359" xr:uid="{00000000-0005-0000-0000-0000003C0000}"/>
    <cellStyle name="Normal 2 3 2 4 2 5 2" xfId="15360" xr:uid="{00000000-0005-0000-0000-0000013C0000}"/>
    <cellStyle name="Normal 2 3 2 4 2 6" xfId="15361" xr:uid="{00000000-0005-0000-0000-0000023C0000}"/>
    <cellStyle name="Normal 2 3 2 4 2 6 2" xfId="15362" xr:uid="{00000000-0005-0000-0000-0000033C0000}"/>
    <cellStyle name="Normal 2 3 2 4 2 7" xfId="15363" xr:uid="{00000000-0005-0000-0000-0000043C0000}"/>
    <cellStyle name="Normal 2 3 2 4 3" xfId="15364" xr:uid="{00000000-0005-0000-0000-0000053C0000}"/>
    <cellStyle name="Normal 2 3 2 4 3 2" xfId="15365" xr:uid="{00000000-0005-0000-0000-0000063C0000}"/>
    <cellStyle name="Normal 2 3 2 4 3 2 2" xfId="15366" xr:uid="{00000000-0005-0000-0000-0000073C0000}"/>
    <cellStyle name="Normal 2 3 2 4 3 2 2 2" xfId="15367" xr:uid="{00000000-0005-0000-0000-0000083C0000}"/>
    <cellStyle name="Normal 2 3 2 4 3 2 3" xfId="15368" xr:uid="{00000000-0005-0000-0000-0000093C0000}"/>
    <cellStyle name="Normal 2 3 2 4 3 3" xfId="15369" xr:uid="{00000000-0005-0000-0000-00000A3C0000}"/>
    <cellStyle name="Normal 2 3 2 4 3 3 2" xfId="15370" xr:uid="{00000000-0005-0000-0000-00000B3C0000}"/>
    <cellStyle name="Normal 2 3 2 4 3 3 2 2" xfId="15371" xr:uid="{00000000-0005-0000-0000-00000C3C0000}"/>
    <cellStyle name="Normal 2 3 2 4 3 3 3" xfId="15372" xr:uid="{00000000-0005-0000-0000-00000D3C0000}"/>
    <cellStyle name="Normal 2 3 2 4 3 4" xfId="15373" xr:uid="{00000000-0005-0000-0000-00000E3C0000}"/>
    <cellStyle name="Normal 2 3 2 4 3 4 2" xfId="15374" xr:uid="{00000000-0005-0000-0000-00000F3C0000}"/>
    <cellStyle name="Normal 2 3 2 4 3 4 2 2" xfId="15375" xr:uid="{00000000-0005-0000-0000-0000103C0000}"/>
    <cellStyle name="Normal 2 3 2 4 3 4 3" xfId="15376" xr:uid="{00000000-0005-0000-0000-0000113C0000}"/>
    <cellStyle name="Normal 2 3 2 4 3 5" xfId="15377" xr:uid="{00000000-0005-0000-0000-0000123C0000}"/>
    <cellStyle name="Normal 2 3 2 4 3 5 2" xfId="15378" xr:uid="{00000000-0005-0000-0000-0000133C0000}"/>
    <cellStyle name="Normal 2 3 2 4 3 6" xfId="15379" xr:uid="{00000000-0005-0000-0000-0000143C0000}"/>
    <cellStyle name="Normal 2 3 2 4 3 6 2" xfId="15380" xr:uid="{00000000-0005-0000-0000-0000153C0000}"/>
    <cellStyle name="Normal 2 3 2 4 3 7" xfId="15381" xr:uid="{00000000-0005-0000-0000-0000163C0000}"/>
    <cellStyle name="Normal 2 3 2 4 4" xfId="15382" xr:uid="{00000000-0005-0000-0000-0000173C0000}"/>
    <cellStyle name="Normal 2 3 2 4 4 2" xfId="15383" xr:uid="{00000000-0005-0000-0000-0000183C0000}"/>
    <cellStyle name="Normal 2 3 2 4 4 2 2" xfId="15384" xr:uid="{00000000-0005-0000-0000-0000193C0000}"/>
    <cellStyle name="Normal 2 3 2 4 4 3" xfId="15385" xr:uid="{00000000-0005-0000-0000-00001A3C0000}"/>
    <cellStyle name="Normal 2 3 2 4 5" xfId="15386" xr:uid="{00000000-0005-0000-0000-00001B3C0000}"/>
    <cellStyle name="Normal 2 3 2 4 5 2" xfId="15387" xr:uid="{00000000-0005-0000-0000-00001C3C0000}"/>
    <cellStyle name="Normal 2 3 2 4 5 2 2" xfId="15388" xr:uid="{00000000-0005-0000-0000-00001D3C0000}"/>
    <cellStyle name="Normal 2 3 2 4 5 3" xfId="15389" xr:uid="{00000000-0005-0000-0000-00001E3C0000}"/>
    <cellStyle name="Normal 2 3 2 4 6" xfId="15390" xr:uid="{00000000-0005-0000-0000-00001F3C0000}"/>
    <cellStyle name="Normal 2 3 2 4 6 2" xfId="15391" xr:uid="{00000000-0005-0000-0000-0000203C0000}"/>
    <cellStyle name="Normal 2 3 2 4 6 2 2" xfId="15392" xr:uid="{00000000-0005-0000-0000-0000213C0000}"/>
    <cellStyle name="Normal 2 3 2 4 6 3" xfId="15393" xr:uid="{00000000-0005-0000-0000-0000223C0000}"/>
    <cellStyle name="Normal 2 3 2 4 7" xfId="15394" xr:uid="{00000000-0005-0000-0000-0000233C0000}"/>
    <cellStyle name="Normal 2 3 2 4 7 2" xfId="15395" xr:uid="{00000000-0005-0000-0000-0000243C0000}"/>
    <cellStyle name="Normal 2 3 2 4 8" xfId="15396" xr:uid="{00000000-0005-0000-0000-0000253C0000}"/>
    <cellStyle name="Normal 2 3 2 4 8 2" xfId="15397" xr:uid="{00000000-0005-0000-0000-0000263C0000}"/>
    <cellStyle name="Normal 2 3 2 4 9" xfId="15398" xr:uid="{00000000-0005-0000-0000-0000273C0000}"/>
    <cellStyle name="Normal 2 3 2 5" xfId="15399" xr:uid="{00000000-0005-0000-0000-0000283C0000}"/>
    <cellStyle name="Normal 2 3 2 5 2" xfId="15400" xr:uid="{00000000-0005-0000-0000-0000293C0000}"/>
    <cellStyle name="Normal 2 3 2 5 2 2" xfId="15401" xr:uid="{00000000-0005-0000-0000-00002A3C0000}"/>
    <cellStyle name="Normal 2 3 2 5 2 2 2" xfId="15402" xr:uid="{00000000-0005-0000-0000-00002B3C0000}"/>
    <cellStyle name="Normal 2 3 2 5 2 2 2 2" xfId="15403" xr:uid="{00000000-0005-0000-0000-00002C3C0000}"/>
    <cellStyle name="Normal 2 3 2 5 2 2 3" xfId="15404" xr:uid="{00000000-0005-0000-0000-00002D3C0000}"/>
    <cellStyle name="Normal 2 3 2 5 2 3" xfId="15405" xr:uid="{00000000-0005-0000-0000-00002E3C0000}"/>
    <cellStyle name="Normal 2 3 2 5 2 3 2" xfId="15406" xr:uid="{00000000-0005-0000-0000-00002F3C0000}"/>
    <cellStyle name="Normal 2 3 2 5 2 3 2 2" xfId="15407" xr:uid="{00000000-0005-0000-0000-0000303C0000}"/>
    <cellStyle name="Normal 2 3 2 5 2 3 3" xfId="15408" xr:uid="{00000000-0005-0000-0000-0000313C0000}"/>
    <cellStyle name="Normal 2 3 2 5 2 4" xfId="15409" xr:uid="{00000000-0005-0000-0000-0000323C0000}"/>
    <cellStyle name="Normal 2 3 2 5 2 4 2" xfId="15410" xr:uid="{00000000-0005-0000-0000-0000333C0000}"/>
    <cellStyle name="Normal 2 3 2 5 2 4 2 2" xfId="15411" xr:uid="{00000000-0005-0000-0000-0000343C0000}"/>
    <cellStyle name="Normal 2 3 2 5 2 4 3" xfId="15412" xr:uid="{00000000-0005-0000-0000-0000353C0000}"/>
    <cellStyle name="Normal 2 3 2 5 2 5" xfId="15413" xr:uid="{00000000-0005-0000-0000-0000363C0000}"/>
    <cellStyle name="Normal 2 3 2 5 2 5 2" xfId="15414" xr:uid="{00000000-0005-0000-0000-0000373C0000}"/>
    <cellStyle name="Normal 2 3 2 5 2 6" xfId="15415" xr:uid="{00000000-0005-0000-0000-0000383C0000}"/>
    <cellStyle name="Normal 2 3 2 5 2 6 2" xfId="15416" xr:uid="{00000000-0005-0000-0000-0000393C0000}"/>
    <cellStyle name="Normal 2 3 2 5 2 7" xfId="15417" xr:uid="{00000000-0005-0000-0000-00003A3C0000}"/>
    <cellStyle name="Normal 2 3 2 5 3" xfId="15418" xr:uid="{00000000-0005-0000-0000-00003B3C0000}"/>
    <cellStyle name="Normal 2 3 2 5 3 2" xfId="15419" xr:uid="{00000000-0005-0000-0000-00003C3C0000}"/>
    <cellStyle name="Normal 2 3 2 5 3 2 2" xfId="15420" xr:uid="{00000000-0005-0000-0000-00003D3C0000}"/>
    <cellStyle name="Normal 2 3 2 5 3 3" xfId="15421" xr:uid="{00000000-0005-0000-0000-00003E3C0000}"/>
    <cellStyle name="Normal 2 3 2 5 4" xfId="15422" xr:uid="{00000000-0005-0000-0000-00003F3C0000}"/>
    <cellStyle name="Normal 2 3 2 5 4 2" xfId="15423" xr:uid="{00000000-0005-0000-0000-0000403C0000}"/>
    <cellStyle name="Normal 2 3 2 5 4 2 2" xfId="15424" xr:uid="{00000000-0005-0000-0000-0000413C0000}"/>
    <cellStyle name="Normal 2 3 2 5 4 3" xfId="15425" xr:uid="{00000000-0005-0000-0000-0000423C0000}"/>
    <cellStyle name="Normal 2 3 2 5 5" xfId="15426" xr:uid="{00000000-0005-0000-0000-0000433C0000}"/>
    <cellStyle name="Normal 2 3 2 5 5 2" xfId="15427" xr:uid="{00000000-0005-0000-0000-0000443C0000}"/>
    <cellStyle name="Normal 2 3 2 5 5 2 2" xfId="15428" xr:uid="{00000000-0005-0000-0000-0000453C0000}"/>
    <cellStyle name="Normal 2 3 2 5 5 3" xfId="15429" xr:uid="{00000000-0005-0000-0000-0000463C0000}"/>
    <cellStyle name="Normal 2 3 2 5 6" xfId="15430" xr:uid="{00000000-0005-0000-0000-0000473C0000}"/>
    <cellStyle name="Normal 2 3 2 5 6 2" xfId="15431" xr:uid="{00000000-0005-0000-0000-0000483C0000}"/>
    <cellStyle name="Normal 2 3 2 5 7" xfId="15432" xr:uid="{00000000-0005-0000-0000-0000493C0000}"/>
    <cellStyle name="Normal 2 3 2 5 7 2" xfId="15433" xr:uid="{00000000-0005-0000-0000-00004A3C0000}"/>
    <cellStyle name="Normal 2 3 2 5 8" xfId="15434" xr:uid="{00000000-0005-0000-0000-00004B3C0000}"/>
    <cellStyle name="Normal 2 3 2 6" xfId="15435" xr:uid="{00000000-0005-0000-0000-00004C3C0000}"/>
    <cellStyle name="Normal 2 3 2 6 2" xfId="15436" xr:uid="{00000000-0005-0000-0000-00004D3C0000}"/>
    <cellStyle name="Normal 2 3 2 6 2 2" xfId="15437" xr:uid="{00000000-0005-0000-0000-00004E3C0000}"/>
    <cellStyle name="Normal 2 3 2 6 2 2 2" xfId="15438" xr:uid="{00000000-0005-0000-0000-00004F3C0000}"/>
    <cellStyle name="Normal 2 3 2 6 2 3" xfId="15439" xr:uid="{00000000-0005-0000-0000-0000503C0000}"/>
    <cellStyle name="Normal 2 3 2 6 3" xfId="15440" xr:uid="{00000000-0005-0000-0000-0000513C0000}"/>
    <cellStyle name="Normal 2 3 2 6 3 2" xfId="15441" xr:uid="{00000000-0005-0000-0000-0000523C0000}"/>
    <cellStyle name="Normal 2 3 2 6 3 2 2" xfId="15442" xr:uid="{00000000-0005-0000-0000-0000533C0000}"/>
    <cellStyle name="Normal 2 3 2 6 3 3" xfId="15443" xr:uid="{00000000-0005-0000-0000-0000543C0000}"/>
    <cellStyle name="Normal 2 3 2 6 4" xfId="15444" xr:uid="{00000000-0005-0000-0000-0000553C0000}"/>
    <cellStyle name="Normal 2 3 2 6 4 2" xfId="15445" xr:uid="{00000000-0005-0000-0000-0000563C0000}"/>
    <cellStyle name="Normal 2 3 2 6 4 2 2" xfId="15446" xr:uid="{00000000-0005-0000-0000-0000573C0000}"/>
    <cellStyle name="Normal 2 3 2 6 4 3" xfId="15447" xr:uid="{00000000-0005-0000-0000-0000583C0000}"/>
    <cellStyle name="Normal 2 3 2 6 5" xfId="15448" xr:uid="{00000000-0005-0000-0000-0000593C0000}"/>
    <cellStyle name="Normal 2 3 2 6 5 2" xfId="15449" xr:uid="{00000000-0005-0000-0000-00005A3C0000}"/>
    <cellStyle name="Normal 2 3 2 6 6" xfId="15450" xr:uid="{00000000-0005-0000-0000-00005B3C0000}"/>
    <cellStyle name="Normal 2 3 2 6 6 2" xfId="15451" xr:uid="{00000000-0005-0000-0000-00005C3C0000}"/>
    <cellStyle name="Normal 2 3 2 6 7" xfId="15452" xr:uid="{00000000-0005-0000-0000-00005D3C0000}"/>
    <cellStyle name="Normal 2 3 2 7" xfId="15453" xr:uid="{00000000-0005-0000-0000-00005E3C0000}"/>
    <cellStyle name="Normal 2 3 2 7 2" xfId="15454" xr:uid="{00000000-0005-0000-0000-00005F3C0000}"/>
    <cellStyle name="Normal 2 3 2 7 2 2" xfId="15455" xr:uid="{00000000-0005-0000-0000-0000603C0000}"/>
    <cellStyle name="Normal 2 3 2 7 2 2 2" xfId="15456" xr:uid="{00000000-0005-0000-0000-0000613C0000}"/>
    <cellStyle name="Normal 2 3 2 7 2 3" xfId="15457" xr:uid="{00000000-0005-0000-0000-0000623C0000}"/>
    <cellStyle name="Normal 2 3 2 7 3" xfId="15458" xr:uid="{00000000-0005-0000-0000-0000633C0000}"/>
    <cellStyle name="Normal 2 3 2 7 3 2" xfId="15459" xr:uid="{00000000-0005-0000-0000-0000643C0000}"/>
    <cellStyle name="Normal 2 3 2 7 3 2 2" xfId="15460" xr:uid="{00000000-0005-0000-0000-0000653C0000}"/>
    <cellStyle name="Normal 2 3 2 7 3 3" xfId="15461" xr:uid="{00000000-0005-0000-0000-0000663C0000}"/>
    <cellStyle name="Normal 2 3 2 7 4" xfId="15462" xr:uid="{00000000-0005-0000-0000-0000673C0000}"/>
    <cellStyle name="Normal 2 3 2 7 4 2" xfId="15463" xr:uid="{00000000-0005-0000-0000-0000683C0000}"/>
    <cellStyle name="Normal 2 3 2 7 4 2 2" xfId="15464" xr:uid="{00000000-0005-0000-0000-0000693C0000}"/>
    <cellStyle name="Normal 2 3 2 7 4 3" xfId="15465" xr:uid="{00000000-0005-0000-0000-00006A3C0000}"/>
    <cellStyle name="Normal 2 3 2 7 5" xfId="15466" xr:uid="{00000000-0005-0000-0000-00006B3C0000}"/>
    <cellStyle name="Normal 2 3 2 7 5 2" xfId="15467" xr:uid="{00000000-0005-0000-0000-00006C3C0000}"/>
    <cellStyle name="Normal 2 3 2 7 6" xfId="15468" xr:uid="{00000000-0005-0000-0000-00006D3C0000}"/>
    <cellStyle name="Normal 2 3 2 7 6 2" xfId="15469" xr:uid="{00000000-0005-0000-0000-00006E3C0000}"/>
    <cellStyle name="Normal 2 3 2 7 7" xfId="15470" xr:uid="{00000000-0005-0000-0000-00006F3C0000}"/>
    <cellStyle name="Normal 2 3 2 8" xfId="15471" xr:uid="{00000000-0005-0000-0000-0000703C0000}"/>
    <cellStyle name="Normal 2 3 2 8 2" xfId="15472" xr:uid="{00000000-0005-0000-0000-0000713C0000}"/>
    <cellStyle name="Normal 2 3 2 8 2 2" xfId="15473" xr:uid="{00000000-0005-0000-0000-0000723C0000}"/>
    <cellStyle name="Normal 2 3 2 8 3" xfId="15474" xr:uid="{00000000-0005-0000-0000-0000733C0000}"/>
    <cellStyle name="Normal 2 3 2 9" xfId="15475" xr:uid="{00000000-0005-0000-0000-0000743C0000}"/>
    <cellStyle name="Normal 2 3 2 9 2" xfId="15476" xr:uid="{00000000-0005-0000-0000-0000753C0000}"/>
    <cellStyle name="Normal 2 3 2 9 2 2" xfId="15477" xr:uid="{00000000-0005-0000-0000-0000763C0000}"/>
    <cellStyle name="Normal 2 3 2 9 3" xfId="15478" xr:uid="{00000000-0005-0000-0000-0000773C0000}"/>
    <cellStyle name="Normal 2 3 2_Confidential Information" xfId="15479" xr:uid="{00000000-0005-0000-0000-0000783C0000}"/>
    <cellStyle name="Normal 2 3 3" xfId="15480" xr:uid="{00000000-0005-0000-0000-0000793C0000}"/>
    <cellStyle name="Normal 2 3 3 10" xfId="15481" xr:uid="{00000000-0005-0000-0000-00007A3C0000}"/>
    <cellStyle name="Normal 2 3 3 10 2" xfId="15482" xr:uid="{00000000-0005-0000-0000-00007B3C0000}"/>
    <cellStyle name="Normal 2 3 3 10 2 2" xfId="15483" xr:uid="{00000000-0005-0000-0000-00007C3C0000}"/>
    <cellStyle name="Normal 2 3 3 10 3" xfId="15484" xr:uid="{00000000-0005-0000-0000-00007D3C0000}"/>
    <cellStyle name="Normal 2 3 3 11" xfId="15485" xr:uid="{00000000-0005-0000-0000-00007E3C0000}"/>
    <cellStyle name="Normal 2 3 3 11 2" xfId="15486" xr:uid="{00000000-0005-0000-0000-00007F3C0000}"/>
    <cellStyle name="Normal 2 3 3 12" xfId="15487" xr:uid="{00000000-0005-0000-0000-0000803C0000}"/>
    <cellStyle name="Normal 2 3 3 12 2" xfId="15488" xr:uid="{00000000-0005-0000-0000-0000813C0000}"/>
    <cellStyle name="Normal 2 3 3 13" xfId="15489" xr:uid="{00000000-0005-0000-0000-0000823C0000}"/>
    <cellStyle name="Normal 2 3 3 2" xfId="15490" xr:uid="{00000000-0005-0000-0000-0000833C0000}"/>
    <cellStyle name="Normal 2 3 3 2 10" xfId="15491" xr:uid="{00000000-0005-0000-0000-0000843C0000}"/>
    <cellStyle name="Normal 2 3 3 2 10 2" xfId="15492" xr:uid="{00000000-0005-0000-0000-0000853C0000}"/>
    <cellStyle name="Normal 2 3 3 2 11" xfId="15493" xr:uid="{00000000-0005-0000-0000-0000863C0000}"/>
    <cellStyle name="Normal 2 3 3 2 2" xfId="15494" xr:uid="{00000000-0005-0000-0000-0000873C0000}"/>
    <cellStyle name="Normal 2 3 3 2 2 2" xfId="15495" xr:uid="{00000000-0005-0000-0000-0000883C0000}"/>
    <cellStyle name="Normal 2 3 3 2 2 2 2" xfId="15496" xr:uid="{00000000-0005-0000-0000-0000893C0000}"/>
    <cellStyle name="Normal 2 3 3 2 2 2 2 2" xfId="15497" xr:uid="{00000000-0005-0000-0000-00008A3C0000}"/>
    <cellStyle name="Normal 2 3 3 2 2 2 2 2 2" xfId="15498" xr:uid="{00000000-0005-0000-0000-00008B3C0000}"/>
    <cellStyle name="Normal 2 3 3 2 2 2 2 3" xfId="15499" xr:uid="{00000000-0005-0000-0000-00008C3C0000}"/>
    <cellStyle name="Normal 2 3 3 2 2 2 3" xfId="15500" xr:uid="{00000000-0005-0000-0000-00008D3C0000}"/>
    <cellStyle name="Normal 2 3 3 2 2 2 3 2" xfId="15501" xr:uid="{00000000-0005-0000-0000-00008E3C0000}"/>
    <cellStyle name="Normal 2 3 3 2 2 2 3 2 2" xfId="15502" xr:uid="{00000000-0005-0000-0000-00008F3C0000}"/>
    <cellStyle name="Normal 2 3 3 2 2 2 3 3" xfId="15503" xr:uid="{00000000-0005-0000-0000-0000903C0000}"/>
    <cellStyle name="Normal 2 3 3 2 2 2 4" xfId="15504" xr:uid="{00000000-0005-0000-0000-0000913C0000}"/>
    <cellStyle name="Normal 2 3 3 2 2 2 4 2" xfId="15505" xr:uid="{00000000-0005-0000-0000-0000923C0000}"/>
    <cellStyle name="Normal 2 3 3 2 2 2 4 2 2" xfId="15506" xr:uid="{00000000-0005-0000-0000-0000933C0000}"/>
    <cellStyle name="Normal 2 3 3 2 2 2 4 3" xfId="15507" xr:uid="{00000000-0005-0000-0000-0000943C0000}"/>
    <cellStyle name="Normal 2 3 3 2 2 2 5" xfId="15508" xr:uid="{00000000-0005-0000-0000-0000953C0000}"/>
    <cellStyle name="Normal 2 3 3 2 2 2 5 2" xfId="15509" xr:uid="{00000000-0005-0000-0000-0000963C0000}"/>
    <cellStyle name="Normal 2 3 3 2 2 2 6" xfId="15510" xr:uid="{00000000-0005-0000-0000-0000973C0000}"/>
    <cellStyle name="Normal 2 3 3 2 2 2 6 2" xfId="15511" xr:uid="{00000000-0005-0000-0000-0000983C0000}"/>
    <cellStyle name="Normal 2 3 3 2 2 2 7" xfId="15512" xr:uid="{00000000-0005-0000-0000-0000993C0000}"/>
    <cellStyle name="Normal 2 3 3 2 2 3" xfId="15513" xr:uid="{00000000-0005-0000-0000-00009A3C0000}"/>
    <cellStyle name="Normal 2 3 3 2 2 3 2" xfId="15514" xr:uid="{00000000-0005-0000-0000-00009B3C0000}"/>
    <cellStyle name="Normal 2 3 3 2 2 3 2 2" xfId="15515" xr:uid="{00000000-0005-0000-0000-00009C3C0000}"/>
    <cellStyle name="Normal 2 3 3 2 2 3 2 2 2" xfId="15516" xr:uid="{00000000-0005-0000-0000-00009D3C0000}"/>
    <cellStyle name="Normal 2 3 3 2 2 3 2 3" xfId="15517" xr:uid="{00000000-0005-0000-0000-00009E3C0000}"/>
    <cellStyle name="Normal 2 3 3 2 2 3 3" xfId="15518" xr:uid="{00000000-0005-0000-0000-00009F3C0000}"/>
    <cellStyle name="Normal 2 3 3 2 2 3 3 2" xfId="15519" xr:uid="{00000000-0005-0000-0000-0000A03C0000}"/>
    <cellStyle name="Normal 2 3 3 2 2 3 3 2 2" xfId="15520" xr:uid="{00000000-0005-0000-0000-0000A13C0000}"/>
    <cellStyle name="Normal 2 3 3 2 2 3 3 3" xfId="15521" xr:uid="{00000000-0005-0000-0000-0000A23C0000}"/>
    <cellStyle name="Normal 2 3 3 2 2 3 4" xfId="15522" xr:uid="{00000000-0005-0000-0000-0000A33C0000}"/>
    <cellStyle name="Normal 2 3 3 2 2 3 4 2" xfId="15523" xr:uid="{00000000-0005-0000-0000-0000A43C0000}"/>
    <cellStyle name="Normal 2 3 3 2 2 3 4 2 2" xfId="15524" xr:uid="{00000000-0005-0000-0000-0000A53C0000}"/>
    <cellStyle name="Normal 2 3 3 2 2 3 4 3" xfId="15525" xr:uid="{00000000-0005-0000-0000-0000A63C0000}"/>
    <cellStyle name="Normal 2 3 3 2 2 3 5" xfId="15526" xr:uid="{00000000-0005-0000-0000-0000A73C0000}"/>
    <cellStyle name="Normal 2 3 3 2 2 3 5 2" xfId="15527" xr:uid="{00000000-0005-0000-0000-0000A83C0000}"/>
    <cellStyle name="Normal 2 3 3 2 2 3 6" xfId="15528" xr:uid="{00000000-0005-0000-0000-0000A93C0000}"/>
    <cellStyle name="Normal 2 3 3 2 2 3 6 2" xfId="15529" xr:uid="{00000000-0005-0000-0000-0000AA3C0000}"/>
    <cellStyle name="Normal 2 3 3 2 2 3 7" xfId="15530" xr:uid="{00000000-0005-0000-0000-0000AB3C0000}"/>
    <cellStyle name="Normal 2 3 3 2 2 4" xfId="15531" xr:uid="{00000000-0005-0000-0000-0000AC3C0000}"/>
    <cellStyle name="Normal 2 3 3 2 2 4 2" xfId="15532" xr:uid="{00000000-0005-0000-0000-0000AD3C0000}"/>
    <cellStyle name="Normal 2 3 3 2 2 4 2 2" xfId="15533" xr:uid="{00000000-0005-0000-0000-0000AE3C0000}"/>
    <cellStyle name="Normal 2 3 3 2 2 4 3" xfId="15534" xr:uid="{00000000-0005-0000-0000-0000AF3C0000}"/>
    <cellStyle name="Normal 2 3 3 2 2 5" xfId="15535" xr:uid="{00000000-0005-0000-0000-0000B03C0000}"/>
    <cellStyle name="Normal 2 3 3 2 2 5 2" xfId="15536" xr:uid="{00000000-0005-0000-0000-0000B13C0000}"/>
    <cellStyle name="Normal 2 3 3 2 2 5 2 2" xfId="15537" xr:uid="{00000000-0005-0000-0000-0000B23C0000}"/>
    <cellStyle name="Normal 2 3 3 2 2 5 3" xfId="15538" xr:uid="{00000000-0005-0000-0000-0000B33C0000}"/>
    <cellStyle name="Normal 2 3 3 2 2 6" xfId="15539" xr:uid="{00000000-0005-0000-0000-0000B43C0000}"/>
    <cellStyle name="Normal 2 3 3 2 2 6 2" xfId="15540" xr:uid="{00000000-0005-0000-0000-0000B53C0000}"/>
    <cellStyle name="Normal 2 3 3 2 2 6 2 2" xfId="15541" xr:uid="{00000000-0005-0000-0000-0000B63C0000}"/>
    <cellStyle name="Normal 2 3 3 2 2 6 3" xfId="15542" xr:uid="{00000000-0005-0000-0000-0000B73C0000}"/>
    <cellStyle name="Normal 2 3 3 2 2 7" xfId="15543" xr:uid="{00000000-0005-0000-0000-0000B83C0000}"/>
    <cellStyle name="Normal 2 3 3 2 2 7 2" xfId="15544" xr:uid="{00000000-0005-0000-0000-0000B93C0000}"/>
    <cellStyle name="Normal 2 3 3 2 2 8" xfId="15545" xr:uid="{00000000-0005-0000-0000-0000BA3C0000}"/>
    <cellStyle name="Normal 2 3 3 2 2 8 2" xfId="15546" xr:uid="{00000000-0005-0000-0000-0000BB3C0000}"/>
    <cellStyle name="Normal 2 3 3 2 2 9" xfId="15547" xr:uid="{00000000-0005-0000-0000-0000BC3C0000}"/>
    <cellStyle name="Normal 2 3 3 2 3" xfId="15548" xr:uid="{00000000-0005-0000-0000-0000BD3C0000}"/>
    <cellStyle name="Normal 2 3 3 2 3 2" xfId="15549" xr:uid="{00000000-0005-0000-0000-0000BE3C0000}"/>
    <cellStyle name="Normal 2 3 3 2 3 2 2" xfId="15550" xr:uid="{00000000-0005-0000-0000-0000BF3C0000}"/>
    <cellStyle name="Normal 2 3 3 2 3 2 2 2" xfId="15551" xr:uid="{00000000-0005-0000-0000-0000C03C0000}"/>
    <cellStyle name="Normal 2 3 3 2 3 2 2 2 2" xfId="15552" xr:uid="{00000000-0005-0000-0000-0000C13C0000}"/>
    <cellStyle name="Normal 2 3 3 2 3 2 2 3" xfId="15553" xr:uid="{00000000-0005-0000-0000-0000C23C0000}"/>
    <cellStyle name="Normal 2 3 3 2 3 2 3" xfId="15554" xr:uid="{00000000-0005-0000-0000-0000C33C0000}"/>
    <cellStyle name="Normal 2 3 3 2 3 2 3 2" xfId="15555" xr:uid="{00000000-0005-0000-0000-0000C43C0000}"/>
    <cellStyle name="Normal 2 3 3 2 3 2 3 2 2" xfId="15556" xr:uid="{00000000-0005-0000-0000-0000C53C0000}"/>
    <cellStyle name="Normal 2 3 3 2 3 2 3 3" xfId="15557" xr:uid="{00000000-0005-0000-0000-0000C63C0000}"/>
    <cellStyle name="Normal 2 3 3 2 3 2 4" xfId="15558" xr:uid="{00000000-0005-0000-0000-0000C73C0000}"/>
    <cellStyle name="Normal 2 3 3 2 3 2 4 2" xfId="15559" xr:uid="{00000000-0005-0000-0000-0000C83C0000}"/>
    <cellStyle name="Normal 2 3 3 2 3 2 4 2 2" xfId="15560" xr:uid="{00000000-0005-0000-0000-0000C93C0000}"/>
    <cellStyle name="Normal 2 3 3 2 3 2 4 3" xfId="15561" xr:uid="{00000000-0005-0000-0000-0000CA3C0000}"/>
    <cellStyle name="Normal 2 3 3 2 3 2 5" xfId="15562" xr:uid="{00000000-0005-0000-0000-0000CB3C0000}"/>
    <cellStyle name="Normal 2 3 3 2 3 2 5 2" xfId="15563" xr:uid="{00000000-0005-0000-0000-0000CC3C0000}"/>
    <cellStyle name="Normal 2 3 3 2 3 2 6" xfId="15564" xr:uid="{00000000-0005-0000-0000-0000CD3C0000}"/>
    <cellStyle name="Normal 2 3 3 2 3 2 6 2" xfId="15565" xr:uid="{00000000-0005-0000-0000-0000CE3C0000}"/>
    <cellStyle name="Normal 2 3 3 2 3 2 7" xfId="15566" xr:uid="{00000000-0005-0000-0000-0000CF3C0000}"/>
    <cellStyle name="Normal 2 3 3 2 3 3" xfId="15567" xr:uid="{00000000-0005-0000-0000-0000D03C0000}"/>
    <cellStyle name="Normal 2 3 3 2 3 3 2" xfId="15568" xr:uid="{00000000-0005-0000-0000-0000D13C0000}"/>
    <cellStyle name="Normal 2 3 3 2 3 3 2 2" xfId="15569" xr:uid="{00000000-0005-0000-0000-0000D23C0000}"/>
    <cellStyle name="Normal 2 3 3 2 3 3 3" xfId="15570" xr:uid="{00000000-0005-0000-0000-0000D33C0000}"/>
    <cellStyle name="Normal 2 3 3 2 3 4" xfId="15571" xr:uid="{00000000-0005-0000-0000-0000D43C0000}"/>
    <cellStyle name="Normal 2 3 3 2 3 4 2" xfId="15572" xr:uid="{00000000-0005-0000-0000-0000D53C0000}"/>
    <cellStyle name="Normal 2 3 3 2 3 4 2 2" xfId="15573" xr:uid="{00000000-0005-0000-0000-0000D63C0000}"/>
    <cellStyle name="Normal 2 3 3 2 3 4 3" xfId="15574" xr:uid="{00000000-0005-0000-0000-0000D73C0000}"/>
    <cellStyle name="Normal 2 3 3 2 3 5" xfId="15575" xr:uid="{00000000-0005-0000-0000-0000D83C0000}"/>
    <cellStyle name="Normal 2 3 3 2 3 5 2" xfId="15576" xr:uid="{00000000-0005-0000-0000-0000D93C0000}"/>
    <cellStyle name="Normal 2 3 3 2 3 5 2 2" xfId="15577" xr:uid="{00000000-0005-0000-0000-0000DA3C0000}"/>
    <cellStyle name="Normal 2 3 3 2 3 5 3" xfId="15578" xr:uid="{00000000-0005-0000-0000-0000DB3C0000}"/>
    <cellStyle name="Normal 2 3 3 2 3 6" xfId="15579" xr:uid="{00000000-0005-0000-0000-0000DC3C0000}"/>
    <cellStyle name="Normal 2 3 3 2 3 6 2" xfId="15580" xr:uid="{00000000-0005-0000-0000-0000DD3C0000}"/>
    <cellStyle name="Normal 2 3 3 2 3 7" xfId="15581" xr:uid="{00000000-0005-0000-0000-0000DE3C0000}"/>
    <cellStyle name="Normal 2 3 3 2 3 7 2" xfId="15582" xr:uid="{00000000-0005-0000-0000-0000DF3C0000}"/>
    <cellStyle name="Normal 2 3 3 2 3 8" xfId="15583" xr:uid="{00000000-0005-0000-0000-0000E03C0000}"/>
    <cellStyle name="Normal 2 3 3 2 4" xfId="15584" xr:uid="{00000000-0005-0000-0000-0000E13C0000}"/>
    <cellStyle name="Normal 2 3 3 2 4 2" xfId="15585" xr:uid="{00000000-0005-0000-0000-0000E23C0000}"/>
    <cellStyle name="Normal 2 3 3 2 4 2 2" xfId="15586" xr:uid="{00000000-0005-0000-0000-0000E33C0000}"/>
    <cellStyle name="Normal 2 3 3 2 4 2 2 2" xfId="15587" xr:uid="{00000000-0005-0000-0000-0000E43C0000}"/>
    <cellStyle name="Normal 2 3 3 2 4 2 3" xfId="15588" xr:uid="{00000000-0005-0000-0000-0000E53C0000}"/>
    <cellStyle name="Normal 2 3 3 2 4 3" xfId="15589" xr:uid="{00000000-0005-0000-0000-0000E63C0000}"/>
    <cellStyle name="Normal 2 3 3 2 4 3 2" xfId="15590" xr:uid="{00000000-0005-0000-0000-0000E73C0000}"/>
    <cellStyle name="Normal 2 3 3 2 4 3 2 2" xfId="15591" xr:uid="{00000000-0005-0000-0000-0000E83C0000}"/>
    <cellStyle name="Normal 2 3 3 2 4 3 3" xfId="15592" xr:uid="{00000000-0005-0000-0000-0000E93C0000}"/>
    <cellStyle name="Normal 2 3 3 2 4 4" xfId="15593" xr:uid="{00000000-0005-0000-0000-0000EA3C0000}"/>
    <cellStyle name="Normal 2 3 3 2 4 4 2" xfId="15594" xr:uid="{00000000-0005-0000-0000-0000EB3C0000}"/>
    <cellStyle name="Normal 2 3 3 2 4 4 2 2" xfId="15595" xr:uid="{00000000-0005-0000-0000-0000EC3C0000}"/>
    <cellStyle name="Normal 2 3 3 2 4 4 3" xfId="15596" xr:uid="{00000000-0005-0000-0000-0000ED3C0000}"/>
    <cellStyle name="Normal 2 3 3 2 4 5" xfId="15597" xr:uid="{00000000-0005-0000-0000-0000EE3C0000}"/>
    <cellStyle name="Normal 2 3 3 2 4 5 2" xfId="15598" xr:uid="{00000000-0005-0000-0000-0000EF3C0000}"/>
    <cellStyle name="Normal 2 3 3 2 4 6" xfId="15599" xr:uid="{00000000-0005-0000-0000-0000F03C0000}"/>
    <cellStyle name="Normal 2 3 3 2 4 6 2" xfId="15600" xr:uid="{00000000-0005-0000-0000-0000F13C0000}"/>
    <cellStyle name="Normal 2 3 3 2 4 7" xfId="15601" xr:uid="{00000000-0005-0000-0000-0000F23C0000}"/>
    <cellStyle name="Normal 2 3 3 2 5" xfId="15602" xr:uid="{00000000-0005-0000-0000-0000F33C0000}"/>
    <cellStyle name="Normal 2 3 3 2 5 2" xfId="15603" xr:uid="{00000000-0005-0000-0000-0000F43C0000}"/>
    <cellStyle name="Normal 2 3 3 2 5 2 2" xfId="15604" xr:uid="{00000000-0005-0000-0000-0000F53C0000}"/>
    <cellStyle name="Normal 2 3 3 2 5 2 2 2" xfId="15605" xr:uid="{00000000-0005-0000-0000-0000F63C0000}"/>
    <cellStyle name="Normal 2 3 3 2 5 2 3" xfId="15606" xr:uid="{00000000-0005-0000-0000-0000F73C0000}"/>
    <cellStyle name="Normal 2 3 3 2 5 3" xfId="15607" xr:uid="{00000000-0005-0000-0000-0000F83C0000}"/>
    <cellStyle name="Normal 2 3 3 2 5 3 2" xfId="15608" xr:uid="{00000000-0005-0000-0000-0000F93C0000}"/>
    <cellStyle name="Normal 2 3 3 2 5 3 2 2" xfId="15609" xr:uid="{00000000-0005-0000-0000-0000FA3C0000}"/>
    <cellStyle name="Normal 2 3 3 2 5 3 3" xfId="15610" xr:uid="{00000000-0005-0000-0000-0000FB3C0000}"/>
    <cellStyle name="Normal 2 3 3 2 5 4" xfId="15611" xr:uid="{00000000-0005-0000-0000-0000FC3C0000}"/>
    <cellStyle name="Normal 2 3 3 2 5 4 2" xfId="15612" xr:uid="{00000000-0005-0000-0000-0000FD3C0000}"/>
    <cellStyle name="Normal 2 3 3 2 5 4 2 2" xfId="15613" xr:uid="{00000000-0005-0000-0000-0000FE3C0000}"/>
    <cellStyle name="Normal 2 3 3 2 5 4 3" xfId="15614" xr:uid="{00000000-0005-0000-0000-0000FF3C0000}"/>
    <cellStyle name="Normal 2 3 3 2 5 5" xfId="15615" xr:uid="{00000000-0005-0000-0000-0000003D0000}"/>
    <cellStyle name="Normal 2 3 3 2 5 5 2" xfId="15616" xr:uid="{00000000-0005-0000-0000-0000013D0000}"/>
    <cellStyle name="Normal 2 3 3 2 5 6" xfId="15617" xr:uid="{00000000-0005-0000-0000-0000023D0000}"/>
    <cellStyle name="Normal 2 3 3 2 5 6 2" xfId="15618" xr:uid="{00000000-0005-0000-0000-0000033D0000}"/>
    <cellStyle name="Normal 2 3 3 2 5 7" xfId="15619" xr:uid="{00000000-0005-0000-0000-0000043D0000}"/>
    <cellStyle name="Normal 2 3 3 2 6" xfId="15620" xr:uid="{00000000-0005-0000-0000-0000053D0000}"/>
    <cellStyle name="Normal 2 3 3 2 6 2" xfId="15621" xr:uid="{00000000-0005-0000-0000-0000063D0000}"/>
    <cellStyle name="Normal 2 3 3 2 6 2 2" xfId="15622" xr:uid="{00000000-0005-0000-0000-0000073D0000}"/>
    <cellStyle name="Normal 2 3 3 2 6 3" xfId="15623" xr:uid="{00000000-0005-0000-0000-0000083D0000}"/>
    <cellStyle name="Normal 2 3 3 2 7" xfId="15624" xr:uid="{00000000-0005-0000-0000-0000093D0000}"/>
    <cellStyle name="Normal 2 3 3 2 7 2" xfId="15625" xr:uid="{00000000-0005-0000-0000-00000A3D0000}"/>
    <cellStyle name="Normal 2 3 3 2 7 2 2" xfId="15626" xr:uid="{00000000-0005-0000-0000-00000B3D0000}"/>
    <cellStyle name="Normal 2 3 3 2 7 3" xfId="15627" xr:uid="{00000000-0005-0000-0000-00000C3D0000}"/>
    <cellStyle name="Normal 2 3 3 2 8" xfId="15628" xr:uid="{00000000-0005-0000-0000-00000D3D0000}"/>
    <cellStyle name="Normal 2 3 3 2 8 2" xfId="15629" xr:uid="{00000000-0005-0000-0000-00000E3D0000}"/>
    <cellStyle name="Normal 2 3 3 2 8 2 2" xfId="15630" xr:uid="{00000000-0005-0000-0000-00000F3D0000}"/>
    <cellStyle name="Normal 2 3 3 2 8 3" xfId="15631" xr:uid="{00000000-0005-0000-0000-0000103D0000}"/>
    <cellStyle name="Normal 2 3 3 2 9" xfId="15632" xr:uid="{00000000-0005-0000-0000-0000113D0000}"/>
    <cellStyle name="Normal 2 3 3 2 9 2" xfId="15633" xr:uid="{00000000-0005-0000-0000-0000123D0000}"/>
    <cellStyle name="Normal 2 3 3 3" xfId="15634" xr:uid="{00000000-0005-0000-0000-0000133D0000}"/>
    <cellStyle name="Normal 2 3 3 3 10" xfId="15635" xr:uid="{00000000-0005-0000-0000-0000143D0000}"/>
    <cellStyle name="Normal 2 3 3 3 10 2" xfId="15636" xr:uid="{00000000-0005-0000-0000-0000153D0000}"/>
    <cellStyle name="Normal 2 3 3 3 11" xfId="15637" xr:uid="{00000000-0005-0000-0000-0000163D0000}"/>
    <cellStyle name="Normal 2 3 3 3 2" xfId="15638" xr:uid="{00000000-0005-0000-0000-0000173D0000}"/>
    <cellStyle name="Normal 2 3 3 3 2 2" xfId="15639" xr:uid="{00000000-0005-0000-0000-0000183D0000}"/>
    <cellStyle name="Normal 2 3 3 3 2 2 2" xfId="15640" xr:uid="{00000000-0005-0000-0000-0000193D0000}"/>
    <cellStyle name="Normal 2 3 3 3 2 2 2 2" xfId="15641" xr:uid="{00000000-0005-0000-0000-00001A3D0000}"/>
    <cellStyle name="Normal 2 3 3 3 2 2 2 2 2" xfId="15642" xr:uid="{00000000-0005-0000-0000-00001B3D0000}"/>
    <cellStyle name="Normal 2 3 3 3 2 2 2 3" xfId="15643" xr:uid="{00000000-0005-0000-0000-00001C3D0000}"/>
    <cellStyle name="Normal 2 3 3 3 2 2 3" xfId="15644" xr:uid="{00000000-0005-0000-0000-00001D3D0000}"/>
    <cellStyle name="Normal 2 3 3 3 2 2 3 2" xfId="15645" xr:uid="{00000000-0005-0000-0000-00001E3D0000}"/>
    <cellStyle name="Normal 2 3 3 3 2 2 3 2 2" xfId="15646" xr:uid="{00000000-0005-0000-0000-00001F3D0000}"/>
    <cellStyle name="Normal 2 3 3 3 2 2 3 3" xfId="15647" xr:uid="{00000000-0005-0000-0000-0000203D0000}"/>
    <cellStyle name="Normal 2 3 3 3 2 2 4" xfId="15648" xr:uid="{00000000-0005-0000-0000-0000213D0000}"/>
    <cellStyle name="Normal 2 3 3 3 2 2 4 2" xfId="15649" xr:uid="{00000000-0005-0000-0000-0000223D0000}"/>
    <cellStyle name="Normal 2 3 3 3 2 2 4 2 2" xfId="15650" xr:uid="{00000000-0005-0000-0000-0000233D0000}"/>
    <cellStyle name="Normal 2 3 3 3 2 2 4 3" xfId="15651" xr:uid="{00000000-0005-0000-0000-0000243D0000}"/>
    <cellStyle name="Normal 2 3 3 3 2 2 5" xfId="15652" xr:uid="{00000000-0005-0000-0000-0000253D0000}"/>
    <cellStyle name="Normal 2 3 3 3 2 2 5 2" xfId="15653" xr:uid="{00000000-0005-0000-0000-0000263D0000}"/>
    <cellStyle name="Normal 2 3 3 3 2 2 6" xfId="15654" xr:uid="{00000000-0005-0000-0000-0000273D0000}"/>
    <cellStyle name="Normal 2 3 3 3 2 2 6 2" xfId="15655" xr:uid="{00000000-0005-0000-0000-0000283D0000}"/>
    <cellStyle name="Normal 2 3 3 3 2 2 7" xfId="15656" xr:uid="{00000000-0005-0000-0000-0000293D0000}"/>
    <cellStyle name="Normal 2 3 3 3 2 3" xfId="15657" xr:uid="{00000000-0005-0000-0000-00002A3D0000}"/>
    <cellStyle name="Normal 2 3 3 3 2 3 2" xfId="15658" xr:uid="{00000000-0005-0000-0000-00002B3D0000}"/>
    <cellStyle name="Normal 2 3 3 3 2 3 2 2" xfId="15659" xr:uid="{00000000-0005-0000-0000-00002C3D0000}"/>
    <cellStyle name="Normal 2 3 3 3 2 3 2 2 2" xfId="15660" xr:uid="{00000000-0005-0000-0000-00002D3D0000}"/>
    <cellStyle name="Normal 2 3 3 3 2 3 2 3" xfId="15661" xr:uid="{00000000-0005-0000-0000-00002E3D0000}"/>
    <cellStyle name="Normal 2 3 3 3 2 3 3" xfId="15662" xr:uid="{00000000-0005-0000-0000-00002F3D0000}"/>
    <cellStyle name="Normal 2 3 3 3 2 3 3 2" xfId="15663" xr:uid="{00000000-0005-0000-0000-0000303D0000}"/>
    <cellStyle name="Normal 2 3 3 3 2 3 3 2 2" xfId="15664" xr:uid="{00000000-0005-0000-0000-0000313D0000}"/>
    <cellStyle name="Normal 2 3 3 3 2 3 3 3" xfId="15665" xr:uid="{00000000-0005-0000-0000-0000323D0000}"/>
    <cellStyle name="Normal 2 3 3 3 2 3 4" xfId="15666" xr:uid="{00000000-0005-0000-0000-0000333D0000}"/>
    <cellStyle name="Normal 2 3 3 3 2 3 4 2" xfId="15667" xr:uid="{00000000-0005-0000-0000-0000343D0000}"/>
    <cellStyle name="Normal 2 3 3 3 2 3 4 2 2" xfId="15668" xr:uid="{00000000-0005-0000-0000-0000353D0000}"/>
    <cellStyle name="Normal 2 3 3 3 2 3 4 3" xfId="15669" xr:uid="{00000000-0005-0000-0000-0000363D0000}"/>
    <cellStyle name="Normal 2 3 3 3 2 3 5" xfId="15670" xr:uid="{00000000-0005-0000-0000-0000373D0000}"/>
    <cellStyle name="Normal 2 3 3 3 2 3 5 2" xfId="15671" xr:uid="{00000000-0005-0000-0000-0000383D0000}"/>
    <cellStyle name="Normal 2 3 3 3 2 3 6" xfId="15672" xr:uid="{00000000-0005-0000-0000-0000393D0000}"/>
    <cellStyle name="Normal 2 3 3 3 2 3 6 2" xfId="15673" xr:uid="{00000000-0005-0000-0000-00003A3D0000}"/>
    <cellStyle name="Normal 2 3 3 3 2 3 7" xfId="15674" xr:uid="{00000000-0005-0000-0000-00003B3D0000}"/>
    <cellStyle name="Normal 2 3 3 3 2 4" xfId="15675" xr:uid="{00000000-0005-0000-0000-00003C3D0000}"/>
    <cellStyle name="Normal 2 3 3 3 2 4 2" xfId="15676" xr:uid="{00000000-0005-0000-0000-00003D3D0000}"/>
    <cellStyle name="Normal 2 3 3 3 2 4 2 2" xfId="15677" xr:uid="{00000000-0005-0000-0000-00003E3D0000}"/>
    <cellStyle name="Normal 2 3 3 3 2 4 3" xfId="15678" xr:uid="{00000000-0005-0000-0000-00003F3D0000}"/>
    <cellStyle name="Normal 2 3 3 3 2 5" xfId="15679" xr:uid="{00000000-0005-0000-0000-0000403D0000}"/>
    <cellStyle name="Normal 2 3 3 3 2 5 2" xfId="15680" xr:uid="{00000000-0005-0000-0000-0000413D0000}"/>
    <cellStyle name="Normal 2 3 3 3 2 5 2 2" xfId="15681" xr:uid="{00000000-0005-0000-0000-0000423D0000}"/>
    <cellStyle name="Normal 2 3 3 3 2 5 3" xfId="15682" xr:uid="{00000000-0005-0000-0000-0000433D0000}"/>
    <cellStyle name="Normal 2 3 3 3 2 6" xfId="15683" xr:uid="{00000000-0005-0000-0000-0000443D0000}"/>
    <cellStyle name="Normal 2 3 3 3 2 6 2" xfId="15684" xr:uid="{00000000-0005-0000-0000-0000453D0000}"/>
    <cellStyle name="Normal 2 3 3 3 2 6 2 2" xfId="15685" xr:uid="{00000000-0005-0000-0000-0000463D0000}"/>
    <cellStyle name="Normal 2 3 3 3 2 6 3" xfId="15686" xr:uid="{00000000-0005-0000-0000-0000473D0000}"/>
    <cellStyle name="Normal 2 3 3 3 2 7" xfId="15687" xr:uid="{00000000-0005-0000-0000-0000483D0000}"/>
    <cellStyle name="Normal 2 3 3 3 2 7 2" xfId="15688" xr:uid="{00000000-0005-0000-0000-0000493D0000}"/>
    <cellStyle name="Normal 2 3 3 3 2 8" xfId="15689" xr:uid="{00000000-0005-0000-0000-00004A3D0000}"/>
    <cellStyle name="Normal 2 3 3 3 2 8 2" xfId="15690" xr:uid="{00000000-0005-0000-0000-00004B3D0000}"/>
    <cellStyle name="Normal 2 3 3 3 2 9" xfId="15691" xr:uid="{00000000-0005-0000-0000-00004C3D0000}"/>
    <cellStyle name="Normal 2 3 3 3 3" xfId="15692" xr:uid="{00000000-0005-0000-0000-00004D3D0000}"/>
    <cellStyle name="Normal 2 3 3 3 3 2" xfId="15693" xr:uid="{00000000-0005-0000-0000-00004E3D0000}"/>
    <cellStyle name="Normal 2 3 3 3 3 2 2" xfId="15694" xr:uid="{00000000-0005-0000-0000-00004F3D0000}"/>
    <cellStyle name="Normal 2 3 3 3 3 2 2 2" xfId="15695" xr:uid="{00000000-0005-0000-0000-0000503D0000}"/>
    <cellStyle name="Normal 2 3 3 3 3 2 2 2 2" xfId="15696" xr:uid="{00000000-0005-0000-0000-0000513D0000}"/>
    <cellStyle name="Normal 2 3 3 3 3 2 2 3" xfId="15697" xr:uid="{00000000-0005-0000-0000-0000523D0000}"/>
    <cellStyle name="Normal 2 3 3 3 3 2 3" xfId="15698" xr:uid="{00000000-0005-0000-0000-0000533D0000}"/>
    <cellStyle name="Normal 2 3 3 3 3 2 3 2" xfId="15699" xr:uid="{00000000-0005-0000-0000-0000543D0000}"/>
    <cellStyle name="Normal 2 3 3 3 3 2 3 2 2" xfId="15700" xr:uid="{00000000-0005-0000-0000-0000553D0000}"/>
    <cellStyle name="Normal 2 3 3 3 3 2 3 3" xfId="15701" xr:uid="{00000000-0005-0000-0000-0000563D0000}"/>
    <cellStyle name="Normal 2 3 3 3 3 2 4" xfId="15702" xr:uid="{00000000-0005-0000-0000-0000573D0000}"/>
    <cellStyle name="Normal 2 3 3 3 3 2 4 2" xfId="15703" xr:uid="{00000000-0005-0000-0000-0000583D0000}"/>
    <cellStyle name="Normal 2 3 3 3 3 2 4 2 2" xfId="15704" xr:uid="{00000000-0005-0000-0000-0000593D0000}"/>
    <cellStyle name="Normal 2 3 3 3 3 2 4 3" xfId="15705" xr:uid="{00000000-0005-0000-0000-00005A3D0000}"/>
    <cellStyle name="Normal 2 3 3 3 3 2 5" xfId="15706" xr:uid="{00000000-0005-0000-0000-00005B3D0000}"/>
    <cellStyle name="Normal 2 3 3 3 3 2 5 2" xfId="15707" xr:uid="{00000000-0005-0000-0000-00005C3D0000}"/>
    <cellStyle name="Normal 2 3 3 3 3 2 6" xfId="15708" xr:uid="{00000000-0005-0000-0000-00005D3D0000}"/>
    <cellStyle name="Normal 2 3 3 3 3 2 6 2" xfId="15709" xr:uid="{00000000-0005-0000-0000-00005E3D0000}"/>
    <cellStyle name="Normal 2 3 3 3 3 2 7" xfId="15710" xr:uid="{00000000-0005-0000-0000-00005F3D0000}"/>
    <cellStyle name="Normal 2 3 3 3 3 3" xfId="15711" xr:uid="{00000000-0005-0000-0000-0000603D0000}"/>
    <cellStyle name="Normal 2 3 3 3 3 3 2" xfId="15712" xr:uid="{00000000-0005-0000-0000-0000613D0000}"/>
    <cellStyle name="Normal 2 3 3 3 3 3 2 2" xfId="15713" xr:uid="{00000000-0005-0000-0000-0000623D0000}"/>
    <cellStyle name="Normal 2 3 3 3 3 3 3" xfId="15714" xr:uid="{00000000-0005-0000-0000-0000633D0000}"/>
    <cellStyle name="Normal 2 3 3 3 3 4" xfId="15715" xr:uid="{00000000-0005-0000-0000-0000643D0000}"/>
    <cellStyle name="Normal 2 3 3 3 3 4 2" xfId="15716" xr:uid="{00000000-0005-0000-0000-0000653D0000}"/>
    <cellStyle name="Normal 2 3 3 3 3 4 2 2" xfId="15717" xr:uid="{00000000-0005-0000-0000-0000663D0000}"/>
    <cellStyle name="Normal 2 3 3 3 3 4 3" xfId="15718" xr:uid="{00000000-0005-0000-0000-0000673D0000}"/>
    <cellStyle name="Normal 2 3 3 3 3 5" xfId="15719" xr:uid="{00000000-0005-0000-0000-0000683D0000}"/>
    <cellStyle name="Normal 2 3 3 3 3 5 2" xfId="15720" xr:uid="{00000000-0005-0000-0000-0000693D0000}"/>
    <cellStyle name="Normal 2 3 3 3 3 5 2 2" xfId="15721" xr:uid="{00000000-0005-0000-0000-00006A3D0000}"/>
    <cellStyle name="Normal 2 3 3 3 3 5 3" xfId="15722" xr:uid="{00000000-0005-0000-0000-00006B3D0000}"/>
    <cellStyle name="Normal 2 3 3 3 3 6" xfId="15723" xr:uid="{00000000-0005-0000-0000-00006C3D0000}"/>
    <cellStyle name="Normal 2 3 3 3 3 6 2" xfId="15724" xr:uid="{00000000-0005-0000-0000-00006D3D0000}"/>
    <cellStyle name="Normal 2 3 3 3 3 7" xfId="15725" xr:uid="{00000000-0005-0000-0000-00006E3D0000}"/>
    <cellStyle name="Normal 2 3 3 3 3 7 2" xfId="15726" xr:uid="{00000000-0005-0000-0000-00006F3D0000}"/>
    <cellStyle name="Normal 2 3 3 3 3 8" xfId="15727" xr:uid="{00000000-0005-0000-0000-0000703D0000}"/>
    <cellStyle name="Normal 2 3 3 3 4" xfId="15728" xr:uid="{00000000-0005-0000-0000-0000713D0000}"/>
    <cellStyle name="Normal 2 3 3 3 4 2" xfId="15729" xr:uid="{00000000-0005-0000-0000-0000723D0000}"/>
    <cellStyle name="Normal 2 3 3 3 4 2 2" xfId="15730" xr:uid="{00000000-0005-0000-0000-0000733D0000}"/>
    <cellStyle name="Normal 2 3 3 3 4 2 2 2" xfId="15731" xr:uid="{00000000-0005-0000-0000-0000743D0000}"/>
    <cellStyle name="Normal 2 3 3 3 4 2 3" xfId="15732" xr:uid="{00000000-0005-0000-0000-0000753D0000}"/>
    <cellStyle name="Normal 2 3 3 3 4 3" xfId="15733" xr:uid="{00000000-0005-0000-0000-0000763D0000}"/>
    <cellStyle name="Normal 2 3 3 3 4 3 2" xfId="15734" xr:uid="{00000000-0005-0000-0000-0000773D0000}"/>
    <cellStyle name="Normal 2 3 3 3 4 3 2 2" xfId="15735" xr:uid="{00000000-0005-0000-0000-0000783D0000}"/>
    <cellStyle name="Normal 2 3 3 3 4 3 3" xfId="15736" xr:uid="{00000000-0005-0000-0000-0000793D0000}"/>
    <cellStyle name="Normal 2 3 3 3 4 4" xfId="15737" xr:uid="{00000000-0005-0000-0000-00007A3D0000}"/>
    <cellStyle name="Normal 2 3 3 3 4 4 2" xfId="15738" xr:uid="{00000000-0005-0000-0000-00007B3D0000}"/>
    <cellStyle name="Normal 2 3 3 3 4 4 2 2" xfId="15739" xr:uid="{00000000-0005-0000-0000-00007C3D0000}"/>
    <cellStyle name="Normal 2 3 3 3 4 4 3" xfId="15740" xr:uid="{00000000-0005-0000-0000-00007D3D0000}"/>
    <cellStyle name="Normal 2 3 3 3 4 5" xfId="15741" xr:uid="{00000000-0005-0000-0000-00007E3D0000}"/>
    <cellStyle name="Normal 2 3 3 3 4 5 2" xfId="15742" xr:uid="{00000000-0005-0000-0000-00007F3D0000}"/>
    <cellStyle name="Normal 2 3 3 3 4 6" xfId="15743" xr:uid="{00000000-0005-0000-0000-0000803D0000}"/>
    <cellStyle name="Normal 2 3 3 3 4 6 2" xfId="15744" xr:uid="{00000000-0005-0000-0000-0000813D0000}"/>
    <cellStyle name="Normal 2 3 3 3 4 7" xfId="15745" xr:uid="{00000000-0005-0000-0000-0000823D0000}"/>
    <cellStyle name="Normal 2 3 3 3 5" xfId="15746" xr:uid="{00000000-0005-0000-0000-0000833D0000}"/>
    <cellStyle name="Normal 2 3 3 3 5 2" xfId="15747" xr:uid="{00000000-0005-0000-0000-0000843D0000}"/>
    <cellStyle name="Normal 2 3 3 3 5 2 2" xfId="15748" xr:uid="{00000000-0005-0000-0000-0000853D0000}"/>
    <cellStyle name="Normal 2 3 3 3 5 2 2 2" xfId="15749" xr:uid="{00000000-0005-0000-0000-0000863D0000}"/>
    <cellStyle name="Normal 2 3 3 3 5 2 3" xfId="15750" xr:uid="{00000000-0005-0000-0000-0000873D0000}"/>
    <cellStyle name="Normal 2 3 3 3 5 3" xfId="15751" xr:uid="{00000000-0005-0000-0000-0000883D0000}"/>
    <cellStyle name="Normal 2 3 3 3 5 3 2" xfId="15752" xr:uid="{00000000-0005-0000-0000-0000893D0000}"/>
    <cellStyle name="Normal 2 3 3 3 5 3 2 2" xfId="15753" xr:uid="{00000000-0005-0000-0000-00008A3D0000}"/>
    <cellStyle name="Normal 2 3 3 3 5 3 3" xfId="15754" xr:uid="{00000000-0005-0000-0000-00008B3D0000}"/>
    <cellStyle name="Normal 2 3 3 3 5 4" xfId="15755" xr:uid="{00000000-0005-0000-0000-00008C3D0000}"/>
    <cellStyle name="Normal 2 3 3 3 5 4 2" xfId="15756" xr:uid="{00000000-0005-0000-0000-00008D3D0000}"/>
    <cellStyle name="Normal 2 3 3 3 5 4 2 2" xfId="15757" xr:uid="{00000000-0005-0000-0000-00008E3D0000}"/>
    <cellStyle name="Normal 2 3 3 3 5 4 3" xfId="15758" xr:uid="{00000000-0005-0000-0000-00008F3D0000}"/>
    <cellStyle name="Normal 2 3 3 3 5 5" xfId="15759" xr:uid="{00000000-0005-0000-0000-0000903D0000}"/>
    <cellStyle name="Normal 2 3 3 3 5 5 2" xfId="15760" xr:uid="{00000000-0005-0000-0000-0000913D0000}"/>
    <cellStyle name="Normal 2 3 3 3 5 6" xfId="15761" xr:uid="{00000000-0005-0000-0000-0000923D0000}"/>
    <cellStyle name="Normal 2 3 3 3 5 6 2" xfId="15762" xr:uid="{00000000-0005-0000-0000-0000933D0000}"/>
    <cellStyle name="Normal 2 3 3 3 5 7" xfId="15763" xr:uid="{00000000-0005-0000-0000-0000943D0000}"/>
    <cellStyle name="Normal 2 3 3 3 6" xfId="15764" xr:uid="{00000000-0005-0000-0000-0000953D0000}"/>
    <cellStyle name="Normal 2 3 3 3 6 2" xfId="15765" xr:uid="{00000000-0005-0000-0000-0000963D0000}"/>
    <cellStyle name="Normal 2 3 3 3 6 2 2" xfId="15766" xr:uid="{00000000-0005-0000-0000-0000973D0000}"/>
    <cellStyle name="Normal 2 3 3 3 6 3" xfId="15767" xr:uid="{00000000-0005-0000-0000-0000983D0000}"/>
    <cellStyle name="Normal 2 3 3 3 7" xfId="15768" xr:uid="{00000000-0005-0000-0000-0000993D0000}"/>
    <cellStyle name="Normal 2 3 3 3 7 2" xfId="15769" xr:uid="{00000000-0005-0000-0000-00009A3D0000}"/>
    <cellStyle name="Normal 2 3 3 3 7 2 2" xfId="15770" xr:uid="{00000000-0005-0000-0000-00009B3D0000}"/>
    <cellStyle name="Normal 2 3 3 3 7 3" xfId="15771" xr:uid="{00000000-0005-0000-0000-00009C3D0000}"/>
    <cellStyle name="Normal 2 3 3 3 8" xfId="15772" xr:uid="{00000000-0005-0000-0000-00009D3D0000}"/>
    <cellStyle name="Normal 2 3 3 3 8 2" xfId="15773" xr:uid="{00000000-0005-0000-0000-00009E3D0000}"/>
    <cellStyle name="Normal 2 3 3 3 8 2 2" xfId="15774" xr:uid="{00000000-0005-0000-0000-00009F3D0000}"/>
    <cellStyle name="Normal 2 3 3 3 8 3" xfId="15775" xr:uid="{00000000-0005-0000-0000-0000A03D0000}"/>
    <cellStyle name="Normal 2 3 3 3 9" xfId="15776" xr:uid="{00000000-0005-0000-0000-0000A13D0000}"/>
    <cellStyle name="Normal 2 3 3 3 9 2" xfId="15777" xr:uid="{00000000-0005-0000-0000-0000A23D0000}"/>
    <cellStyle name="Normal 2 3 3 4" xfId="15778" xr:uid="{00000000-0005-0000-0000-0000A33D0000}"/>
    <cellStyle name="Normal 2 3 3 4 2" xfId="15779" xr:uid="{00000000-0005-0000-0000-0000A43D0000}"/>
    <cellStyle name="Normal 2 3 3 4 2 2" xfId="15780" xr:uid="{00000000-0005-0000-0000-0000A53D0000}"/>
    <cellStyle name="Normal 2 3 3 4 2 2 2" xfId="15781" xr:uid="{00000000-0005-0000-0000-0000A63D0000}"/>
    <cellStyle name="Normal 2 3 3 4 2 2 2 2" xfId="15782" xr:uid="{00000000-0005-0000-0000-0000A73D0000}"/>
    <cellStyle name="Normal 2 3 3 4 2 2 3" xfId="15783" xr:uid="{00000000-0005-0000-0000-0000A83D0000}"/>
    <cellStyle name="Normal 2 3 3 4 2 3" xfId="15784" xr:uid="{00000000-0005-0000-0000-0000A93D0000}"/>
    <cellStyle name="Normal 2 3 3 4 2 3 2" xfId="15785" xr:uid="{00000000-0005-0000-0000-0000AA3D0000}"/>
    <cellStyle name="Normal 2 3 3 4 2 3 2 2" xfId="15786" xr:uid="{00000000-0005-0000-0000-0000AB3D0000}"/>
    <cellStyle name="Normal 2 3 3 4 2 3 3" xfId="15787" xr:uid="{00000000-0005-0000-0000-0000AC3D0000}"/>
    <cellStyle name="Normal 2 3 3 4 2 4" xfId="15788" xr:uid="{00000000-0005-0000-0000-0000AD3D0000}"/>
    <cellStyle name="Normal 2 3 3 4 2 4 2" xfId="15789" xr:uid="{00000000-0005-0000-0000-0000AE3D0000}"/>
    <cellStyle name="Normal 2 3 3 4 2 4 2 2" xfId="15790" xr:uid="{00000000-0005-0000-0000-0000AF3D0000}"/>
    <cellStyle name="Normal 2 3 3 4 2 4 3" xfId="15791" xr:uid="{00000000-0005-0000-0000-0000B03D0000}"/>
    <cellStyle name="Normal 2 3 3 4 2 5" xfId="15792" xr:uid="{00000000-0005-0000-0000-0000B13D0000}"/>
    <cellStyle name="Normal 2 3 3 4 2 5 2" xfId="15793" xr:uid="{00000000-0005-0000-0000-0000B23D0000}"/>
    <cellStyle name="Normal 2 3 3 4 2 6" xfId="15794" xr:uid="{00000000-0005-0000-0000-0000B33D0000}"/>
    <cellStyle name="Normal 2 3 3 4 2 6 2" xfId="15795" xr:uid="{00000000-0005-0000-0000-0000B43D0000}"/>
    <cellStyle name="Normal 2 3 3 4 2 7" xfId="15796" xr:uid="{00000000-0005-0000-0000-0000B53D0000}"/>
    <cellStyle name="Normal 2 3 3 4 3" xfId="15797" xr:uid="{00000000-0005-0000-0000-0000B63D0000}"/>
    <cellStyle name="Normal 2 3 3 4 3 2" xfId="15798" xr:uid="{00000000-0005-0000-0000-0000B73D0000}"/>
    <cellStyle name="Normal 2 3 3 4 3 2 2" xfId="15799" xr:uid="{00000000-0005-0000-0000-0000B83D0000}"/>
    <cellStyle name="Normal 2 3 3 4 3 2 2 2" xfId="15800" xr:uid="{00000000-0005-0000-0000-0000B93D0000}"/>
    <cellStyle name="Normal 2 3 3 4 3 2 3" xfId="15801" xr:uid="{00000000-0005-0000-0000-0000BA3D0000}"/>
    <cellStyle name="Normal 2 3 3 4 3 3" xfId="15802" xr:uid="{00000000-0005-0000-0000-0000BB3D0000}"/>
    <cellStyle name="Normal 2 3 3 4 3 3 2" xfId="15803" xr:uid="{00000000-0005-0000-0000-0000BC3D0000}"/>
    <cellStyle name="Normal 2 3 3 4 3 3 2 2" xfId="15804" xr:uid="{00000000-0005-0000-0000-0000BD3D0000}"/>
    <cellStyle name="Normal 2 3 3 4 3 3 3" xfId="15805" xr:uid="{00000000-0005-0000-0000-0000BE3D0000}"/>
    <cellStyle name="Normal 2 3 3 4 3 4" xfId="15806" xr:uid="{00000000-0005-0000-0000-0000BF3D0000}"/>
    <cellStyle name="Normal 2 3 3 4 3 4 2" xfId="15807" xr:uid="{00000000-0005-0000-0000-0000C03D0000}"/>
    <cellStyle name="Normal 2 3 3 4 3 4 2 2" xfId="15808" xr:uid="{00000000-0005-0000-0000-0000C13D0000}"/>
    <cellStyle name="Normal 2 3 3 4 3 4 3" xfId="15809" xr:uid="{00000000-0005-0000-0000-0000C23D0000}"/>
    <cellStyle name="Normal 2 3 3 4 3 5" xfId="15810" xr:uid="{00000000-0005-0000-0000-0000C33D0000}"/>
    <cellStyle name="Normal 2 3 3 4 3 5 2" xfId="15811" xr:uid="{00000000-0005-0000-0000-0000C43D0000}"/>
    <cellStyle name="Normal 2 3 3 4 3 6" xfId="15812" xr:uid="{00000000-0005-0000-0000-0000C53D0000}"/>
    <cellStyle name="Normal 2 3 3 4 3 6 2" xfId="15813" xr:uid="{00000000-0005-0000-0000-0000C63D0000}"/>
    <cellStyle name="Normal 2 3 3 4 3 7" xfId="15814" xr:uid="{00000000-0005-0000-0000-0000C73D0000}"/>
    <cellStyle name="Normal 2 3 3 4 4" xfId="15815" xr:uid="{00000000-0005-0000-0000-0000C83D0000}"/>
    <cellStyle name="Normal 2 3 3 4 4 2" xfId="15816" xr:uid="{00000000-0005-0000-0000-0000C93D0000}"/>
    <cellStyle name="Normal 2 3 3 4 4 2 2" xfId="15817" xr:uid="{00000000-0005-0000-0000-0000CA3D0000}"/>
    <cellStyle name="Normal 2 3 3 4 4 3" xfId="15818" xr:uid="{00000000-0005-0000-0000-0000CB3D0000}"/>
    <cellStyle name="Normal 2 3 3 4 5" xfId="15819" xr:uid="{00000000-0005-0000-0000-0000CC3D0000}"/>
    <cellStyle name="Normal 2 3 3 4 5 2" xfId="15820" xr:uid="{00000000-0005-0000-0000-0000CD3D0000}"/>
    <cellStyle name="Normal 2 3 3 4 5 2 2" xfId="15821" xr:uid="{00000000-0005-0000-0000-0000CE3D0000}"/>
    <cellStyle name="Normal 2 3 3 4 5 3" xfId="15822" xr:uid="{00000000-0005-0000-0000-0000CF3D0000}"/>
    <cellStyle name="Normal 2 3 3 4 6" xfId="15823" xr:uid="{00000000-0005-0000-0000-0000D03D0000}"/>
    <cellStyle name="Normal 2 3 3 4 6 2" xfId="15824" xr:uid="{00000000-0005-0000-0000-0000D13D0000}"/>
    <cellStyle name="Normal 2 3 3 4 6 2 2" xfId="15825" xr:uid="{00000000-0005-0000-0000-0000D23D0000}"/>
    <cellStyle name="Normal 2 3 3 4 6 3" xfId="15826" xr:uid="{00000000-0005-0000-0000-0000D33D0000}"/>
    <cellStyle name="Normal 2 3 3 4 7" xfId="15827" xr:uid="{00000000-0005-0000-0000-0000D43D0000}"/>
    <cellStyle name="Normal 2 3 3 4 7 2" xfId="15828" xr:uid="{00000000-0005-0000-0000-0000D53D0000}"/>
    <cellStyle name="Normal 2 3 3 4 8" xfId="15829" xr:uid="{00000000-0005-0000-0000-0000D63D0000}"/>
    <cellStyle name="Normal 2 3 3 4 8 2" xfId="15830" xr:uid="{00000000-0005-0000-0000-0000D73D0000}"/>
    <cellStyle name="Normal 2 3 3 4 9" xfId="15831" xr:uid="{00000000-0005-0000-0000-0000D83D0000}"/>
    <cellStyle name="Normal 2 3 3 5" xfId="15832" xr:uid="{00000000-0005-0000-0000-0000D93D0000}"/>
    <cellStyle name="Normal 2 3 3 5 2" xfId="15833" xr:uid="{00000000-0005-0000-0000-0000DA3D0000}"/>
    <cellStyle name="Normal 2 3 3 5 2 2" xfId="15834" xr:uid="{00000000-0005-0000-0000-0000DB3D0000}"/>
    <cellStyle name="Normal 2 3 3 5 2 2 2" xfId="15835" xr:uid="{00000000-0005-0000-0000-0000DC3D0000}"/>
    <cellStyle name="Normal 2 3 3 5 2 2 2 2" xfId="15836" xr:uid="{00000000-0005-0000-0000-0000DD3D0000}"/>
    <cellStyle name="Normal 2 3 3 5 2 2 3" xfId="15837" xr:uid="{00000000-0005-0000-0000-0000DE3D0000}"/>
    <cellStyle name="Normal 2 3 3 5 2 3" xfId="15838" xr:uid="{00000000-0005-0000-0000-0000DF3D0000}"/>
    <cellStyle name="Normal 2 3 3 5 2 3 2" xfId="15839" xr:uid="{00000000-0005-0000-0000-0000E03D0000}"/>
    <cellStyle name="Normal 2 3 3 5 2 3 2 2" xfId="15840" xr:uid="{00000000-0005-0000-0000-0000E13D0000}"/>
    <cellStyle name="Normal 2 3 3 5 2 3 3" xfId="15841" xr:uid="{00000000-0005-0000-0000-0000E23D0000}"/>
    <cellStyle name="Normal 2 3 3 5 2 4" xfId="15842" xr:uid="{00000000-0005-0000-0000-0000E33D0000}"/>
    <cellStyle name="Normal 2 3 3 5 2 4 2" xfId="15843" xr:uid="{00000000-0005-0000-0000-0000E43D0000}"/>
    <cellStyle name="Normal 2 3 3 5 2 4 2 2" xfId="15844" xr:uid="{00000000-0005-0000-0000-0000E53D0000}"/>
    <cellStyle name="Normal 2 3 3 5 2 4 3" xfId="15845" xr:uid="{00000000-0005-0000-0000-0000E63D0000}"/>
    <cellStyle name="Normal 2 3 3 5 2 5" xfId="15846" xr:uid="{00000000-0005-0000-0000-0000E73D0000}"/>
    <cellStyle name="Normal 2 3 3 5 2 5 2" xfId="15847" xr:uid="{00000000-0005-0000-0000-0000E83D0000}"/>
    <cellStyle name="Normal 2 3 3 5 2 6" xfId="15848" xr:uid="{00000000-0005-0000-0000-0000E93D0000}"/>
    <cellStyle name="Normal 2 3 3 5 2 6 2" xfId="15849" xr:uid="{00000000-0005-0000-0000-0000EA3D0000}"/>
    <cellStyle name="Normal 2 3 3 5 2 7" xfId="15850" xr:uid="{00000000-0005-0000-0000-0000EB3D0000}"/>
    <cellStyle name="Normal 2 3 3 5 3" xfId="15851" xr:uid="{00000000-0005-0000-0000-0000EC3D0000}"/>
    <cellStyle name="Normal 2 3 3 5 3 2" xfId="15852" xr:uid="{00000000-0005-0000-0000-0000ED3D0000}"/>
    <cellStyle name="Normal 2 3 3 5 3 2 2" xfId="15853" xr:uid="{00000000-0005-0000-0000-0000EE3D0000}"/>
    <cellStyle name="Normal 2 3 3 5 3 3" xfId="15854" xr:uid="{00000000-0005-0000-0000-0000EF3D0000}"/>
    <cellStyle name="Normal 2 3 3 5 4" xfId="15855" xr:uid="{00000000-0005-0000-0000-0000F03D0000}"/>
    <cellStyle name="Normal 2 3 3 5 4 2" xfId="15856" xr:uid="{00000000-0005-0000-0000-0000F13D0000}"/>
    <cellStyle name="Normal 2 3 3 5 4 2 2" xfId="15857" xr:uid="{00000000-0005-0000-0000-0000F23D0000}"/>
    <cellStyle name="Normal 2 3 3 5 4 3" xfId="15858" xr:uid="{00000000-0005-0000-0000-0000F33D0000}"/>
    <cellStyle name="Normal 2 3 3 5 5" xfId="15859" xr:uid="{00000000-0005-0000-0000-0000F43D0000}"/>
    <cellStyle name="Normal 2 3 3 5 5 2" xfId="15860" xr:uid="{00000000-0005-0000-0000-0000F53D0000}"/>
    <cellStyle name="Normal 2 3 3 5 5 2 2" xfId="15861" xr:uid="{00000000-0005-0000-0000-0000F63D0000}"/>
    <cellStyle name="Normal 2 3 3 5 5 3" xfId="15862" xr:uid="{00000000-0005-0000-0000-0000F73D0000}"/>
    <cellStyle name="Normal 2 3 3 5 6" xfId="15863" xr:uid="{00000000-0005-0000-0000-0000F83D0000}"/>
    <cellStyle name="Normal 2 3 3 5 6 2" xfId="15864" xr:uid="{00000000-0005-0000-0000-0000F93D0000}"/>
    <cellStyle name="Normal 2 3 3 5 7" xfId="15865" xr:uid="{00000000-0005-0000-0000-0000FA3D0000}"/>
    <cellStyle name="Normal 2 3 3 5 7 2" xfId="15866" xr:uid="{00000000-0005-0000-0000-0000FB3D0000}"/>
    <cellStyle name="Normal 2 3 3 5 8" xfId="15867" xr:uid="{00000000-0005-0000-0000-0000FC3D0000}"/>
    <cellStyle name="Normal 2 3 3 6" xfId="15868" xr:uid="{00000000-0005-0000-0000-0000FD3D0000}"/>
    <cellStyle name="Normal 2 3 3 6 2" xfId="15869" xr:uid="{00000000-0005-0000-0000-0000FE3D0000}"/>
    <cellStyle name="Normal 2 3 3 6 2 2" xfId="15870" xr:uid="{00000000-0005-0000-0000-0000FF3D0000}"/>
    <cellStyle name="Normal 2 3 3 6 2 2 2" xfId="15871" xr:uid="{00000000-0005-0000-0000-0000003E0000}"/>
    <cellStyle name="Normal 2 3 3 6 2 3" xfId="15872" xr:uid="{00000000-0005-0000-0000-0000013E0000}"/>
    <cellStyle name="Normal 2 3 3 6 3" xfId="15873" xr:uid="{00000000-0005-0000-0000-0000023E0000}"/>
    <cellStyle name="Normal 2 3 3 6 3 2" xfId="15874" xr:uid="{00000000-0005-0000-0000-0000033E0000}"/>
    <cellStyle name="Normal 2 3 3 6 3 2 2" xfId="15875" xr:uid="{00000000-0005-0000-0000-0000043E0000}"/>
    <cellStyle name="Normal 2 3 3 6 3 3" xfId="15876" xr:uid="{00000000-0005-0000-0000-0000053E0000}"/>
    <cellStyle name="Normal 2 3 3 6 4" xfId="15877" xr:uid="{00000000-0005-0000-0000-0000063E0000}"/>
    <cellStyle name="Normal 2 3 3 6 4 2" xfId="15878" xr:uid="{00000000-0005-0000-0000-0000073E0000}"/>
    <cellStyle name="Normal 2 3 3 6 4 2 2" xfId="15879" xr:uid="{00000000-0005-0000-0000-0000083E0000}"/>
    <cellStyle name="Normal 2 3 3 6 4 3" xfId="15880" xr:uid="{00000000-0005-0000-0000-0000093E0000}"/>
    <cellStyle name="Normal 2 3 3 6 5" xfId="15881" xr:uid="{00000000-0005-0000-0000-00000A3E0000}"/>
    <cellStyle name="Normal 2 3 3 6 5 2" xfId="15882" xr:uid="{00000000-0005-0000-0000-00000B3E0000}"/>
    <cellStyle name="Normal 2 3 3 6 6" xfId="15883" xr:uid="{00000000-0005-0000-0000-00000C3E0000}"/>
    <cellStyle name="Normal 2 3 3 6 6 2" xfId="15884" xr:uid="{00000000-0005-0000-0000-00000D3E0000}"/>
    <cellStyle name="Normal 2 3 3 6 7" xfId="15885" xr:uid="{00000000-0005-0000-0000-00000E3E0000}"/>
    <cellStyle name="Normal 2 3 3 7" xfId="15886" xr:uid="{00000000-0005-0000-0000-00000F3E0000}"/>
    <cellStyle name="Normal 2 3 3 7 2" xfId="15887" xr:uid="{00000000-0005-0000-0000-0000103E0000}"/>
    <cellStyle name="Normal 2 3 3 7 2 2" xfId="15888" xr:uid="{00000000-0005-0000-0000-0000113E0000}"/>
    <cellStyle name="Normal 2 3 3 7 2 2 2" xfId="15889" xr:uid="{00000000-0005-0000-0000-0000123E0000}"/>
    <cellStyle name="Normal 2 3 3 7 2 3" xfId="15890" xr:uid="{00000000-0005-0000-0000-0000133E0000}"/>
    <cellStyle name="Normal 2 3 3 7 3" xfId="15891" xr:uid="{00000000-0005-0000-0000-0000143E0000}"/>
    <cellStyle name="Normal 2 3 3 7 3 2" xfId="15892" xr:uid="{00000000-0005-0000-0000-0000153E0000}"/>
    <cellStyle name="Normal 2 3 3 7 3 2 2" xfId="15893" xr:uid="{00000000-0005-0000-0000-0000163E0000}"/>
    <cellStyle name="Normal 2 3 3 7 3 3" xfId="15894" xr:uid="{00000000-0005-0000-0000-0000173E0000}"/>
    <cellStyle name="Normal 2 3 3 7 4" xfId="15895" xr:uid="{00000000-0005-0000-0000-0000183E0000}"/>
    <cellStyle name="Normal 2 3 3 7 4 2" xfId="15896" xr:uid="{00000000-0005-0000-0000-0000193E0000}"/>
    <cellStyle name="Normal 2 3 3 7 4 2 2" xfId="15897" xr:uid="{00000000-0005-0000-0000-00001A3E0000}"/>
    <cellStyle name="Normal 2 3 3 7 4 3" xfId="15898" xr:uid="{00000000-0005-0000-0000-00001B3E0000}"/>
    <cellStyle name="Normal 2 3 3 7 5" xfId="15899" xr:uid="{00000000-0005-0000-0000-00001C3E0000}"/>
    <cellStyle name="Normal 2 3 3 7 5 2" xfId="15900" xr:uid="{00000000-0005-0000-0000-00001D3E0000}"/>
    <cellStyle name="Normal 2 3 3 7 6" xfId="15901" xr:uid="{00000000-0005-0000-0000-00001E3E0000}"/>
    <cellStyle name="Normal 2 3 3 7 6 2" xfId="15902" xr:uid="{00000000-0005-0000-0000-00001F3E0000}"/>
    <cellStyle name="Normal 2 3 3 7 7" xfId="15903" xr:uid="{00000000-0005-0000-0000-0000203E0000}"/>
    <cellStyle name="Normal 2 3 3 8" xfId="15904" xr:uid="{00000000-0005-0000-0000-0000213E0000}"/>
    <cellStyle name="Normal 2 3 3 8 2" xfId="15905" xr:uid="{00000000-0005-0000-0000-0000223E0000}"/>
    <cellStyle name="Normal 2 3 3 8 2 2" xfId="15906" xr:uid="{00000000-0005-0000-0000-0000233E0000}"/>
    <cellStyle name="Normal 2 3 3 8 3" xfId="15907" xr:uid="{00000000-0005-0000-0000-0000243E0000}"/>
    <cellStyle name="Normal 2 3 3 9" xfId="15908" xr:uid="{00000000-0005-0000-0000-0000253E0000}"/>
    <cellStyle name="Normal 2 3 3 9 2" xfId="15909" xr:uid="{00000000-0005-0000-0000-0000263E0000}"/>
    <cellStyle name="Normal 2 3 3 9 2 2" xfId="15910" xr:uid="{00000000-0005-0000-0000-0000273E0000}"/>
    <cellStyle name="Normal 2 3 3 9 3" xfId="15911" xr:uid="{00000000-0005-0000-0000-0000283E0000}"/>
    <cellStyle name="Normal 2 3 3_Confidential Information" xfId="15912" xr:uid="{00000000-0005-0000-0000-0000293E0000}"/>
    <cellStyle name="Normal 2 3 4" xfId="15913" xr:uid="{00000000-0005-0000-0000-00002A3E0000}"/>
    <cellStyle name="Normal 2 3 4 10" xfId="15914" xr:uid="{00000000-0005-0000-0000-00002B3E0000}"/>
    <cellStyle name="Normal 2 3 4 10 2" xfId="15915" xr:uid="{00000000-0005-0000-0000-00002C3E0000}"/>
    <cellStyle name="Normal 2 3 4 11" xfId="15916" xr:uid="{00000000-0005-0000-0000-00002D3E0000}"/>
    <cellStyle name="Normal 2 3 4 2" xfId="15917" xr:uid="{00000000-0005-0000-0000-00002E3E0000}"/>
    <cellStyle name="Normal 2 3 4 2 2" xfId="15918" xr:uid="{00000000-0005-0000-0000-00002F3E0000}"/>
    <cellStyle name="Normal 2 3 4 2 2 2" xfId="15919" xr:uid="{00000000-0005-0000-0000-0000303E0000}"/>
    <cellStyle name="Normal 2 3 4 2 2 2 2" xfId="15920" xr:uid="{00000000-0005-0000-0000-0000313E0000}"/>
    <cellStyle name="Normal 2 3 4 2 2 2 2 2" xfId="15921" xr:uid="{00000000-0005-0000-0000-0000323E0000}"/>
    <cellStyle name="Normal 2 3 4 2 2 2 3" xfId="15922" xr:uid="{00000000-0005-0000-0000-0000333E0000}"/>
    <cellStyle name="Normal 2 3 4 2 2 3" xfId="15923" xr:uid="{00000000-0005-0000-0000-0000343E0000}"/>
    <cellStyle name="Normal 2 3 4 2 2 3 2" xfId="15924" xr:uid="{00000000-0005-0000-0000-0000353E0000}"/>
    <cellStyle name="Normal 2 3 4 2 2 3 2 2" xfId="15925" xr:uid="{00000000-0005-0000-0000-0000363E0000}"/>
    <cellStyle name="Normal 2 3 4 2 2 3 3" xfId="15926" xr:uid="{00000000-0005-0000-0000-0000373E0000}"/>
    <cellStyle name="Normal 2 3 4 2 2 4" xfId="15927" xr:uid="{00000000-0005-0000-0000-0000383E0000}"/>
    <cellStyle name="Normal 2 3 4 2 2 4 2" xfId="15928" xr:uid="{00000000-0005-0000-0000-0000393E0000}"/>
    <cellStyle name="Normal 2 3 4 2 2 4 2 2" xfId="15929" xr:uid="{00000000-0005-0000-0000-00003A3E0000}"/>
    <cellStyle name="Normal 2 3 4 2 2 4 3" xfId="15930" xr:uid="{00000000-0005-0000-0000-00003B3E0000}"/>
    <cellStyle name="Normal 2 3 4 2 2 5" xfId="15931" xr:uid="{00000000-0005-0000-0000-00003C3E0000}"/>
    <cellStyle name="Normal 2 3 4 2 2 5 2" xfId="15932" xr:uid="{00000000-0005-0000-0000-00003D3E0000}"/>
    <cellStyle name="Normal 2 3 4 2 2 6" xfId="15933" xr:uid="{00000000-0005-0000-0000-00003E3E0000}"/>
    <cellStyle name="Normal 2 3 4 2 2 6 2" xfId="15934" xr:uid="{00000000-0005-0000-0000-00003F3E0000}"/>
    <cellStyle name="Normal 2 3 4 2 2 7" xfId="15935" xr:uid="{00000000-0005-0000-0000-0000403E0000}"/>
    <cellStyle name="Normal 2 3 4 2 3" xfId="15936" xr:uid="{00000000-0005-0000-0000-0000413E0000}"/>
    <cellStyle name="Normal 2 3 4 2 3 2" xfId="15937" xr:uid="{00000000-0005-0000-0000-0000423E0000}"/>
    <cellStyle name="Normal 2 3 4 2 3 2 2" xfId="15938" xr:uid="{00000000-0005-0000-0000-0000433E0000}"/>
    <cellStyle name="Normal 2 3 4 2 3 2 2 2" xfId="15939" xr:uid="{00000000-0005-0000-0000-0000443E0000}"/>
    <cellStyle name="Normal 2 3 4 2 3 2 3" xfId="15940" xr:uid="{00000000-0005-0000-0000-0000453E0000}"/>
    <cellStyle name="Normal 2 3 4 2 3 3" xfId="15941" xr:uid="{00000000-0005-0000-0000-0000463E0000}"/>
    <cellStyle name="Normal 2 3 4 2 3 3 2" xfId="15942" xr:uid="{00000000-0005-0000-0000-0000473E0000}"/>
    <cellStyle name="Normal 2 3 4 2 3 3 2 2" xfId="15943" xr:uid="{00000000-0005-0000-0000-0000483E0000}"/>
    <cellStyle name="Normal 2 3 4 2 3 3 3" xfId="15944" xr:uid="{00000000-0005-0000-0000-0000493E0000}"/>
    <cellStyle name="Normal 2 3 4 2 3 4" xfId="15945" xr:uid="{00000000-0005-0000-0000-00004A3E0000}"/>
    <cellStyle name="Normal 2 3 4 2 3 4 2" xfId="15946" xr:uid="{00000000-0005-0000-0000-00004B3E0000}"/>
    <cellStyle name="Normal 2 3 4 2 3 4 2 2" xfId="15947" xr:uid="{00000000-0005-0000-0000-00004C3E0000}"/>
    <cellStyle name="Normal 2 3 4 2 3 4 3" xfId="15948" xr:uid="{00000000-0005-0000-0000-00004D3E0000}"/>
    <cellStyle name="Normal 2 3 4 2 3 5" xfId="15949" xr:uid="{00000000-0005-0000-0000-00004E3E0000}"/>
    <cellStyle name="Normal 2 3 4 2 3 5 2" xfId="15950" xr:uid="{00000000-0005-0000-0000-00004F3E0000}"/>
    <cellStyle name="Normal 2 3 4 2 3 6" xfId="15951" xr:uid="{00000000-0005-0000-0000-0000503E0000}"/>
    <cellStyle name="Normal 2 3 4 2 3 6 2" xfId="15952" xr:uid="{00000000-0005-0000-0000-0000513E0000}"/>
    <cellStyle name="Normal 2 3 4 2 3 7" xfId="15953" xr:uid="{00000000-0005-0000-0000-0000523E0000}"/>
    <cellStyle name="Normal 2 3 4 2 4" xfId="15954" xr:uid="{00000000-0005-0000-0000-0000533E0000}"/>
    <cellStyle name="Normal 2 3 4 2 4 2" xfId="15955" xr:uid="{00000000-0005-0000-0000-0000543E0000}"/>
    <cellStyle name="Normal 2 3 4 2 4 2 2" xfId="15956" xr:uid="{00000000-0005-0000-0000-0000553E0000}"/>
    <cellStyle name="Normal 2 3 4 2 4 3" xfId="15957" xr:uid="{00000000-0005-0000-0000-0000563E0000}"/>
    <cellStyle name="Normal 2 3 4 2 5" xfId="15958" xr:uid="{00000000-0005-0000-0000-0000573E0000}"/>
    <cellStyle name="Normal 2 3 4 2 5 2" xfId="15959" xr:uid="{00000000-0005-0000-0000-0000583E0000}"/>
    <cellStyle name="Normal 2 3 4 2 5 2 2" xfId="15960" xr:uid="{00000000-0005-0000-0000-0000593E0000}"/>
    <cellStyle name="Normal 2 3 4 2 5 3" xfId="15961" xr:uid="{00000000-0005-0000-0000-00005A3E0000}"/>
    <cellStyle name="Normal 2 3 4 2 6" xfId="15962" xr:uid="{00000000-0005-0000-0000-00005B3E0000}"/>
    <cellStyle name="Normal 2 3 4 2 6 2" xfId="15963" xr:uid="{00000000-0005-0000-0000-00005C3E0000}"/>
    <cellStyle name="Normal 2 3 4 2 6 2 2" xfId="15964" xr:uid="{00000000-0005-0000-0000-00005D3E0000}"/>
    <cellStyle name="Normal 2 3 4 2 6 3" xfId="15965" xr:uid="{00000000-0005-0000-0000-00005E3E0000}"/>
    <cellStyle name="Normal 2 3 4 2 7" xfId="15966" xr:uid="{00000000-0005-0000-0000-00005F3E0000}"/>
    <cellStyle name="Normal 2 3 4 2 7 2" xfId="15967" xr:uid="{00000000-0005-0000-0000-0000603E0000}"/>
    <cellStyle name="Normal 2 3 4 2 8" xfId="15968" xr:uid="{00000000-0005-0000-0000-0000613E0000}"/>
    <cellStyle name="Normal 2 3 4 2 8 2" xfId="15969" xr:uid="{00000000-0005-0000-0000-0000623E0000}"/>
    <cellStyle name="Normal 2 3 4 2 9" xfId="15970" xr:uid="{00000000-0005-0000-0000-0000633E0000}"/>
    <cellStyle name="Normal 2 3 4 3" xfId="15971" xr:uid="{00000000-0005-0000-0000-0000643E0000}"/>
    <cellStyle name="Normal 2 3 4 3 2" xfId="15972" xr:uid="{00000000-0005-0000-0000-0000653E0000}"/>
    <cellStyle name="Normal 2 3 4 3 2 2" xfId="15973" xr:uid="{00000000-0005-0000-0000-0000663E0000}"/>
    <cellStyle name="Normal 2 3 4 3 2 2 2" xfId="15974" xr:uid="{00000000-0005-0000-0000-0000673E0000}"/>
    <cellStyle name="Normal 2 3 4 3 2 2 2 2" xfId="15975" xr:uid="{00000000-0005-0000-0000-0000683E0000}"/>
    <cellStyle name="Normal 2 3 4 3 2 2 3" xfId="15976" xr:uid="{00000000-0005-0000-0000-0000693E0000}"/>
    <cellStyle name="Normal 2 3 4 3 2 3" xfId="15977" xr:uid="{00000000-0005-0000-0000-00006A3E0000}"/>
    <cellStyle name="Normal 2 3 4 3 2 3 2" xfId="15978" xr:uid="{00000000-0005-0000-0000-00006B3E0000}"/>
    <cellStyle name="Normal 2 3 4 3 2 3 2 2" xfId="15979" xr:uid="{00000000-0005-0000-0000-00006C3E0000}"/>
    <cellStyle name="Normal 2 3 4 3 2 3 3" xfId="15980" xr:uid="{00000000-0005-0000-0000-00006D3E0000}"/>
    <cellStyle name="Normal 2 3 4 3 2 4" xfId="15981" xr:uid="{00000000-0005-0000-0000-00006E3E0000}"/>
    <cellStyle name="Normal 2 3 4 3 2 4 2" xfId="15982" xr:uid="{00000000-0005-0000-0000-00006F3E0000}"/>
    <cellStyle name="Normal 2 3 4 3 2 4 2 2" xfId="15983" xr:uid="{00000000-0005-0000-0000-0000703E0000}"/>
    <cellStyle name="Normal 2 3 4 3 2 4 3" xfId="15984" xr:uid="{00000000-0005-0000-0000-0000713E0000}"/>
    <cellStyle name="Normal 2 3 4 3 2 5" xfId="15985" xr:uid="{00000000-0005-0000-0000-0000723E0000}"/>
    <cellStyle name="Normal 2 3 4 3 2 5 2" xfId="15986" xr:uid="{00000000-0005-0000-0000-0000733E0000}"/>
    <cellStyle name="Normal 2 3 4 3 2 6" xfId="15987" xr:uid="{00000000-0005-0000-0000-0000743E0000}"/>
    <cellStyle name="Normal 2 3 4 3 2 6 2" xfId="15988" xr:uid="{00000000-0005-0000-0000-0000753E0000}"/>
    <cellStyle name="Normal 2 3 4 3 2 7" xfId="15989" xr:uid="{00000000-0005-0000-0000-0000763E0000}"/>
    <cellStyle name="Normal 2 3 4 3 3" xfId="15990" xr:uid="{00000000-0005-0000-0000-0000773E0000}"/>
    <cellStyle name="Normal 2 3 4 3 3 2" xfId="15991" xr:uid="{00000000-0005-0000-0000-0000783E0000}"/>
    <cellStyle name="Normal 2 3 4 3 3 2 2" xfId="15992" xr:uid="{00000000-0005-0000-0000-0000793E0000}"/>
    <cellStyle name="Normal 2 3 4 3 3 3" xfId="15993" xr:uid="{00000000-0005-0000-0000-00007A3E0000}"/>
    <cellStyle name="Normal 2 3 4 3 4" xfId="15994" xr:uid="{00000000-0005-0000-0000-00007B3E0000}"/>
    <cellStyle name="Normal 2 3 4 3 4 2" xfId="15995" xr:uid="{00000000-0005-0000-0000-00007C3E0000}"/>
    <cellStyle name="Normal 2 3 4 3 4 2 2" xfId="15996" xr:uid="{00000000-0005-0000-0000-00007D3E0000}"/>
    <cellStyle name="Normal 2 3 4 3 4 3" xfId="15997" xr:uid="{00000000-0005-0000-0000-00007E3E0000}"/>
    <cellStyle name="Normal 2 3 4 3 5" xfId="15998" xr:uid="{00000000-0005-0000-0000-00007F3E0000}"/>
    <cellStyle name="Normal 2 3 4 3 5 2" xfId="15999" xr:uid="{00000000-0005-0000-0000-0000803E0000}"/>
    <cellStyle name="Normal 2 3 4 3 5 2 2" xfId="16000" xr:uid="{00000000-0005-0000-0000-0000813E0000}"/>
    <cellStyle name="Normal 2 3 4 3 5 3" xfId="16001" xr:uid="{00000000-0005-0000-0000-0000823E0000}"/>
    <cellStyle name="Normal 2 3 4 3 6" xfId="16002" xr:uid="{00000000-0005-0000-0000-0000833E0000}"/>
    <cellStyle name="Normal 2 3 4 3 6 2" xfId="16003" xr:uid="{00000000-0005-0000-0000-0000843E0000}"/>
    <cellStyle name="Normal 2 3 4 3 7" xfId="16004" xr:uid="{00000000-0005-0000-0000-0000853E0000}"/>
    <cellStyle name="Normal 2 3 4 3 7 2" xfId="16005" xr:uid="{00000000-0005-0000-0000-0000863E0000}"/>
    <cellStyle name="Normal 2 3 4 3 8" xfId="16006" xr:uid="{00000000-0005-0000-0000-0000873E0000}"/>
    <cellStyle name="Normal 2 3 4 4" xfId="16007" xr:uid="{00000000-0005-0000-0000-0000883E0000}"/>
    <cellStyle name="Normal 2 3 4 4 2" xfId="16008" xr:uid="{00000000-0005-0000-0000-0000893E0000}"/>
    <cellStyle name="Normal 2 3 4 4 2 2" xfId="16009" xr:uid="{00000000-0005-0000-0000-00008A3E0000}"/>
    <cellStyle name="Normal 2 3 4 4 2 2 2" xfId="16010" xr:uid="{00000000-0005-0000-0000-00008B3E0000}"/>
    <cellStyle name="Normal 2 3 4 4 2 3" xfId="16011" xr:uid="{00000000-0005-0000-0000-00008C3E0000}"/>
    <cellStyle name="Normal 2 3 4 4 3" xfId="16012" xr:uid="{00000000-0005-0000-0000-00008D3E0000}"/>
    <cellStyle name="Normal 2 3 4 4 3 2" xfId="16013" xr:uid="{00000000-0005-0000-0000-00008E3E0000}"/>
    <cellStyle name="Normal 2 3 4 4 3 2 2" xfId="16014" xr:uid="{00000000-0005-0000-0000-00008F3E0000}"/>
    <cellStyle name="Normal 2 3 4 4 3 3" xfId="16015" xr:uid="{00000000-0005-0000-0000-0000903E0000}"/>
    <cellStyle name="Normal 2 3 4 4 4" xfId="16016" xr:uid="{00000000-0005-0000-0000-0000913E0000}"/>
    <cellStyle name="Normal 2 3 4 4 4 2" xfId="16017" xr:uid="{00000000-0005-0000-0000-0000923E0000}"/>
    <cellStyle name="Normal 2 3 4 4 4 2 2" xfId="16018" xr:uid="{00000000-0005-0000-0000-0000933E0000}"/>
    <cellStyle name="Normal 2 3 4 4 4 3" xfId="16019" xr:uid="{00000000-0005-0000-0000-0000943E0000}"/>
    <cellStyle name="Normal 2 3 4 4 5" xfId="16020" xr:uid="{00000000-0005-0000-0000-0000953E0000}"/>
    <cellStyle name="Normal 2 3 4 4 5 2" xfId="16021" xr:uid="{00000000-0005-0000-0000-0000963E0000}"/>
    <cellStyle name="Normal 2 3 4 4 6" xfId="16022" xr:uid="{00000000-0005-0000-0000-0000973E0000}"/>
    <cellStyle name="Normal 2 3 4 4 6 2" xfId="16023" xr:uid="{00000000-0005-0000-0000-0000983E0000}"/>
    <cellStyle name="Normal 2 3 4 4 7" xfId="16024" xr:uid="{00000000-0005-0000-0000-0000993E0000}"/>
    <cellStyle name="Normal 2 3 4 5" xfId="16025" xr:uid="{00000000-0005-0000-0000-00009A3E0000}"/>
    <cellStyle name="Normal 2 3 4 5 2" xfId="16026" xr:uid="{00000000-0005-0000-0000-00009B3E0000}"/>
    <cellStyle name="Normal 2 3 4 5 2 2" xfId="16027" xr:uid="{00000000-0005-0000-0000-00009C3E0000}"/>
    <cellStyle name="Normal 2 3 4 5 2 2 2" xfId="16028" xr:uid="{00000000-0005-0000-0000-00009D3E0000}"/>
    <cellStyle name="Normal 2 3 4 5 2 3" xfId="16029" xr:uid="{00000000-0005-0000-0000-00009E3E0000}"/>
    <cellStyle name="Normal 2 3 4 5 3" xfId="16030" xr:uid="{00000000-0005-0000-0000-00009F3E0000}"/>
    <cellStyle name="Normal 2 3 4 5 3 2" xfId="16031" xr:uid="{00000000-0005-0000-0000-0000A03E0000}"/>
    <cellStyle name="Normal 2 3 4 5 3 2 2" xfId="16032" xr:uid="{00000000-0005-0000-0000-0000A13E0000}"/>
    <cellStyle name="Normal 2 3 4 5 3 3" xfId="16033" xr:uid="{00000000-0005-0000-0000-0000A23E0000}"/>
    <cellStyle name="Normal 2 3 4 5 4" xfId="16034" xr:uid="{00000000-0005-0000-0000-0000A33E0000}"/>
    <cellStyle name="Normal 2 3 4 5 4 2" xfId="16035" xr:uid="{00000000-0005-0000-0000-0000A43E0000}"/>
    <cellStyle name="Normal 2 3 4 5 4 2 2" xfId="16036" xr:uid="{00000000-0005-0000-0000-0000A53E0000}"/>
    <cellStyle name="Normal 2 3 4 5 4 3" xfId="16037" xr:uid="{00000000-0005-0000-0000-0000A63E0000}"/>
    <cellStyle name="Normal 2 3 4 5 5" xfId="16038" xr:uid="{00000000-0005-0000-0000-0000A73E0000}"/>
    <cellStyle name="Normal 2 3 4 5 5 2" xfId="16039" xr:uid="{00000000-0005-0000-0000-0000A83E0000}"/>
    <cellStyle name="Normal 2 3 4 5 6" xfId="16040" xr:uid="{00000000-0005-0000-0000-0000A93E0000}"/>
    <cellStyle name="Normal 2 3 4 5 6 2" xfId="16041" xr:uid="{00000000-0005-0000-0000-0000AA3E0000}"/>
    <cellStyle name="Normal 2 3 4 5 7" xfId="16042" xr:uid="{00000000-0005-0000-0000-0000AB3E0000}"/>
    <cellStyle name="Normal 2 3 4 6" xfId="16043" xr:uid="{00000000-0005-0000-0000-0000AC3E0000}"/>
    <cellStyle name="Normal 2 3 4 6 2" xfId="16044" xr:uid="{00000000-0005-0000-0000-0000AD3E0000}"/>
    <cellStyle name="Normal 2 3 4 6 2 2" xfId="16045" xr:uid="{00000000-0005-0000-0000-0000AE3E0000}"/>
    <cellStyle name="Normal 2 3 4 6 3" xfId="16046" xr:uid="{00000000-0005-0000-0000-0000AF3E0000}"/>
    <cellStyle name="Normal 2 3 4 7" xfId="16047" xr:uid="{00000000-0005-0000-0000-0000B03E0000}"/>
    <cellStyle name="Normal 2 3 4 7 2" xfId="16048" xr:uid="{00000000-0005-0000-0000-0000B13E0000}"/>
    <cellStyle name="Normal 2 3 4 7 2 2" xfId="16049" xr:uid="{00000000-0005-0000-0000-0000B23E0000}"/>
    <cellStyle name="Normal 2 3 4 7 3" xfId="16050" xr:uid="{00000000-0005-0000-0000-0000B33E0000}"/>
    <cellStyle name="Normal 2 3 4 8" xfId="16051" xr:uid="{00000000-0005-0000-0000-0000B43E0000}"/>
    <cellStyle name="Normal 2 3 4 8 2" xfId="16052" xr:uid="{00000000-0005-0000-0000-0000B53E0000}"/>
    <cellStyle name="Normal 2 3 4 8 2 2" xfId="16053" xr:uid="{00000000-0005-0000-0000-0000B63E0000}"/>
    <cellStyle name="Normal 2 3 4 8 3" xfId="16054" xr:uid="{00000000-0005-0000-0000-0000B73E0000}"/>
    <cellStyle name="Normal 2 3 4 9" xfId="16055" xr:uid="{00000000-0005-0000-0000-0000B83E0000}"/>
    <cellStyle name="Normal 2 3 4 9 2" xfId="16056" xr:uid="{00000000-0005-0000-0000-0000B93E0000}"/>
    <cellStyle name="Normal 2 3 5" xfId="16057" xr:uid="{00000000-0005-0000-0000-0000BA3E0000}"/>
    <cellStyle name="Normal 2 3 5 10" xfId="16058" xr:uid="{00000000-0005-0000-0000-0000BB3E0000}"/>
    <cellStyle name="Normal 2 3 5 10 2" xfId="16059" xr:uid="{00000000-0005-0000-0000-0000BC3E0000}"/>
    <cellStyle name="Normal 2 3 5 11" xfId="16060" xr:uid="{00000000-0005-0000-0000-0000BD3E0000}"/>
    <cellStyle name="Normal 2 3 5 2" xfId="16061" xr:uid="{00000000-0005-0000-0000-0000BE3E0000}"/>
    <cellStyle name="Normal 2 3 5 2 2" xfId="16062" xr:uid="{00000000-0005-0000-0000-0000BF3E0000}"/>
    <cellStyle name="Normal 2 3 5 2 2 2" xfId="16063" xr:uid="{00000000-0005-0000-0000-0000C03E0000}"/>
    <cellStyle name="Normal 2 3 5 2 2 2 2" xfId="16064" xr:uid="{00000000-0005-0000-0000-0000C13E0000}"/>
    <cellStyle name="Normal 2 3 5 2 2 2 2 2" xfId="16065" xr:uid="{00000000-0005-0000-0000-0000C23E0000}"/>
    <cellStyle name="Normal 2 3 5 2 2 2 3" xfId="16066" xr:uid="{00000000-0005-0000-0000-0000C33E0000}"/>
    <cellStyle name="Normal 2 3 5 2 2 3" xfId="16067" xr:uid="{00000000-0005-0000-0000-0000C43E0000}"/>
    <cellStyle name="Normal 2 3 5 2 2 3 2" xfId="16068" xr:uid="{00000000-0005-0000-0000-0000C53E0000}"/>
    <cellStyle name="Normal 2 3 5 2 2 3 2 2" xfId="16069" xr:uid="{00000000-0005-0000-0000-0000C63E0000}"/>
    <cellStyle name="Normal 2 3 5 2 2 3 3" xfId="16070" xr:uid="{00000000-0005-0000-0000-0000C73E0000}"/>
    <cellStyle name="Normal 2 3 5 2 2 4" xfId="16071" xr:uid="{00000000-0005-0000-0000-0000C83E0000}"/>
    <cellStyle name="Normal 2 3 5 2 2 4 2" xfId="16072" xr:uid="{00000000-0005-0000-0000-0000C93E0000}"/>
    <cellStyle name="Normal 2 3 5 2 2 4 2 2" xfId="16073" xr:uid="{00000000-0005-0000-0000-0000CA3E0000}"/>
    <cellStyle name="Normal 2 3 5 2 2 4 3" xfId="16074" xr:uid="{00000000-0005-0000-0000-0000CB3E0000}"/>
    <cellStyle name="Normal 2 3 5 2 2 5" xfId="16075" xr:uid="{00000000-0005-0000-0000-0000CC3E0000}"/>
    <cellStyle name="Normal 2 3 5 2 2 5 2" xfId="16076" xr:uid="{00000000-0005-0000-0000-0000CD3E0000}"/>
    <cellStyle name="Normal 2 3 5 2 2 6" xfId="16077" xr:uid="{00000000-0005-0000-0000-0000CE3E0000}"/>
    <cellStyle name="Normal 2 3 5 2 2 6 2" xfId="16078" xr:uid="{00000000-0005-0000-0000-0000CF3E0000}"/>
    <cellStyle name="Normal 2 3 5 2 2 7" xfId="16079" xr:uid="{00000000-0005-0000-0000-0000D03E0000}"/>
    <cellStyle name="Normal 2 3 5 2 3" xfId="16080" xr:uid="{00000000-0005-0000-0000-0000D13E0000}"/>
    <cellStyle name="Normal 2 3 5 2 3 2" xfId="16081" xr:uid="{00000000-0005-0000-0000-0000D23E0000}"/>
    <cellStyle name="Normal 2 3 5 2 3 2 2" xfId="16082" xr:uid="{00000000-0005-0000-0000-0000D33E0000}"/>
    <cellStyle name="Normal 2 3 5 2 3 2 2 2" xfId="16083" xr:uid="{00000000-0005-0000-0000-0000D43E0000}"/>
    <cellStyle name="Normal 2 3 5 2 3 2 3" xfId="16084" xr:uid="{00000000-0005-0000-0000-0000D53E0000}"/>
    <cellStyle name="Normal 2 3 5 2 3 3" xfId="16085" xr:uid="{00000000-0005-0000-0000-0000D63E0000}"/>
    <cellStyle name="Normal 2 3 5 2 3 3 2" xfId="16086" xr:uid="{00000000-0005-0000-0000-0000D73E0000}"/>
    <cellStyle name="Normal 2 3 5 2 3 3 2 2" xfId="16087" xr:uid="{00000000-0005-0000-0000-0000D83E0000}"/>
    <cellStyle name="Normal 2 3 5 2 3 3 3" xfId="16088" xr:uid="{00000000-0005-0000-0000-0000D93E0000}"/>
    <cellStyle name="Normal 2 3 5 2 3 4" xfId="16089" xr:uid="{00000000-0005-0000-0000-0000DA3E0000}"/>
    <cellStyle name="Normal 2 3 5 2 3 4 2" xfId="16090" xr:uid="{00000000-0005-0000-0000-0000DB3E0000}"/>
    <cellStyle name="Normal 2 3 5 2 3 4 2 2" xfId="16091" xr:uid="{00000000-0005-0000-0000-0000DC3E0000}"/>
    <cellStyle name="Normal 2 3 5 2 3 4 3" xfId="16092" xr:uid="{00000000-0005-0000-0000-0000DD3E0000}"/>
    <cellStyle name="Normal 2 3 5 2 3 5" xfId="16093" xr:uid="{00000000-0005-0000-0000-0000DE3E0000}"/>
    <cellStyle name="Normal 2 3 5 2 3 5 2" xfId="16094" xr:uid="{00000000-0005-0000-0000-0000DF3E0000}"/>
    <cellStyle name="Normal 2 3 5 2 3 6" xfId="16095" xr:uid="{00000000-0005-0000-0000-0000E03E0000}"/>
    <cellStyle name="Normal 2 3 5 2 3 6 2" xfId="16096" xr:uid="{00000000-0005-0000-0000-0000E13E0000}"/>
    <cellStyle name="Normal 2 3 5 2 3 7" xfId="16097" xr:uid="{00000000-0005-0000-0000-0000E23E0000}"/>
    <cellStyle name="Normal 2 3 5 2 4" xfId="16098" xr:uid="{00000000-0005-0000-0000-0000E33E0000}"/>
    <cellStyle name="Normal 2 3 5 2 4 2" xfId="16099" xr:uid="{00000000-0005-0000-0000-0000E43E0000}"/>
    <cellStyle name="Normal 2 3 5 2 4 2 2" xfId="16100" xr:uid="{00000000-0005-0000-0000-0000E53E0000}"/>
    <cellStyle name="Normal 2 3 5 2 4 3" xfId="16101" xr:uid="{00000000-0005-0000-0000-0000E63E0000}"/>
    <cellStyle name="Normal 2 3 5 2 5" xfId="16102" xr:uid="{00000000-0005-0000-0000-0000E73E0000}"/>
    <cellStyle name="Normal 2 3 5 2 5 2" xfId="16103" xr:uid="{00000000-0005-0000-0000-0000E83E0000}"/>
    <cellStyle name="Normal 2 3 5 2 5 2 2" xfId="16104" xr:uid="{00000000-0005-0000-0000-0000E93E0000}"/>
    <cellStyle name="Normal 2 3 5 2 5 3" xfId="16105" xr:uid="{00000000-0005-0000-0000-0000EA3E0000}"/>
    <cellStyle name="Normal 2 3 5 2 6" xfId="16106" xr:uid="{00000000-0005-0000-0000-0000EB3E0000}"/>
    <cellStyle name="Normal 2 3 5 2 6 2" xfId="16107" xr:uid="{00000000-0005-0000-0000-0000EC3E0000}"/>
    <cellStyle name="Normal 2 3 5 2 6 2 2" xfId="16108" xr:uid="{00000000-0005-0000-0000-0000ED3E0000}"/>
    <cellStyle name="Normal 2 3 5 2 6 3" xfId="16109" xr:uid="{00000000-0005-0000-0000-0000EE3E0000}"/>
    <cellStyle name="Normal 2 3 5 2 7" xfId="16110" xr:uid="{00000000-0005-0000-0000-0000EF3E0000}"/>
    <cellStyle name="Normal 2 3 5 2 7 2" xfId="16111" xr:uid="{00000000-0005-0000-0000-0000F03E0000}"/>
    <cellStyle name="Normal 2 3 5 2 8" xfId="16112" xr:uid="{00000000-0005-0000-0000-0000F13E0000}"/>
    <cellStyle name="Normal 2 3 5 2 8 2" xfId="16113" xr:uid="{00000000-0005-0000-0000-0000F23E0000}"/>
    <cellStyle name="Normal 2 3 5 2 9" xfId="16114" xr:uid="{00000000-0005-0000-0000-0000F33E0000}"/>
    <cellStyle name="Normal 2 3 5 3" xfId="16115" xr:uid="{00000000-0005-0000-0000-0000F43E0000}"/>
    <cellStyle name="Normal 2 3 5 3 2" xfId="16116" xr:uid="{00000000-0005-0000-0000-0000F53E0000}"/>
    <cellStyle name="Normal 2 3 5 3 2 2" xfId="16117" xr:uid="{00000000-0005-0000-0000-0000F63E0000}"/>
    <cellStyle name="Normal 2 3 5 3 2 2 2" xfId="16118" xr:uid="{00000000-0005-0000-0000-0000F73E0000}"/>
    <cellStyle name="Normal 2 3 5 3 2 2 2 2" xfId="16119" xr:uid="{00000000-0005-0000-0000-0000F83E0000}"/>
    <cellStyle name="Normal 2 3 5 3 2 2 3" xfId="16120" xr:uid="{00000000-0005-0000-0000-0000F93E0000}"/>
    <cellStyle name="Normal 2 3 5 3 2 3" xfId="16121" xr:uid="{00000000-0005-0000-0000-0000FA3E0000}"/>
    <cellStyle name="Normal 2 3 5 3 2 3 2" xfId="16122" xr:uid="{00000000-0005-0000-0000-0000FB3E0000}"/>
    <cellStyle name="Normal 2 3 5 3 2 3 2 2" xfId="16123" xr:uid="{00000000-0005-0000-0000-0000FC3E0000}"/>
    <cellStyle name="Normal 2 3 5 3 2 3 3" xfId="16124" xr:uid="{00000000-0005-0000-0000-0000FD3E0000}"/>
    <cellStyle name="Normal 2 3 5 3 2 4" xfId="16125" xr:uid="{00000000-0005-0000-0000-0000FE3E0000}"/>
    <cellStyle name="Normal 2 3 5 3 2 4 2" xfId="16126" xr:uid="{00000000-0005-0000-0000-0000FF3E0000}"/>
    <cellStyle name="Normal 2 3 5 3 2 4 2 2" xfId="16127" xr:uid="{00000000-0005-0000-0000-0000003F0000}"/>
    <cellStyle name="Normal 2 3 5 3 2 4 3" xfId="16128" xr:uid="{00000000-0005-0000-0000-0000013F0000}"/>
    <cellStyle name="Normal 2 3 5 3 2 5" xfId="16129" xr:uid="{00000000-0005-0000-0000-0000023F0000}"/>
    <cellStyle name="Normal 2 3 5 3 2 5 2" xfId="16130" xr:uid="{00000000-0005-0000-0000-0000033F0000}"/>
    <cellStyle name="Normal 2 3 5 3 2 6" xfId="16131" xr:uid="{00000000-0005-0000-0000-0000043F0000}"/>
    <cellStyle name="Normal 2 3 5 3 2 6 2" xfId="16132" xr:uid="{00000000-0005-0000-0000-0000053F0000}"/>
    <cellStyle name="Normal 2 3 5 3 2 7" xfId="16133" xr:uid="{00000000-0005-0000-0000-0000063F0000}"/>
    <cellStyle name="Normal 2 3 5 3 3" xfId="16134" xr:uid="{00000000-0005-0000-0000-0000073F0000}"/>
    <cellStyle name="Normal 2 3 5 3 3 2" xfId="16135" xr:uid="{00000000-0005-0000-0000-0000083F0000}"/>
    <cellStyle name="Normal 2 3 5 3 3 2 2" xfId="16136" xr:uid="{00000000-0005-0000-0000-0000093F0000}"/>
    <cellStyle name="Normal 2 3 5 3 3 3" xfId="16137" xr:uid="{00000000-0005-0000-0000-00000A3F0000}"/>
    <cellStyle name="Normal 2 3 5 3 4" xfId="16138" xr:uid="{00000000-0005-0000-0000-00000B3F0000}"/>
    <cellStyle name="Normal 2 3 5 3 4 2" xfId="16139" xr:uid="{00000000-0005-0000-0000-00000C3F0000}"/>
    <cellStyle name="Normal 2 3 5 3 4 2 2" xfId="16140" xr:uid="{00000000-0005-0000-0000-00000D3F0000}"/>
    <cellStyle name="Normal 2 3 5 3 4 3" xfId="16141" xr:uid="{00000000-0005-0000-0000-00000E3F0000}"/>
    <cellStyle name="Normal 2 3 5 3 5" xfId="16142" xr:uid="{00000000-0005-0000-0000-00000F3F0000}"/>
    <cellStyle name="Normal 2 3 5 3 5 2" xfId="16143" xr:uid="{00000000-0005-0000-0000-0000103F0000}"/>
    <cellStyle name="Normal 2 3 5 3 5 2 2" xfId="16144" xr:uid="{00000000-0005-0000-0000-0000113F0000}"/>
    <cellStyle name="Normal 2 3 5 3 5 3" xfId="16145" xr:uid="{00000000-0005-0000-0000-0000123F0000}"/>
    <cellStyle name="Normal 2 3 5 3 6" xfId="16146" xr:uid="{00000000-0005-0000-0000-0000133F0000}"/>
    <cellStyle name="Normal 2 3 5 3 6 2" xfId="16147" xr:uid="{00000000-0005-0000-0000-0000143F0000}"/>
    <cellStyle name="Normal 2 3 5 3 7" xfId="16148" xr:uid="{00000000-0005-0000-0000-0000153F0000}"/>
    <cellStyle name="Normal 2 3 5 3 7 2" xfId="16149" xr:uid="{00000000-0005-0000-0000-0000163F0000}"/>
    <cellStyle name="Normal 2 3 5 3 8" xfId="16150" xr:uid="{00000000-0005-0000-0000-0000173F0000}"/>
    <cellStyle name="Normal 2 3 5 4" xfId="16151" xr:uid="{00000000-0005-0000-0000-0000183F0000}"/>
    <cellStyle name="Normal 2 3 5 4 2" xfId="16152" xr:uid="{00000000-0005-0000-0000-0000193F0000}"/>
    <cellStyle name="Normal 2 3 5 4 2 2" xfId="16153" xr:uid="{00000000-0005-0000-0000-00001A3F0000}"/>
    <cellStyle name="Normal 2 3 5 4 2 2 2" xfId="16154" xr:uid="{00000000-0005-0000-0000-00001B3F0000}"/>
    <cellStyle name="Normal 2 3 5 4 2 3" xfId="16155" xr:uid="{00000000-0005-0000-0000-00001C3F0000}"/>
    <cellStyle name="Normal 2 3 5 4 3" xfId="16156" xr:uid="{00000000-0005-0000-0000-00001D3F0000}"/>
    <cellStyle name="Normal 2 3 5 4 3 2" xfId="16157" xr:uid="{00000000-0005-0000-0000-00001E3F0000}"/>
    <cellStyle name="Normal 2 3 5 4 3 2 2" xfId="16158" xr:uid="{00000000-0005-0000-0000-00001F3F0000}"/>
    <cellStyle name="Normal 2 3 5 4 3 3" xfId="16159" xr:uid="{00000000-0005-0000-0000-0000203F0000}"/>
    <cellStyle name="Normal 2 3 5 4 4" xfId="16160" xr:uid="{00000000-0005-0000-0000-0000213F0000}"/>
    <cellStyle name="Normal 2 3 5 4 4 2" xfId="16161" xr:uid="{00000000-0005-0000-0000-0000223F0000}"/>
    <cellStyle name="Normal 2 3 5 4 4 2 2" xfId="16162" xr:uid="{00000000-0005-0000-0000-0000233F0000}"/>
    <cellStyle name="Normal 2 3 5 4 4 3" xfId="16163" xr:uid="{00000000-0005-0000-0000-0000243F0000}"/>
    <cellStyle name="Normal 2 3 5 4 5" xfId="16164" xr:uid="{00000000-0005-0000-0000-0000253F0000}"/>
    <cellStyle name="Normal 2 3 5 4 5 2" xfId="16165" xr:uid="{00000000-0005-0000-0000-0000263F0000}"/>
    <cellStyle name="Normal 2 3 5 4 6" xfId="16166" xr:uid="{00000000-0005-0000-0000-0000273F0000}"/>
    <cellStyle name="Normal 2 3 5 4 6 2" xfId="16167" xr:uid="{00000000-0005-0000-0000-0000283F0000}"/>
    <cellStyle name="Normal 2 3 5 4 7" xfId="16168" xr:uid="{00000000-0005-0000-0000-0000293F0000}"/>
    <cellStyle name="Normal 2 3 5 5" xfId="16169" xr:uid="{00000000-0005-0000-0000-00002A3F0000}"/>
    <cellStyle name="Normal 2 3 5 5 2" xfId="16170" xr:uid="{00000000-0005-0000-0000-00002B3F0000}"/>
    <cellStyle name="Normal 2 3 5 5 2 2" xfId="16171" xr:uid="{00000000-0005-0000-0000-00002C3F0000}"/>
    <cellStyle name="Normal 2 3 5 5 2 2 2" xfId="16172" xr:uid="{00000000-0005-0000-0000-00002D3F0000}"/>
    <cellStyle name="Normal 2 3 5 5 2 3" xfId="16173" xr:uid="{00000000-0005-0000-0000-00002E3F0000}"/>
    <cellStyle name="Normal 2 3 5 5 3" xfId="16174" xr:uid="{00000000-0005-0000-0000-00002F3F0000}"/>
    <cellStyle name="Normal 2 3 5 5 3 2" xfId="16175" xr:uid="{00000000-0005-0000-0000-0000303F0000}"/>
    <cellStyle name="Normal 2 3 5 5 3 2 2" xfId="16176" xr:uid="{00000000-0005-0000-0000-0000313F0000}"/>
    <cellStyle name="Normal 2 3 5 5 3 3" xfId="16177" xr:uid="{00000000-0005-0000-0000-0000323F0000}"/>
    <cellStyle name="Normal 2 3 5 5 4" xfId="16178" xr:uid="{00000000-0005-0000-0000-0000333F0000}"/>
    <cellStyle name="Normal 2 3 5 5 4 2" xfId="16179" xr:uid="{00000000-0005-0000-0000-0000343F0000}"/>
    <cellStyle name="Normal 2 3 5 5 4 2 2" xfId="16180" xr:uid="{00000000-0005-0000-0000-0000353F0000}"/>
    <cellStyle name="Normal 2 3 5 5 4 3" xfId="16181" xr:uid="{00000000-0005-0000-0000-0000363F0000}"/>
    <cellStyle name="Normal 2 3 5 5 5" xfId="16182" xr:uid="{00000000-0005-0000-0000-0000373F0000}"/>
    <cellStyle name="Normal 2 3 5 5 5 2" xfId="16183" xr:uid="{00000000-0005-0000-0000-0000383F0000}"/>
    <cellStyle name="Normal 2 3 5 5 6" xfId="16184" xr:uid="{00000000-0005-0000-0000-0000393F0000}"/>
    <cellStyle name="Normal 2 3 5 5 6 2" xfId="16185" xr:uid="{00000000-0005-0000-0000-00003A3F0000}"/>
    <cellStyle name="Normal 2 3 5 5 7" xfId="16186" xr:uid="{00000000-0005-0000-0000-00003B3F0000}"/>
    <cellStyle name="Normal 2 3 5 6" xfId="16187" xr:uid="{00000000-0005-0000-0000-00003C3F0000}"/>
    <cellStyle name="Normal 2 3 5 6 2" xfId="16188" xr:uid="{00000000-0005-0000-0000-00003D3F0000}"/>
    <cellStyle name="Normal 2 3 5 6 2 2" xfId="16189" xr:uid="{00000000-0005-0000-0000-00003E3F0000}"/>
    <cellStyle name="Normal 2 3 5 6 3" xfId="16190" xr:uid="{00000000-0005-0000-0000-00003F3F0000}"/>
    <cellStyle name="Normal 2 3 5 7" xfId="16191" xr:uid="{00000000-0005-0000-0000-0000403F0000}"/>
    <cellStyle name="Normal 2 3 5 7 2" xfId="16192" xr:uid="{00000000-0005-0000-0000-0000413F0000}"/>
    <cellStyle name="Normal 2 3 5 7 2 2" xfId="16193" xr:uid="{00000000-0005-0000-0000-0000423F0000}"/>
    <cellStyle name="Normal 2 3 5 7 3" xfId="16194" xr:uid="{00000000-0005-0000-0000-0000433F0000}"/>
    <cellStyle name="Normal 2 3 5 8" xfId="16195" xr:uid="{00000000-0005-0000-0000-0000443F0000}"/>
    <cellStyle name="Normal 2 3 5 8 2" xfId="16196" xr:uid="{00000000-0005-0000-0000-0000453F0000}"/>
    <cellStyle name="Normal 2 3 5 8 2 2" xfId="16197" xr:uid="{00000000-0005-0000-0000-0000463F0000}"/>
    <cellStyle name="Normal 2 3 5 8 3" xfId="16198" xr:uid="{00000000-0005-0000-0000-0000473F0000}"/>
    <cellStyle name="Normal 2 3 5 9" xfId="16199" xr:uid="{00000000-0005-0000-0000-0000483F0000}"/>
    <cellStyle name="Normal 2 3 5 9 2" xfId="16200" xr:uid="{00000000-0005-0000-0000-0000493F0000}"/>
    <cellStyle name="Normal 2 3 6" xfId="16201" xr:uid="{00000000-0005-0000-0000-00004A3F0000}"/>
    <cellStyle name="Normal 2 3 6 2" xfId="16202" xr:uid="{00000000-0005-0000-0000-00004B3F0000}"/>
    <cellStyle name="Normal 2 3 6 2 2" xfId="16203" xr:uid="{00000000-0005-0000-0000-00004C3F0000}"/>
    <cellStyle name="Normal 2 3 6 2 2 2" xfId="16204" xr:uid="{00000000-0005-0000-0000-00004D3F0000}"/>
    <cellStyle name="Normal 2 3 6 2 2 2 2" xfId="16205" xr:uid="{00000000-0005-0000-0000-00004E3F0000}"/>
    <cellStyle name="Normal 2 3 6 2 2 3" xfId="16206" xr:uid="{00000000-0005-0000-0000-00004F3F0000}"/>
    <cellStyle name="Normal 2 3 6 2 3" xfId="16207" xr:uid="{00000000-0005-0000-0000-0000503F0000}"/>
    <cellStyle name="Normal 2 3 6 2 3 2" xfId="16208" xr:uid="{00000000-0005-0000-0000-0000513F0000}"/>
    <cellStyle name="Normal 2 3 6 2 3 2 2" xfId="16209" xr:uid="{00000000-0005-0000-0000-0000523F0000}"/>
    <cellStyle name="Normal 2 3 6 2 3 3" xfId="16210" xr:uid="{00000000-0005-0000-0000-0000533F0000}"/>
    <cellStyle name="Normal 2 3 6 2 4" xfId="16211" xr:uid="{00000000-0005-0000-0000-0000543F0000}"/>
    <cellStyle name="Normal 2 3 6 2 4 2" xfId="16212" xr:uid="{00000000-0005-0000-0000-0000553F0000}"/>
    <cellStyle name="Normal 2 3 6 2 4 2 2" xfId="16213" xr:uid="{00000000-0005-0000-0000-0000563F0000}"/>
    <cellStyle name="Normal 2 3 6 2 4 3" xfId="16214" xr:uid="{00000000-0005-0000-0000-0000573F0000}"/>
    <cellStyle name="Normal 2 3 6 2 5" xfId="16215" xr:uid="{00000000-0005-0000-0000-0000583F0000}"/>
    <cellStyle name="Normal 2 3 6 2 5 2" xfId="16216" xr:uid="{00000000-0005-0000-0000-0000593F0000}"/>
    <cellStyle name="Normal 2 3 6 2 6" xfId="16217" xr:uid="{00000000-0005-0000-0000-00005A3F0000}"/>
    <cellStyle name="Normal 2 3 6 2 6 2" xfId="16218" xr:uid="{00000000-0005-0000-0000-00005B3F0000}"/>
    <cellStyle name="Normal 2 3 6 2 7" xfId="16219" xr:uid="{00000000-0005-0000-0000-00005C3F0000}"/>
    <cellStyle name="Normal 2 3 6 3" xfId="16220" xr:uid="{00000000-0005-0000-0000-00005D3F0000}"/>
    <cellStyle name="Normal 2 3 6 3 2" xfId="16221" xr:uid="{00000000-0005-0000-0000-00005E3F0000}"/>
    <cellStyle name="Normal 2 3 6 3 2 2" xfId="16222" xr:uid="{00000000-0005-0000-0000-00005F3F0000}"/>
    <cellStyle name="Normal 2 3 6 3 2 2 2" xfId="16223" xr:uid="{00000000-0005-0000-0000-0000603F0000}"/>
    <cellStyle name="Normal 2 3 6 3 2 3" xfId="16224" xr:uid="{00000000-0005-0000-0000-0000613F0000}"/>
    <cellStyle name="Normal 2 3 6 3 3" xfId="16225" xr:uid="{00000000-0005-0000-0000-0000623F0000}"/>
    <cellStyle name="Normal 2 3 6 3 3 2" xfId="16226" xr:uid="{00000000-0005-0000-0000-0000633F0000}"/>
    <cellStyle name="Normal 2 3 6 3 3 2 2" xfId="16227" xr:uid="{00000000-0005-0000-0000-0000643F0000}"/>
    <cellStyle name="Normal 2 3 6 3 3 3" xfId="16228" xr:uid="{00000000-0005-0000-0000-0000653F0000}"/>
    <cellStyle name="Normal 2 3 6 3 4" xfId="16229" xr:uid="{00000000-0005-0000-0000-0000663F0000}"/>
    <cellStyle name="Normal 2 3 6 3 4 2" xfId="16230" xr:uid="{00000000-0005-0000-0000-0000673F0000}"/>
    <cellStyle name="Normal 2 3 6 3 4 2 2" xfId="16231" xr:uid="{00000000-0005-0000-0000-0000683F0000}"/>
    <cellStyle name="Normal 2 3 6 3 4 3" xfId="16232" xr:uid="{00000000-0005-0000-0000-0000693F0000}"/>
    <cellStyle name="Normal 2 3 6 3 5" xfId="16233" xr:uid="{00000000-0005-0000-0000-00006A3F0000}"/>
    <cellStyle name="Normal 2 3 6 3 5 2" xfId="16234" xr:uid="{00000000-0005-0000-0000-00006B3F0000}"/>
    <cellStyle name="Normal 2 3 6 3 6" xfId="16235" xr:uid="{00000000-0005-0000-0000-00006C3F0000}"/>
    <cellStyle name="Normal 2 3 6 3 6 2" xfId="16236" xr:uid="{00000000-0005-0000-0000-00006D3F0000}"/>
    <cellStyle name="Normal 2 3 6 3 7" xfId="16237" xr:uid="{00000000-0005-0000-0000-00006E3F0000}"/>
    <cellStyle name="Normal 2 3 6 4" xfId="16238" xr:uid="{00000000-0005-0000-0000-00006F3F0000}"/>
    <cellStyle name="Normal 2 3 6 4 2" xfId="16239" xr:uid="{00000000-0005-0000-0000-0000703F0000}"/>
    <cellStyle name="Normal 2 3 6 4 2 2" xfId="16240" xr:uid="{00000000-0005-0000-0000-0000713F0000}"/>
    <cellStyle name="Normal 2 3 6 4 3" xfId="16241" xr:uid="{00000000-0005-0000-0000-0000723F0000}"/>
    <cellStyle name="Normal 2 3 6 5" xfId="16242" xr:uid="{00000000-0005-0000-0000-0000733F0000}"/>
    <cellStyle name="Normal 2 3 6 5 2" xfId="16243" xr:uid="{00000000-0005-0000-0000-0000743F0000}"/>
    <cellStyle name="Normal 2 3 6 5 2 2" xfId="16244" xr:uid="{00000000-0005-0000-0000-0000753F0000}"/>
    <cellStyle name="Normal 2 3 6 5 3" xfId="16245" xr:uid="{00000000-0005-0000-0000-0000763F0000}"/>
    <cellStyle name="Normal 2 3 6 6" xfId="16246" xr:uid="{00000000-0005-0000-0000-0000773F0000}"/>
    <cellStyle name="Normal 2 3 6 6 2" xfId="16247" xr:uid="{00000000-0005-0000-0000-0000783F0000}"/>
    <cellStyle name="Normal 2 3 6 6 2 2" xfId="16248" xr:uid="{00000000-0005-0000-0000-0000793F0000}"/>
    <cellStyle name="Normal 2 3 6 6 3" xfId="16249" xr:uid="{00000000-0005-0000-0000-00007A3F0000}"/>
    <cellStyle name="Normal 2 3 6 7" xfId="16250" xr:uid="{00000000-0005-0000-0000-00007B3F0000}"/>
    <cellStyle name="Normal 2 3 6 7 2" xfId="16251" xr:uid="{00000000-0005-0000-0000-00007C3F0000}"/>
    <cellStyle name="Normal 2 3 6 8" xfId="16252" xr:uid="{00000000-0005-0000-0000-00007D3F0000}"/>
    <cellStyle name="Normal 2 3 6 8 2" xfId="16253" xr:uid="{00000000-0005-0000-0000-00007E3F0000}"/>
    <cellStyle name="Normal 2 3 6 9" xfId="16254" xr:uid="{00000000-0005-0000-0000-00007F3F0000}"/>
    <cellStyle name="Normal 2 3 7" xfId="16255" xr:uid="{00000000-0005-0000-0000-0000803F0000}"/>
    <cellStyle name="Normal 2 3 7 2" xfId="16256" xr:uid="{00000000-0005-0000-0000-0000813F0000}"/>
    <cellStyle name="Normal 2 3 7 2 2" xfId="16257" xr:uid="{00000000-0005-0000-0000-0000823F0000}"/>
    <cellStyle name="Normal 2 3 7 2 2 2" xfId="16258" xr:uid="{00000000-0005-0000-0000-0000833F0000}"/>
    <cellStyle name="Normal 2 3 7 2 2 2 2" xfId="16259" xr:uid="{00000000-0005-0000-0000-0000843F0000}"/>
    <cellStyle name="Normal 2 3 7 2 2 3" xfId="16260" xr:uid="{00000000-0005-0000-0000-0000853F0000}"/>
    <cellStyle name="Normal 2 3 7 2 3" xfId="16261" xr:uid="{00000000-0005-0000-0000-0000863F0000}"/>
    <cellStyle name="Normal 2 3 7 2 3 2" xfId="16262" xr:uid="{00000000-0005-0000-0000-0000873F0000}"/>
    <cellStyle name="Normal 2 3 7 2 3 2 2" xfId="16263" xr:uid="{00000000-0005-0000-0000-0000883F0000}"/>
    <cellStyle name="Normal 2 3 7 2 3 3" xfId="16264" xr:uid="{00000000-0005-0000-0000-0000893F0000}"/>
    <cellStyle name="Normal 2 3 7 2 4" xfId="16265" xr:uid="{00000000-0005-0000-0000-00008A3F0000}"/>
    <cellStyle name="Normal 2 3 7 2 4 2" xfId="16266" xr:uid="{00000000-0005-0000-0000-00008B3F0000}"/>
    <cellStyle name="Normal 2 3 7 2 4 2 2" xfId="16267" xr:uid="{00000000-0005-0000-0000-00008C3F0000}"/>
    <cellStyle name="Normal 2 3 7 2 4 3" xfId="16268" xr:uid="{00000000-0005-0000-0000-00008D3F0000}"/>
    <cellStyle name="Normal 2 3 7 2 5" xfId="16269" xr:uid="{00000000-0005-0000-0000-00008E3F0000}"/>
    <cellStyle name="Normal 2 3 7 2 5 2" xfId="16270" xr:uid="{00000000-0005-0000-0000-00008F3F0000}"/>
    <cellStyle name="Normal 2 3 7 2 6" xfId="16271" xr:uid="{00000000-0005-0000-0000-0000903F0000}"/>
    <cellStyle name="Normal 2 3 7 2 6 2" xfId="16272" xr:uid="{00000000-0005-0000-0000-0000913F0000}"/>
    <cellStyle name="Normal 2 3 7 2 7" xfId="16273" xr:uid="{00000000-0005-0000-0000-0000923F0000}"/>
    <cellStyle name="Normal 2 3 7 3" xfId="16274" xr:uid="{00000000-0005-0000-0000-0000933F0000}"/>
    <cellStyle name="Normal 2 3 7 3 2" xfId="16275" xr:uid="{00000000-0005-0000-0000-0000943F0000}"/>
    <cellStyle name="Normal 2 3 7 3 2 2" xfId="16276" xr:uid="{00000000-0005-0000-0000-0000953F0000}"/>
    <cellStyle name="Normal 2 3 7 3 3" xfId="16277" xr:uid="{00000000-0005-0000-0000-0000963F0000}"/>
    <cellStyle name="Normal 2 3 7 4" xfId="16278" xr:uid="{00000000-0005-0000-0000-0000973F0000}"/>
    <cellStyle name="Normal 2 3 7 4 2" xfId="16279" xr:uid="{00000000-0005-0000-0000-0000983F0000}"/>
    <cellStyle name="Normal 2 3 7 4 2 2" xfId="16280" xr:uid="{00000000-0005-0000-0000-0000993F0000}"/>
    <cellStyle name="Normal 2 3 7 4 3" xfId="16281" xr:uid="{00000000-0005-0000-0000-00009A3F0000}"/>
    <cellStyle name="Normal 2 3 7 5" xfId="16282" xr:uid="{00000000-0005-0000-0000-00009B3F0000}"/>
    <cellStyle name="Normal 2 3 7 5 2" xfId="16283" xr:uid="{00000000-0005-0000-0000-00009C3F0000}"/>
    <cellStyle name="Normal 2 3 7 5 2 2" xfId="16284" xr:uid="{00000000-0005-0000-0000-00009D3F0000}"/>
    <cellStyle name="Normal 2 3 7 5 3" xfId="16285" xr:uid="{00000000-0005-0000-0000-00009E3F0000}"/>
    <cellStyle name="Normal 2 3 7 6" xfId="16286" xr:uid="{00000000-0005-0000-0000-00009F3F0000}"/>
    <cellStyle name="Normal 2 3 7 6 2" xfId="16287" xr:uid="{00000000-0005-0000-0000-0000A03F0000}"/>
    <cellStyle name="Normal 2 3 7 7" xfId="16288" xr:uid="{00000000-0005-0000-0000-0000A13F0000}"/>
    <cellStyle name="Normal 2 3 7 7 2" xfId="16289" xr:uid="{00000000-0005-0000-0000-0000A23F0000}"/>
    <cellStyle name="Normal 2 3 7 8" xfId="16290" xr:uid="{00000000-0005-0000-0000-0000A33F0000}"/>
    <cellStyle name="Normal 2 3 8" xfId="16291" xr:uid="{00000000-0005-0000-0000-0000A43F0000}"/>
    <cellStyle name="Normal 2 3 8 2" xfId="16292" xr:uid="{00000000-0005-0000-0000-0000A53F0000}"/>
    <cellStyle name="Normal 2 3 8 2 2" xfId="16293" xr:uid="{00000000-0005-0000-0000-0000A63F0000}"/>
    <cellStyle name="Normal 2 3 8 2 2 2" xfId="16294" xr:uid="{00000000-0005-0000-0000-0000A73F0000}"/>
    <cellStyle name="Normal 2 3 8 2 3" xfId="16295" xr:uid="{00000000-0005-0000-0000-0000A83F0000}"/>
    <cellStyle name="Normal 2 3 8 3" xfId="16296" xr:uid="{00000000-0005-0000-0000-0000A93F0000}"/>
    <cellStyle name="Normal 2 3 8 3 2" xfId="16297" xr:uid="{00000000-0005-0000-0000-0000AA3F0000}"/>
    <cellStyle name="Normal 2 3 8 3 2 2" xfId="16298" xr:uid="{00000000-0005-0000-0000-0000AB3F0000}"/>
    <cellStyle name="Normal 2 3 8 3 3" xfId="16299" xr:uid="{00000000-0005-0000-0000-0000AC3F0000}"/>
    <cellStyle name="Normal 2 3 8 4" xfId="16300" xr:uid="{00000000-0005-0000-0000-0000AD3F0000}"/>
    <cellStyle name="Normal 2 3 8 4 2" xfId="16301" xr:uid="{00000000-0005-0000-0000-0000AE3F0000}"/>
    <cellStyle name="Normal 2 3 8 4 2 2" xfId="16302" xr:uid="{00000000-0005-0000-0000-0000AF3F0000}"/>
    <cellStyle name="Normal 2 3 8 4 3" xfId="16303" xr:uid="{00000000-0005-0000-0000-0000B03F0000}"/>
    <cellStyle name="Normal 2 3 8 5" xfId="16304" xr:uid="{00000000-0005-0000-0000-0000B13F0000}"/>
    <cellStyle name="Normal 2 3 8 5 2" xfId="16305" xr:uid="{00000000-0005-0000-0000-0000B23F0000}"/>
    <cellStyle name="Normal 2 3 8 6" xfId="16306" xr:uid="{00000000-0005-0000-0000-0000B33F0000}"/>
    <cellStyle name="Normal 2 3 8 6 2" xfId="16307" xr:uid="{00000000-0005-0000-0000-0000B43F0000}"/>
    <cellStyle name="Normal 2 3 8 7" xfId="16308" xr:uid="{00000000-0005-0000-0000-0000B53F0000}"/>
    <cellStyle name="Normal 2 3 9" xfId="16309" xr:uid="{00000000-0005-0000-0000-0000B63F0000}"/>
    <cellStyle name="Normal 2 3 9 2" xfId="16310" xr:uid="{00000000-0005-0000-0000-0000B73F0000}"/>
    <cellStyle name="Normal 2 3 9 2 2" xfId="16311" xr:uid="{00000000-0005-0000-0000-0000B83F0000}"/>
    <cellStyle name="Normal 2 3 9 2 2 2" xfId="16312" xr:uid="{00000000-0005-0000-0000-0000B93F0000}"/>
    <cellStyle name="Normal 2 3 9 2 3" xfId="16313" xr:uid="{00000000-0005-0000-0000-0000BA3F0000}"/>
    <cellStyle name="Normal 2 3 9 3" xfId="16314" xr:uid="{00000000-0005-0000-0000-0000BB3F0000}"/>
    <cellStyle name="Normal 2 3 9 3 2" xfId="16315" xr:uid="{00000000-0005-0000-0000-0000BC3F0000}"/>
    <cellStyle name="Normal 2 3 9 3 2 2" xfId="16316" xr:uid="{00000000-0005-0000-0000-0000BD3F0000}"/>
    <cellStyle name="Normal 2 3 9 3 3" xfId="16317" xr:uid="{00000000-0005-0000-0000-0000BE3F0000}"/>
    <cellStyle name="Normal 2 3 9 4" xfId="16318" xr:uid="{00000000-0005-0000-0000-0000BF3F0000}"/>
    <cellStyle name="Normal 2 3 9 4 2" xfId="16319" xr:uid="{00000000-0005-0000-0000-0000C03F0000}"/>
    <cellStyle name="Normal 2 3 9 4 2 2" xfId="16320" xr:uid="{00000000-0005-0000-0000-0000C13F0000}"/>
    <cellStyle name="Normal 2 3 9 4 3" xfId="16321" xr:uid="{00000000-0005-0000-0000-0000C23F0000}"/>
    <cellStyle name="Normal 2 3 9 5" xfId="16322" xr:uid="{00000000-0005-0000-0000-0000C33F0000}"/>
    <cellStyle name="Normal 2 3 9 5 2" xfId="16323" xr:uid="{00000000-0005-0000-0000-0000C43F0000}"/>
    <cellStyle name="Normal 2 3 9 6" xfId="16324" xr:uid="{00000000-0005-0000-0000-0000C53F0000}"/>
    <cellStyle name="Normal 2 3 9 6 2" xfId="16325" xr:uid="{00000000-0005-0000-0000-0000C63F0000}"/>
    <cellStyle name="Normal 2 3 9 7" xfId="16326" xr:uid="{00000000-0005-0000-0000-0000C73F0000}"/>
    <cellStyle name="Normal 2 3_Confidential Information" xfId="16327" xr:uid="{00000000-0005-0000-0000-0000C83F0000}"/>
    <cellStyle name="Normal 2 4" xfId="16328" xr:uid="{00000000-0005-0000-0000-0000C93F0000}"/>
    <cellStyle name="Normal 2 4 10" xfId="16329" xr:uid="{00000000-0005-0000-0000-0000CA3F0000}"/>
    <cellStyle name="Normal 2 4 10 2" xfId="16330" xr:uid="{00000000-0005-0000-0000-0000CB3F0000}"/>
    <cellStyle name="Normal 2 4 10 2 2" xfId="16331" xr:uid="{00000000-0005-0000-0000-0000CC3F0000}"/>
    <cellStyle name="Normal 2 4 10 3" xfId="16332" xr:uid="{00000000-0005-0000-0000-0000CD3F0000}"/>
    <cellStyle name="Normal 2 4 11" xfId="16333" xr:uid="{00000000-0005-0000-0000-0000CE3F0000}"/>
    <cellStyle name="Normal 2 4 11 2" xfId="16334" xr:uid="{00000000-0005-0000-0000-0000CF3F0000}"/>
    <cellStyle name="Normal 2 4 11 2 2" xfId="16335" xr:uid="{00000000-0005-0000-0000-0000D03F0000}"/>
    <cellStyle name="Normal 2 4 11 3" xfId="16336" xr:uid="{00000000-0005-0000-0000-0000D13F0000}"/>
    <cellStyle name="Normal 2 4 12" xfId="16337" xr:uid="{00000000-0005-0000-0000-0000D23F0000}"/>
    <cellStyle name="Normal 2 4 12 2" xfId="16338" xr:uid="{00000000-0005-0000-0000-0000D33F0000}"/>
    <cellStyle name="Normal 2 4 12 2 2" xfId="16339" xr:uid="{00000000-0005-0000-0000-0000D43F0000}"/>
    <cellStyle name="Normal 2 4 12 3" xfId="16340" xr:uid="{00000000-0005-0000-0000-0000D53F0000}"/>
    <cellStyle name="Normal 2 4 13" xfId="16341" xr:uid="{00000000-0005-0000-0000-0000D63F0000}"/>
    <cellStyle name="Normal 2 4 13 2" xfId="16342" xr:uid="{00000000-0005-0000-0000-0000D73F0000}"/>
    <cellStyle name="Normal 2 4 13 2 2" xfId="16343" xr:uid="{00000000-0005-0000-0000-0000D83F0000}"/>
    <cellStyle name="Normal 2 4 13 3" xfId="16344" xr:uid="{00000000-0005-0000-0000-0000D93F0000}"/>
    <cellStyle name="Normal 2 4 14" xfId="16345" xr:uid="{00000000-0005-0000-0000-0000DA3F0000}"/>
    <cellStyle name="Normal 2 4 14 2" xfId="16346" xr:uid="{00000000-0005-0000-0000-0000DB3F0000}"/>
    <cellStyle name="Normal 2 4 15" xfId="16347" xr:uid="{00000000-0005-0000-0000-0000DC3F0000}"/>
    <cellStyle name="Normal 2 4 15 2" xfId="16348" xr:uid="{00000000-0005-0000-0000-0000DD3F0000}"/>
    <cellStyle name="Normal 2 4 16" xfId="16349" xr:uid="{00000000-0005-0000-0000-0000DE3F0000}"/>
    <cellStyle name="Normal 2 4 16 2" xfId="16350" xr:uid="{00000000-0005-0000-0000-0000DF3F0000}"/>
    <cellStyle name="Normal 2 4 17" xfId="16351" xr:uid="{00000000-0005-0000-0000-0000E03F0000}"/>
    <cellStyle name="Normal 2 4 2" xfId="16352" xr:uid="{00000000-0005-0000-0000-0000E13F0000}"/>
    <cellStyle name="Normal 2 4 2 10" xfId="16353" xr:uid="{00000000-0005-0000-0000-0000E23F0000}"/>
    <cellStyle name="Normal 2 4 2 10 2" xfId="16354" xr:uid="{00000000-0005-0000-0000-0000E33F0000}"/>
    <cellStyle name="Normal 2 4 2 10 2 2" xfId="16355" xr:uid="{00000000-0005-0000-0000-0000E43F0000}"/>
    <cellStyle name="Normal 2 4 2 10 3" xfId="16356" xr:uid="{00000000-0005-0000-0000-0000E53F0000}"/>
    <cellStyle name="Normal 2 4 2 11" xfId="16357" xr:uid="{00000000-0005-0000-0000-0000E63F0000}"/>
    <cellStyle name="Normal 2 4 2 11 2" xfId="16358" xr:uid="{00000000-0005-0000-0000-0000E73F0000}"/>
    <cellStyle name="Normal 2 4 2 12" xfId="16359" xr:uid="{00000000-0005-0000-0000-0000E83F0000}"/>
    <cellStyle name="Normal 2 4 2 12 2" xfId="16360" xr:uid="{00000000-0005-0000-0000-0000E93F0000}"/>
    <cellStyle name="Normal 2 4 2 13" xfId="16361" xr:uid="{00000000-0005-0000-0000-0000EA3F0000}"/>
    <cellStyle name="Normal 2 4 2 2" xfId="16362" xr:uid="{00000000-0005-0000-0000-0000EB3F0000}"/>
    <cellStyle name="Normal 2 4 2 2 10" xfId="16363" xr:uid="{00000000-0005-0000-0000-0000EC3F0000}"/>
    <cellStyle name="Normal 2 4 2 2 10 2" xfId="16364" xr:uid="{00000000-0005-0000-0000-0000ED3F0000}"/>
    <cellStyle name="Normal 2 4 2 2 11" xfId="16365" xr:uid="{00000000-0005-0000-0000-0000EE3F0000}"/>
    <cellStyle name="Normal 2 4 2 2 2" xfId="16366" xr:uid="{00000000-0005-0000-0000-0000EF3F0000}"/>
    <cellStyle name="Normal 2 4 2 2 2 2" xfId="16367" xr:uid="{00000000-0005-0000-0000-0000F03F0000}"/>
    <cellStyle name="Normal 2 4 2 2 2 2 2" xfId="16368" xr:uid="{00000000-0005-0000-0000-0000F13F0000}"/>
    <cellStyle name="Normal 2 4 2 2 2 2 2 2" xfId="16369" xr:uid="{00000000-0005-0000-0000-0000F23F0000}"/>
    <cellStyle name="Normal 2 4 2 2 2 2 2 2 2" xfId="16370" xr:uid="{00000000-0005-0000-0000-0000F33F0000}"/>
    <cellStyle name="Normal 2 4 2 2 2 2 2 3" xfId="16371" xr:uid="{00000000-0005-0000-0000-0000F43F0000}"/>
    <cellStyle name="Normal 2 4 2 2 2 2 3" xfId="16372" xr:uid="{00000000-0005-0000-0000-0000F53F0000}"/>
    <cellStyle name="Normal 2 4 2 2 2 2 3 2" xfId="16373" xr:uid="{00000000-0005-0000-0000-0000F63F0000}"/>
    <cellStyle name="Normal 2 4 2 2 2 2 3 2 2" xfId="16374" xr:uid="{00000000-0005-0000-0000-0000F73F0000}"/>
    <cellStyle name="Normal 2 4 2 2 2 2 3 3" xfId="16375" xr:uid="{00000000-0005-0000-0000-0000F83F0000}"/>
    <cellStyle name="Normal 2 4 2 2 2 2 4" xfId="16376" xr:uid="{00000000-0005-0000-0000-0000F93F0000}"/>
    <cellStyle name="Normal 2 4 2 2 2 2 4 2" xfId="16377" xr:uid="{00000000-0005-0000-0000-0000FA3F0000}"/>
    <cellStyle name="Normal 2 4 2 2 2 2 4 2 2" xfId="16378" xr:uid="{00000000-0005-0000-0000-0000FB3F0000}"/>
    <cellStyle name="Normal 2 4 2 2 2 2 4 3" xfId="16379" xr:uid="{00000000-0005-0000-0000-0000FC3F0000}"/>
    <cellStyle name="Normal 2 4 2 2 2 2 5" xfId="16380" xr:uid="{00000000-0005-0000-0000-0000FD3F0000}"/>
    <cellStyle name="Normal 2 4 2 2 2 2 5 2" xfId="16381" xr:uid="{00000000-0005-0000-0000-0000FE3F0000}"/>
    <cellStyle name="Normal 2 4 2 2 2 2 6" xfId="16382" xr:uid="{00000000-0005-0000-0000-0000FF3F0000}"/>
    <cellStyle name="Normal 2 4 2 2 2 2 6 2" xfId="16383" xr:uid="{00000000-0005-0000-0000-000000400000}"/>
    <cellStyle name="Normal 2 4 2 2 2 2 7" xfId="16384" xr:uid="{00000000-0005-0000-0000-000001400000}"/>
    <cellStyle name="Normal 2 4 2 2 2 3" xfId="16385" xr:uid="{00000000-0005-0000-0000-000002400000}"/>
    <cellStyle name="Normal 2 4 2 2 2 3 2" xfId="16386" xr:uid="{00000000-0005-0000-0000-000003400000}"/>
    <cellStyle name="Normal 2 4 2 2 2 3 2 2" xfId="16387" xr:uid="{00000000-0005-0000-0000-000004400000}"/>
    <cellStyle name="Normal 2 4 2 2 2 3 2 2 2" xfId="16388" xr:uid="{00000000-0005-0000-0000-000005400000}"/>
    <cellStyle name="Normal 2 4 2 2 2 3 2 3" xfId="16389" xr:uid="{00000000-0005-0000-0000-000006400000}"/>
    <cellStyle name="Normal 2 4 2 2 2 3 3" xfId="16390" xr:uid="{00000000-0005-0000-0000-000007400000}"/>
    <cellStyle name="Normal 2 4 2 2 2 3 3 2" xfId="16391" xr:uid="{00000000-0005-0000-0000-000008400000}"/>
    <cellStyle name="Normal 2 4 2 2 2 3 3 2 2" xfId="16392" xr:uid="{00000000-0005-0000-0000-000009400000}"/>
    <cellStyle name="Normal 2 4 2 2 2 3 3 3" xfId="16393" xr:uid="{00000000-0005-0000-0000-00000A400000}"/>
    <cellStyle name="Normal 2 4 2 2 2 3 4" xfId="16394" xr:uid="{00000000-0005-0000-0000-00000B400000}"/>
    <cellStyle name="Normal 2 4 2 2 2 3 4 2" xfId="16395" xr:uid="{00000000-0005-0000-0000-00000C400000}"/>
    <cellStyle name="Normal 2 4 2 2 2 3 4 2 2" xfId="16396" xr:uid="{00000000-0005-0000-0000-00000D400000}"/>
    <cellStyle name="Normal 2 4 2 2 2 3 4 3" xfId="16397" xr:uid="{00000000-0005-0000-0000-00000E400000}"/>
    <cellStyle name="Normal 2 4 2 2 2 3 5" xfId="16398" xr:uid="{00000000-0005-0000-0000-00000F400000}"/>
    <cellStyle name="Normal 2 4 2 2 2 3 5 2" xfId="16399" xr:uid="{00000000-0005-0000-0000-000010400000}"/>
    <cellStyle name="Normal 2 4 2 2 2 3 6" xfId="16400" xr:uid="{00000000-0005-0000-0000-000011400000}"/>
    <cellStyle name="Normal 2 4 2 2 2 3 6 2" xfId="16401" xr:uid="{00000000-0005-0000-0000-000012400000}"/>
    <cellStyle name="Normal 2 4 2 2 2 3 7" xfId="16402" xr:uid="{00000000-0005-0000-0000-000013400000}"/>
    <cellStyle name="Normal 2 4 2 2 2 4" xfId="16403" xr:uid="{00000000-0005-0000-0000-000014400000}"/>
    <cellStyle name="Normal 2 4 2 2 2 4 2" xfId="16404" xr:uid="{00000000-0005-0000-0000-000015400000}"/>
    <cellStyle name="Normal 2 4 2 2 2 4 2 2" xfId="16405" xr:uid="{00000000-0005-0000-0000-000016400000}"/>
    <cellStyle name="Normal 2 4 2 2 2 4 3" xfId="16406" xr:uid="{00000000-0005-0000-0000-000017400000}"/>
    <cellStyle name="Normal 2 4 2 2 2 5" xfId="16407" xr:uid="{00000000-0005-0000-0000-000018400000}"/>
    <cellStyle name="Normal 2 4 2 2 2 5 2" xfId="16408" xr:uid="{00000000-0005-0000-0000-000019400000}"/>
    <cellStyle name="Normal 2 4 2 2 2 5 2 2" xfId="16409" xr:uid="{00000000-0005-0000-0000-00001A400000}"/>
    <cellStyle name="Normal 2 4 2 2 2 5 3" xfId="16410" xr:uid="{00000000-0005-0000-0000-00001B400000}"/>
    <cellStyle name="Normal 2 4 2 2 2 6" xfId="16411" xr:uid="{00000000-0005-0000-0000-00001C400000}"/>
    <cellStyle name="Normal 2 4 2 2 2 6 2" xfId="16412" xr:uid="{00000000-0005-0000-0000-00001D400000}"/>
    <cellStyle name="Normal 2 4 2 2 2 6 2 2" xfId="16413" xr:uid="{00000000-0005-0000-0000-00001E400000}"/>
    <cellStyle name="Normal 2 4 2 2 2 6 3" xfId="16414" xr:uid="{00000000-0005-0000-0000-00001F400000}"/>
    <cellStyle name="Normal 2 4 2 2 2 7" xfId="16415" xr:uid="{00000000-0005-0000-0000-000020400000}"/>
    <cellStyle name="Normal 2 4 2 2 2 7 2" xfId="16416" xr:uid="{00000000-0005-0000-0000-000021400000}"/>
    <cellStyle name="Normal 2 4 2 2 2 8" xfId="16417" xr:uid="{00000000-0005-0000-0000-000022400000}"/>
    <cellStyle name="Normal 2 4 2 2 2 8 2" xfId="16418" xr:uid="{00000000-0005-0000-0000-000023400000}"/>
    <cellStyle name="Normal 2 4 2 2 2 9" xfId="16419" xr:uid="{00000000-0005-0000-0000-000024400000}"/>
    <cellStyle name="Normal 2 4 2 2 3" xfId="16420" xr:uid="{00000000-0005-0000-0000-000025400000}"/>
    <cellStyle name="Normal 2 4 2 2 3 2" xfId="16421" xr:uid="{00000000-0005-0000-0000-000026400000}"/>
    <cellStyle name="Normal 2 4 2 2 3 2 2" xfId="16422" xr:uid="{00000000-0005-0000-0000-000027400000}"/>
    <cellStyle name="Normal 2 4 2 2 3 2 2 2" xfId="16423" xr:uid="{00000000-0005-0000-0000-000028400000}"/>
    <cellStyle name="Normal 2 4 2 2 3 2 2 2 2" xfId="16424" xr:uid="{00000000-0005-0000-0000-000029400000}"/>
    <cellStyle name="Normal 2 4 2 2 3 2 2 3" xfId="16425" xr:uid="{00000000-0005-0000-0000-00002A400000}"/>
    <cellStyle name="Normal 2 4 2 2 3 2 3" xfId="16426" xr:uid="{00000000-0005-0000-0000-00002B400000}"/>
    <cellStyle name="Normal 2 4 2 2 3 2 3 2" xfId="16427" xr:uid="{00000000-0005-0000-0000-00002C400000}"/>
    <cellStyle name="Normal 2 4 2 2 3 2 3 2 2" xfId="16428" xr:uid="{00000000-0005-0000-0000-00002D400000}"/>
    <cellStyle name="Normal 2 4 2 2 3 2 3 3" xfId="16429" xr:uid="{00000000-0005-0000-0000-00002E400000}"/>
    <cellStyle name="Normal 2 4 2 2 3 2 4" xfId="16430" xr:uid="{00000000-0005-0000-0000-00002F400000}"/>
    <cellStyle name="Normal 2 4 2 2 3 2 4 2" xfId="16431" xr:uid="{00000000-0005-0000-0000-000030400000}"/>
    <cellStyle name="Normal 2 4 2 2 3 2 4 2 2" xfId="16432" xr:uid="{00000000-0005-0000-0000-000031400000}"/>
    <cellStyle name="Normal 2 4 2 2 3 2 4 3" xfId="16433" xr:uid="{00000000-0005-0000-0000-000032400000}"/>
    <cellStyle name="Normal 2 4 2 2 3 2 5" xfId="16434" xr:uid="{00000000-0005-0000-0000-000033400000}"/>
    <cellStyle name="Normal 2 4 2 2 3 2 5 2" xfId="16435" xr:uid="{00000000-0005-0000-0000-000034400000}"/>
    <cellStyle name="Normal 2 4 2 2 3 2 6" xfId="16436" xr:uid="{00000000-0005-0000-0000-000035400000}"/>
    <cellStyle name="Normal 2 4 2 2 3 2 6 2" xfId="16437" xr:uid="{00000000-0005-0000-0000-000036400000}"/>
    <cellStyle name="Normal 2 4 2 2 3 2 7" xfId="16438" xr:uid="{00000000-0005-0000-0000-000037400000}"/>
    <cellStyle name="Normal 2 4 2 2 3 3" xfId="16439" xr:uid="{00000000-0005-0000-0000-000038400000}"/>
    <cellStyle name="Normal 2 4 2 2 3 3 2" xfId="16440" xr:uid="{00000000-0005-0000-0000-000039400000}"/>
    <cellStyle name="Normal 2 4 2 2 3 3 2 2" xfId="16441" xr:uid="{00000000-0005-0000-0000-00003A400000}"/>
    <cellStyle name="Normal 2 4 2 2 3 3 3" xfId="16442" xr:uid="{00000000-0005-0000-0000-00003B400000}"/>
    <cellStyle name="Normal 2 4 2 2 3 4" xfId="16443" xr:uid="{00000000-0005-0000-0000-00003C400000}"/>
    <cellStyle name="Normal 2 4 2 2 3 4 2" xfId="16444" xr:uid="{00000000-0005-0000-0000-00003D400000}"/>
    <cellStyle name="Normal 2 4 2 2 3 4 2 2" xfId="16445" xr:uid="{00000000-0005-0000-0000-00003E400000}"/>
    <cellStyle name="Normal 2 4 2 2 3 4 3" xfId="16446" xr:uid="{00000000-0005-0000-0000-00003F400000}"/>
    <cellStyle name="Normal 2 4 2 2 3 5" xfId="16447" xr:uid="{00000000-0005-0000-0000-000040400000}"/>
    <cellStyle name="Normal 2 4 2 2 3 5 2" xfId="16448" xr:uid="{00000000-0005-0000-0000-000041400000}"/>
    <cellStyle name="Normal 2 4 2 2 3 5 2 2" xfId="16449" xr:uid="{00000000-0005-0000-0000-000042400000}"/>
    <cellStyle name="Normal 2 4 2 2 3 5 3" xfId="16450" xr:uid="{00000000-0005-0000-0000-000043400000}"/>
    <cellStyle name="Normal 2 4 2 2 3 6" xfId="16451" xr:uid="{00000000-0005-0000-0000-000044400000}"/>
    <cellStyle name="Normal 2 4 2 2 3 6 2" xfId="16452" xr:uid="{00000000-0005-0000-0000-000045400000}"/>
    <cellStyle name="Normal 2 4 2 2 3 7" xfId="16453" xr:uid="{00000000-0005-0000-0000-000046400000}"/>
    <cellStyle name="Normal 2 4 2 2 3 7 2" xfId="16454" xr:uid="{00000000-0005-0000-0000-000047400000}"/>
    <cellStyle name="Normal 2 4 2 2 3 8" xfId="16455" xr:uid="{00000000-0005-0000-0000-000048400000}"/>
    <cellStyle name="Normal 2 4 2 2 4" xfId="16456" xr:uid="{00000000-0005-0000-0000-000049400000}"/>
    <cellStyle name="Normal 2 4 2 2 4 2" xfId="16457" xr:uid="{00000000-0005-0000-0000-00004A400000}"/>
    <cellStyle name="Normal 2 4 2 2 4 2 2" xfId="16458" xr:uid="{00000000-0005-0000-0000-00004B400000}"/>
    <cellStyle name="Normal 2 4 2 2 4 2 2 2" xfId="16459" xr:uid="{00000000-0005-0000-0000-00004C400000}"/>
    <cellStyle name="Normal 2 4 2 2 4 2 3" xfId="16460" xr:uid="{00000000-0005-0000-0000-00004D400000}"/>
    <cellStyle name="Normal 2 4 2 2 4 3" xfId="16461" xr:uid="{00000000-0005-0000-0000-00004E400000}"/>
    <cellStyle name="Normal 2 4 2 2 4 3 2" xfId="16462" xr:uid="{00000000-0005-0000-0000-00004F400000}"/>
    <cellStyle name="Normal 2 4 2 2 4 3 2 2" xfId="16463" xr:uid="{00000000-0005-0000-0000-000050400000}"/>
    <cellStyle name="Normal 2 4 2 2 4 3 3" xfId="16464" xr:uid="{00000000-0005-0000-0000-000051400000}"/>
    <cellStyle name="Normal 2 4 2 2 4 4" xfId="16465" xr:uid="{00000000-0005-0000-0000-000052400000}"/>
    <cellStyle name="Normal 2 4 2 2 4 4 2" xfId="16466" xr:uid="{00000000-0005-0000-0000-000053400000}"/>
    <cellStyle name="Normal 2 4 2 2 4 4 2 2" xfId="16467" xr:uid="{00000000-0005-0000-0000-000054400000}"/>
    <cellStyle name="Normal 2 4 2 2 4 4 3" xfId="16468" xr:uid="{00000000-0005-0000-0000-000055400000}"/>
    <cellStyle name="Normal 2 4 2 2 4 5" xfId="16469" xr:uid="{00000000-0005-0000-0000-000056400000}"/>
    <cellStyle name="Normal 2 4 2 2 4 5 2" xfId="16470" xr:uid="{00000000-0005-0000-0000-000057400000}"/>
    <cellStyle name="Normal 2 4 2 2 4 6" xfId="16471" xr:uid="{00000000-0005-0000-0000-000058400000}"/>
    <cellStyle name="Normal 2 4 2 2 4 6 2" xfId="16472" xr:uid="{00000000-0005-0000-0000-000059400000}"/>
    <cellStyle name="Normal 2 4 2 2 4 7" xfId="16473" xr:uid="{00000000-0005-0000-0000-00005A400000}"/>
    <cellStyle name="Normal 2 4 2 2 5" xfId="16474" xr:uid="{00000000-0005-0000-0000-00005B400000}"/>
    <cellStyle name="Normal 2 4 2 2 5 2" xfId="16475" xr:uid="{00000000-0005-0000-0000-00005C400000}"/>
    <cellStyle name="Normal 2 4 2 2 5 2 2" xfId="16476" xr:uid="{00000000-0005-0000-0000-00005D400000}"/>
    <cellStyle name="Normal 2 4 2 2 5 2 2 2" xfId="16477" xr:uid="{00000000-0005-0000-0000-00005E400000}"/>
    <cellStyle name="Normal 2 4 2 2 5 2 3" xfId="16478" xr:uid="{00000000-0005-0000-0000-00005F400000}"/>
    <cellStyle name="Normal 2 4 2 2 5 3" xfId="16479" xr:uid="{00000000-0005-0000-0000-000060400000}"/>
    <cellStyle name="Normal 2 4 2 2 5 3 2" xfId="16480" xr:uid="{00000000-0005-0000-0000-000061400000}"/>
    <cellStyle name="Normal 2 4 2 2 5 3 2 2" xfId="16481" xr:uid="{00000000-0005-0000-0000-000062400000}"/>
    <cellStyle name="Normal 2 4 2 2 5 3 3" xfId="16482" xr:uid="{00000000-0005-0000-0000-000063400000}"/>
    <cellStyle name="Normal 2 4 2 2 5 4" xfId="16483" xr:uid="{00000000-0005-0000-0000-000064400000}"/>
    <cellStyle name="Normal 2 4 2 2 5 4 2" xfId="16484" xr:uid="{00000000-0005-0000-0000-000065400000}"/>
    <cellStyle name="Normal 2 4 2 2 5 4 2 2" xfId="16485" xr:uid="{00000000-0005-0000-0000-000066400000}"/>
    <cellStyle name="Normal 2 4 2 2 5 4 3" xfId="16486" xr:uid="{00000000-0005-0000-0000-000067400000}"/>
    <cellStyle name="Normal 2 4 2 2 5 5" xfId="16487" xr:uid="{00000000-0005-0000-0000-000068400000}"/>
    <cellStyle name="Normal 2 4 2 2 5 5 2" xfId="16488" xr:uid="{00000000-0005-0000-0000-000069400000}"/>
    <cellStyle name="Normal 2 4 2 2 5 6" xfId="16489" xr:uid="{00000000-0005-0000-0000-00006A400000}"/>
    <cellStyle name="Normal 2 4 2 2 5 6 2" xfId="16490" xr:uid="{00000000-0005-0000-0000-00006B400000}"/>
    <cellStyle name="Normal 2 4 2 2 5 7" xfId="16491" xr:uid="{00000000-0005-0000-0000-00006C400000}"/>
    <cellStyle name="Normal 2 4 2 2 6" xfId="16492" xr:uid="{00000000-0005-0000-0000-00006D400000}"/>
    <cellStyle name="Normal 2 4 2 2 6 2" xfId="16493" xr:uid="{00000000-0005-0000-0000-00006E400000}"/>
    <cellStyle name="Normal 2 4 2 2 6 2 2" xfId="16494" xr:uid="{00000000-0005-0000-0000-00006F400000}"/>
    <cellStyle name="Normal 2 4 2 2 6 3" xfId="16495" xr:uid="{00000000-0005-0000-0000-000070400000}"/>
    <cellStyle name="Normal 2 4 2 2 7" xfId="16496" xr:uid="{00000000-0005-0000-0000-000071400000}"/>
    <cellStyle name="Normal 2 4 2 2 7 2" xfId="16497" xr:uid="{00000000-0005-0000-0000-000072400000}"/>
    <cellStyle name="Normal 2 4 2 2 7 2 2" xfId="16498" xr:uid="{00000000-0005-0000-0000-000073400000}"/>
    <cellStyle name="Normal 2 4 2 2 7 3" xfId="16499" xr:uid="{00000000-0005-0000-0000-000074400000}"/>
    <cellStyle name="Normal 2 4 2 2 8" xfId="16500" xr:uid="{00000000-0005-0000-0000-000075400000}"/>
    <cellStyle name="Normal 2 4 2 2 8 2" xfId="16501" xr:uid="{00000000-0005-0000-0000-000076400000}"/>
    <cellStyle name="Normal 2 4 2 2 8 2 2" xfId="16502" xr:uid="{00000000-0005-0000-0000-000077400000}"/>
    <cellStyle name="Normal 2 4 2 2 8 3" xfId="16503" xr:uid="{00000000-0005-0000-0000-000078400000}"/>
    <cellStyle name="Normal 2 4 2 2 9" xfId="16504" xr:uid="{00000000-0005-0000-0000-000079400000}"/>
    <cellStyle name="Normal 2 4 2 2 9 2" xfId="16505" xr:uid="{00000000-0005-0000-0000-00007A400000}"/>
    <cellStyle name="Normal 2 4 2 3" xfId="16506" xr:uid="{00000000-0005-0000-0000-00007B400000}"/>
    <cellStyle name="Normal 2 4 2 3 10" xfId="16507" xr:uid="{00000000-0005-0000-0000-00007C400000}"/>
    <cellStyle name="Normal 2 4 2 3 10 2" xfId="16508" xr:uid="{00000000-0005-0000-0000-00007D400000}"/>
    <cellStyle name="Normal 2 4 2 3 11" xfId="16509" xr:uid="{00000000-0005-0000-0000-00007E400000}"/>
    <cellStyle name="Normal 2 4 2 3 2" xfId="16510" xr:uid="{00000000-0005-0000-0000-00007F400000}"/>
    <cellStyle name="Normal 2 4 2 3 2 2" xfId="16511" xr:uid="{00000000-0005-0000-0000-000080400000}"/>
    <cellStyle name="Normal 2 4 2 3 2 2 2" xfId="16512" xr:uid="{00000000-0005-0000-0000-000081400000}"/>
    <cellStyle name="Normal 2 4 2 3 2 2 2 2" xfId="16513" xr:uid="{00000000-0005-0000-0000-000082400000}"/>
    <cellStyle name="Normal 2 4 2 3 2 2 2 2 2" xfId="16514" xr:uid="{00000000-0005-0000-0000-000083400000}"/>
    <cellStyle name="Normal 2 4 2 3 2 2 2 3" xfId="16515" xr:uid="{00000000-0005-0000-0000-000084400000}"/>
    <cellStyle name="Normal 2 4 2 3 2 2 3" xfId="16516" xr:uid="{00000000-0005-0000-0000-000085400000}"/>
    <cellStyle name="Normal 2 4 2 3 2 2 3 2" xfId="16517" xr:uid="{00000000-0005-0000-0000-000086400000}"/>
    <cellStyle name="Normal 2 4 2 3 2 2 3 2 2" xfId="16518" xr:uid="{00000000-0005-0000-0000-000087400000}"/>
    <cellStyle name="Normal 2 4 2 3 2 2 3 3" xfId="16519" xr:uid="{00000000-0005-0000-0000-000088400000}"/>
    <cellStyle name="Normal 2 4 2 3 2 2 4" xfId="16520" xr:uid="{00000000-0005-0000-0000-000089400000}"/>
    <cellStyle name="Normal 2 4 2 3 2 2 4 2" xfId="16521" xr:uid="{00000000-0005-0000-0000-00008A400000}"/>
    <cellStyle name="Normal 2 4 2 3 2 2 4 2 2" xfId="16522" xr:uid="{00000000-0005-0000-0000-00008B400000}"/>
    <cellStyle name="Normal 2 4 2 3 2 2 4 3" xfId="16523" xr:uid="{00000000-0005-0000-0000-00008C400000}"/>
    <cellStyle name="Normal 2 4 2 3 2 2 5" xfId="16524" xr:uid="{00000000-0005-0000-0000-00008D400000}"/>
    <cellStyle name="Normal 2 4 2 3 2 2 5 2" xfId="16525" xr:uid="{00000000-0005-0000-0000-00008E400000}"/>
    <cellStyle name="Normal 2 4 2 3 2 2 6" xfId="16526" xr:uid="{00000000-0005-0000-0000-00008F400000}"/>
    <cellStyle name="Normal 2 4 2 3 2 2 6 2" xfId="16527" xr:uid="{00000000-0005-0000-0000-000090400000}"/>
    <cellStyle name="Normal 2 4 2 3 2 2 7" xfId="16528" xr:uid="{00000000-0005-0000-0000-000091400000}"/>
    <cellStyle name="Normal 2 4 2 3 2 3" xfId="16529" xr:uid="{00000000-0005-0000-0000-000092400000}"/>
    <cellStyle name="Normal 2 4 2 3 2 3 2" xfId="16530" xr:uid="{00000000-0005-0000-0000-000093400000}"/>
    <cellStyle name="Normal 2 4 2 3 2 3 2 2" xfId="16531" xr:uid="{00000000-0005-0000-0000-000094400000}"/>
    <cellStyle name="Normal 2 4 2 3 2 3 2 2 2" xfId="16532" xr:uid="{00000000-0005-0000-0000-000095400000}"/>
    <cellStyle name="Normal 2 4 2 3 2 3 2 3" xfId="16533" xr:uid="{00000000-0005-0000-0000-000096400000}"/>
    <cellStyle name="Normal 2 4 2 3 2 3 3" xfId="16534" xr:uid="{00000000-0005-0000-0000-000097400000}"/>
    <cellStyle name="Normal 2 4 2 3 2 3 3 2" xfId="16535" xr:uid="{00000000-0005-0000-0000-000098400000}"/>
    <cellStyle name="Normal 2 4 2 3 2 3 3 2 2" xfId="16536" xr:uid="{00000000-0005-0000-0000-000099400000}"/>
    <cellStyle name="Normal 2 4 2 3 2 3 3 3" xfId="16537" xr:uid="{00000000-0005-0000-0000-00009A400000}"/>
    <cellStyle name="Normal 2 4 2 3 2 3 4" xfId="16538" xr:uid="{00000000-0005-0000-0000-00009B400000}"/>
    <cellStyle name="Normal 2 4 2 3 2 3 4 2" xfId="16539" xr:uid="{00000000-0005-0000-0000-00009C400000}"/>
    <cellStyle name="Normal 2 4 2 3 2 3 4 2 2" xfId="16540" xr:uid="{00000000-0005-0000-0000-00009D400000}"/>
    <cellStyle name="Normal 2 4 2 3 2 3 4 3" xfId="16541" xr:uid="{00000000-0005-0000-0000-00009E400000}"/>
    <cellStyle name="Normal 2 4 2 3 2 3 5" xfId="16542" xr:uid="{00000000-0005-0000-0000-00009F400000}"/>
    <cellStyle name="Normal 2 4 2 3 2 3 5 2" xfId="16543" xr:uid="{00000000-0005-0000-0000-0000A0400000}"/>
    <cellStyle name="Normal 2 4 2 3 2 3 6" xfId="16544" xr:uid="{00000000-0005-0000-0000-0000A1400000}"/>
    <cellStyle name="Normal 2 4 2 3 2 3 6 2" xfId="16545" xr:uid="{00000000-0005-0000-0000-0000A2400000}"/>
    <cellStyle name="Normal 2 4 2 3 2 3 7" xfId="16546" xr:uid="{00000000-0005-0000-0000-0000A3400000}"/>
    <cellStyle name="Normal 2 4 2 3 2 4" xfId="16547" xr:uid="{00000000-0005-0000-0000-0000A4400000}"/>
    <cellStyle name="Normal 2 4 2 3 2 4 2" xfId="16548" xr:uid="{00000000-0005-0000-0000-0000A5400000}"/>
    <cellStyle name="Normal 2 4 2 3 2 4 2 2" xfId="16549" xr:uid="{00000000-0005-0000-0000-0000A6400000}"/>
    <cellStyle name="Normal 2 4 2 3 2 4 3" xfId="16550" xr:uid="{00000000-0005-0000-0000-0000A7400000}"/>
    <cellStyle name="Normal 2 4 2 3 2 5" xfId="16551" xr:uid="{00000000-0005-0000-0000-0000A8400000}"/>
    <cellStyle name="Normal 2 4 2 3 2 5 2" xfId="16552" xr:uid="{00000000-0005-0000-0000-0000A9400000}"/>
    <cellStyle name="Normal 2 4 2 3 2 5 2 2" xfId="16553" xr:uid="{00000000-0005-0000-0000-0000AA400000}"/>
    <cellStyle name="Normal 2 4 2 3 2 5 3" xfId="16554" xr:uid="{00000000-0005-0000-0000-0000AB400000}"/>
    <cellStyle name="Normal 2 4 2 3 2 6" xfId="16555" xr:uid="{00000000-0005-0000-0000-0000AC400000}"/>
    <cellStyle name="Normal 2 4 2 3 2 6 2" xfId="16556" xr:uid="{00000000-0005-0000-0000-0000AD400000}"/>
    <cellStyle name="Normal 2 4 2 3 2 6 2 2" xfId="16557" xr:uid="{00000000-0005-0000-0000-0000AE400000}"/>
    <cellStyle name="Normal 2 4 2 3 2 6 3" xfId="16558" xr:uid="{00000000-0005-0000-0000-0000AF400000}"/>
    <cellStyle name="Normal 2 4 2 3 2 7" xfId="16559" xr:uid="{00000000-0005-0000-0000-0000B0400000}"/>
    <cellStyle name="Normal 2 4 2 3 2 7 2" xfId="16560" xr:uid="{00000000-0005-0000-0000-0000B1400000}"/>
    <cellStyle name="Normal 2 4 2 3 2 8" xfId="16561" xr:uid="{00000000-0005-0000-0000-0000B2400000}"/>
    <cellStyle name="Normal 2 4 2 3 2 8 2" xfId="16562" xr:uid="{00000000-0005-0000-0000-0000B3400000}"/>
    <cellStyle name="Normal 2 4 2 3 2 9" xfId="16563" xr:uid="{00000000-0005-0000-0000-0000B4400000}"/>
    <cellStyle name="Normal 2 4 2 3 3" xfId="16564" xr:uid="{00000000-0005-0000-0000-0000B5400000}"/>
    <cellStyle name="Normal 2 4 2 3 3 2" xfId="16565" xr:uid="{00000000-0005-0000-0000-0000B6400000}"/>
    <cellStyle name="Normal 2 4 2 3 3 2 2" xfId="16566" xr:uid="{00000000-0005-0000-0000-0000B7400000}"/>
    <cellStyle name="Normal 2 4 2 3 3 2 2 2" xfId="16567" xr:uid="{00000000-0005-0000-0000-0000B8400000}"/>
    <cellStyle name="Normal 2 4 2 3 3 2 2 2 2" xfId="16568" xr:uid="{00000000-0005-0000-0000-0000B9400000}"/>
    <cellStyle name="Normal 2 4 2 3 3 2 2 3" xfId="16569" xr:uid="{00000000-0005-0000-0000-0000BA400000}"/>
    <cellStyle name="Normal 2 4 2 3 3 2 3" xfId="16570" xr:uid="{00000000-0005-0000-0000-0000BB400000}"/>
    <cellStyle name="Normal 2 4 2 3 3 2 3 2" xfId="16571" xr:uid="{00000000-0005-0000-0000-0000BC400000}"/>
    <cellStyle name="Normal 2 4 2 3 3 2 3 2 2" xfId="16572" xr:uid="{00000000-0005-0000-0000-0000BD400000}"/>
    <cellStyle name="Normal 2 4 2 3 3 2 3 3" xfId="16573" xr:uid="{00000000-0005-0000-0000-0000BE400000}"/>
    <cellStyle name="Normal 2 4 2 3 3 2 4" xfId="16574" xr:uid="{00000000-0005-0000-0000-0000BF400000}"/>
    <cellStyle name="Normal 2 4 2 3 3 2 4 2" xfId="16575" xr:uid="{00000000-0005-0000-0000-0000C0400000}"/>
    <cellStyle name="Normal 2 4 2 3 3 2 4 2 2" xfId="16576" xr:uid="{00000000-0005-0000-0000-0000C1400000}"/>
    <cellStyle name="Normal 2 4 2 3 3 2 4 3" xfId="16577" xr:uid="{00000000-0005-0000-0000-0000C2400000}"/>
    <cellStyle name="Normal 2 4 2 3 3 2 5" xfId="16578" xr:uid="{00000000-0005-0000-0000-0000C3400000}"/>
    <cellStyle name="Normal 2 4 2 3 3 2 5 2" xfId="16579" xr:uid="{00000000-0005-0000-0000-0000C4400000}"/>
    <cellStyle name="Normal 2 4 2 3 3 2 6" xfId="16580" xr:uid="{00000000-0005-0000-0000-0000C5400000}"/>
    <cellStyle name="Normal 2 4 2 3 3 2 6 2" xfId="16581" xr:uid="{00000000-0005-0000-0000-0000C6400000}"/>
    <cellStyle name="Normal 2 4 2 3 3 2 7" xfId="16582" xr:uid="{00000000-0005-0000-0000-0000C7400000}"/>
    <cellStyle name="Normal 2 4 2 3 3 3" xfId="16583" xr:uid="{00000000-0005-0000-0000-0000C8400000}"/>
    <cellStyle name="Normal 2 4 2 3 3 3 2" xfId="16584" xr:uid="{00000000-0005-0000-0000-0000C9400000}"/>
    <cellStyle name="Normal 2 4 2 3 3 3 2 2" xfId="16585" xr:uid="{00000000-0005-0000-0000-0000CA400000}"/>
    <cellStyle name="Normal 2 4 2 3 3 3 3" xfId="16586" xr:uid="{00000000-0005-0000-0000-0000CB400000}"/>
    <cellStyle name="Normal 2 4 2 3 3 4" xfId="16587" xr:uid="{00000000-0005-0000-0000-0000CC400000}"/>
    <cellStyle name="Normal 2 4 2 3 3 4 2" xfId="16588" xr:uid="{00000000-0005-0000-0000-0000CD400000}"/>
    <cellStyle name="Normal 2 4 2 3 3 4 2 2" xfId="16589" xr:uid="{00000000-0005-0000-0000-0000CE400000}"/>
    <cellStyle name="Normal 2 4 2 3 3 4 3" xfId="16590" xr:uid="{00000000-0005-0000-0000-0000CF400000}"/>
    <cellStyle name="Normal 2 4 2 3 3 5" xfId="16591" xr:uid="{00000000-0005-0000-0000-0000D0400000}"/>
    <cellStyle name="Normal 2 4 2 3 3 5 2" xfId="16592" xr:uid="{00000000-0005-0000-0000-0000D1400000}"/>
    <cellStyle name="Normal 2 4 2 3 3 5 2 2" xfId="16593" xr:uid="{00000000-0005-0000-0000-0000D2400000}"/>
    <cellStyle name="Normal 2 4 2 3 3 5 3" xfId="16594" xr:uid="{00000000-0005-0000-0000-0000D3400000}"/>
    <cellStyle name="Normal 2 4 2 3 3 6" xfId="16595" xr:uid="{00000000-0005-0000-0000-0000D4400000}"/>
    <cellStyle name="Normal 2 4 2 3 3 6 2" xfId="16596" xr:uid="{00000000-0005-0000-0000-0000D5400000}"/>
    <cellStyle name="Normal 2 4 2 3 3 7" xfId="16597" xr:uid="{00000000-0005-0000-0000-0000D6400000}"/>
    <cellStyle name="Normal 2 4 2 3 3 7 2" xfId="16598" xr:uid="{00000000-0005-0000-0000-0000D7400000}"/>
    <cellStyle name="Normal 2 4 2 3 3 8" xfId="16599" xr:uid="{00000000-0005-0000-0000-0000D8400000}"/>
    <cellStyle name="Normal 2 4 2 3 4" xfId="16600" xr:uid="{00000000-0005-0000-0000-0000D9400000}"/>
    <cellStyle name="Normal 2 4 2 3 4 2" xfId="16601" xr:uid="{00000000-0005-0000-0000-0000DA400000}"/>
    <cellStyle name="Normal 2 4 2 3 4 2 2" xfId="16602" xr:uid="{00000000-0005-0000-0000-0000DB400000}"/>
    <cellStyle name="Normal 2 4 2 3 4 2 2 2" xfId="16603" xr:uid="{00000000-0005-0000-0000-0000DC400000}"/>
    <cellStyle name="Normal 2 4 2 3 4 2 3" xfId="16604" xr:uid="{00000000-0005-0000-0000-0000DD400000}"/>
    <cellStyle name="Normal 2 4 2 3 4 3" xfId="16605" xr:uid="{00000000-0005-0000-0000-0000DE400000}"/>
    <cellStyle name="Normal 2 4 2 3 4 3 2" xfId="16606" xr:uid="{00000000-0005-0000-0000-0000DF400000}"/>
    <cellStyle name="Normal 2 4 2 3 4 3 2 2" xfId="16607" xr:uid="{00000000-0005-0000-0000-0000E0400000}"/>
    <cellStyle name="Normal 2 4 2 3 4 3 3" xfId="16608" xr:uid="{00000000-0005-0000-0000-0000E1400000}"/>
    <cellStyle name="Normal 2 4 2 3 4 4" xfId="16609" xr:uid="{00000000-0005-0000-0000-0000E2400000}"/>
    <cellStyle name="Normal 2 4 2 3 4 4 2" xfId="16610" xr:uid="{00000000-0005-0000-0000-0000E3400000}"/>
    <cellStyle name="Normal 2 4 2 3 4 4 2 2" xfId="16611" xr:uid="{00000000-0005-0000-0000-0000E4400000}"/>
    <cellStyle name="Normal 2 4 2 3 4 4 3" xfId="16612" xr:uid="{00000000-0005-0000-0000-0000E5400000}"/>
    <cellStyle name="Normal 2 4 2 3 4 5" xfId="16613" xr:uid="{00000000-0005-0000-0000-0000E6400000}"/>
    <cellStyle name="Normal 2 4 2 3 4 5 2" xfId="16614" xr:uid="{00000000-0005-0000-0000-0000E7400000}"/>
    <cellStyle name="Normal 2 4 2 3 4 6" xfId="16615" xr:uid="{00000000-0005-0000-0000-0000E8400000}"/>
    <cellStyle name="Normal 2 4 2 3 4 6 2" xfId="16616" xr:uid="{00000000-0005-0000-0000-0000E9400000}"/>
    <cellStyle name="Normal 2 4 2 3 4 7" xfId="16617" xr:uid="{00000000-0005-0000-0000-0000EA400000}"/>
    <cellStyle name="Normal 2 4 2 3 5" xfId="16618" xr:uid="{00000000-0005-0000-0000-0000EB400000}"/>
    <cellStyle name="Normal 2 4 2 3 5 2" xfId="16619" xr:uid="{00000000-0005-0000-0000-0000EC400000}"/>
    <cellStyle name="Normal 2 4 2 3 5 2 2" xfId="16620" xr:uid="{00000000-0005-0000-0000-0000ED400000}"/>
    <cellStyle name="Normal 2 4 2 3 5 2 2 2" xfId="16621" xr:uid="{00000000-0005-0000-0000-0000EE400000}"/>
    <cellStyle name="Normal 2 4 2 3 5 2 3" xfId="16622" xr:uid="{00000000-0005-0000-0000-0000EF400000}"/>
    <cellStyle name="Normal 2 4 2 3 5 3" xfId="16623" xr:uid="{00000000-0005-0000-0000-0000F0400000}"/>
    <cellStyle name="Normal 2 4 2 3 5 3 2" xfId="16624" xr:uid="{00000000-0005-0000-0000-0000F1400000}"/>
    <cellStyle name="Normal 2 4 2 3 5 3 2 2" xfId="16625" xr:uid="{00000000-0005-0000-0000-0000F2400000}"/>
    <cellStyle name="Normal 2 4 2 3 5 3 3" xfId="16626" xr:uid="{00000000-0005-0000-0000-0000F3400000}"/>
    <cellStyle name="Normal 2 4 2 3 5 4" xfId="16627" xr:uid="{00000000-0005-0000-0000-0000F4400000}"/>
    <cellStyle name="Normal 2 4 2 3 5 4 2" xfId="16628" xr:uid="{00000000-0005-0000-0000-0000F5400000}"/>
    <cellStyle name="Normal 2 4 2 3 5 4 2 2" xfId="16629" xr:uid="{00000000-0005-0000-0000-0000F6400000}"/>
    <cellStyle name="Normal 2 4 2 3 5 4 3" xfId="16630" xr:uid="{00000000-0005-0000-0000-0000F7400000}"/>
    <cellStyle name="Normal 2 4 2 3 5 5" xfId="16631" xr:uid="{00000000-0005-0000-0000-0000F8400000}"/>
    <cellStyle name="Normal 2 4 2 3 5 5 2" xfId="16632" xr:uid="{00000000-0005-0000-0000-0000F9400000}"/>
    <cellStyle name="Normal 2 4 2 3 5 6" xfId="16633" xr:uid="{00000000-0005-0000-0000-0000FA400000}"/>
    <cellStyle name="Normal 2 4 2 3 5 6 2" xfId="16634" xr:uid="{00000000-0005-0000-0000-0000FB400000}"/>
    <cellStyle name="Normal 2 4 2 3 5 7" xfId="16635" xr:uid="{00000000-0005-0000-0000-0000FC400000}"/>
    <cellStyle name="Normal 2 4 2 3 6" xfId="16636" xr:uid="{00000000-0005-0000-0000-0000FD400000}"/>
    <cellStyle name="Normal 2 4 2 3 6 2" xfId="16637" xr:uid="{00000000-0005-0000-0000-0000FE400000}"/>
    <cellStyle name="Normal 2 4 2 3 6 2 2" xfId="16638" xr:uid="{00000000-0005-0000-0000-0000FF400000}"/>
    <cellStyle name="Normal 2 4 2 3 6 3" xfId="16639" xr:uid="{00000000-0005-0000-0000-000000410000}"/>
    <cellStyle name="Normal 2 4 2 3 7" xfId="16640" xr:uid="{00000000-0005-0000-0000-000001410000}"/>
    <cellStyle name="Normal 2 4 2 3 7 2" xfId="16641" xr:uid="{00000000-0005-0000-0000-000002410000}"/>
    <cellStyle name="Normal 2 4 2 3 7 2 2" xfId="16642" xr:uid="{00000000-0005-0000-0000-000003410000}"/>
    <cellStyle name="Normal 2 4 2 3 7 3" xfId="16643" xr:uid="{00000000-0005-0000-0000-000004410000}"/>
    <cellStyle name="Normal 2 4 2 3 8" xfId="16644" xr:uid="{00000000-0005-0000-0000-000005410000}"/>
    <cellStyle name="Normal 2 4 2 3 8 2" xfId="16645" xr:uid="{00000000-0005-0000-0000-000006410000}"/>
    <cellStyle name="Normal 2 4 2 3 8 2 2" xfId="16646" xr:uid="{00000000-0005-0000-0000-000007410000}"/>
    <cellStyle name="Normal 2 4 2 3 8 3" xfId="16647" xr:uid="{00000000-0005-0000-0000-000008410000}"/>
    <cellStyle name="Normal 2 4 2 3 9" xfId="16648" xr:uid="{00000000-0005-0000-0000-000009410000}"/>
    <cellStyle name="Normal 2 4 2 3 9 2" xfId="16649" xr:uid="{00000000-0005-0000-0000-00000A410000}"/>
    <cellStyle name="Normal 2 4 2 4" xfId="16650" xr:uid="{00000000-0005-0000-0000-00000B410000}"/>
    <cellStyle name="Normal 2 4 2 4 2" xfId="16651" xr:uid="{00000000-0005-0000-0000-00000C410000}"/>
    <cellStyle name="Normal 2 4 2 4 2 2" xfId="16652" xr:uid="{00000000-0005-0000-0000-00000D410000}"/>
    <cellStyle name="Normal 2 4 2 4 2 2 2" xfId="16653" xr:uid="{00000000-0005-0000-0000-00000E410000}"/>
    <cellStyle name="Normal 2 4 2 4 2 2 2 2" xfId="16654" xr:uid="{00000000-0005-0000-0000-00000F410000}"/>
    <cellStyle name="Normal 2 4 2 4 2 2 3" xfId="16655" xr:uid="{00000000-0005-0000-0000-000010410000}"/>
    <cellStyle name="Normal 2 4 2 4 2 3" xfId="16656" xr:uid="{00000000-0005-0000-0000-000011410000}"/>
    <cellStyle name="Normal 2 4 2 4 2 3 2" xfId="16657" xr:uid="{00000000-0005-0000-0000-000012410000}"/>
    <cellStyle name="Normal 2 4 2 4 2 3 2 2" xfId="16658" xr:uid="{00000000-0005-0000-0000-000013410000}"/>
    <cellStyle name="Normal 2 4 2 4 2 3 3" xfId="16659" xr:uid="{00000000-0005-0000-0000-000014410000}"/>
    <cellStyle name="Normal 2 4 2 4 2 4" xfId="16660" xr:uid="{00000000-0005-0000-0000-000015410000}"/>
    <cellStyle name="Normal 2 4 2 4 2 4 2" xfId="16661" xr:uid="{00000000-0005-0000-0000-000016410000}"/>
    <cellStyle name="Normal 2 4 2 4 2 4 2 2" xfId="16662" xr:uid="{00000000-0005-0000-0000-000017410000}"/>
    <cellStyle name="Normal 2 4 2 4 2 4 3" xfId="16663" xr:uid="{00000000-0005-0000-0000-000018410000}"/>
    <cellStyle name="Normal 2 4 2 4 2 5" xfId="16664" xr:uid="{00000000-0005-0000-0000-000019410000}"/>
    <cellStyle name="Normal 2 4 2 4 2 5 2" xfId="16665" xr:uid="{00000000-0005-0000-0000-00001A410000}"/>
    <cellStyle name="Normal 2 4 2 4 2 6" xfId="16666" xr:uid="{00000000-0005-0000-0000-00001B410000}"/>
    <cellStyle name="Normal 2 4 2 4 2 6 2" xfId="16667" xr:uid="{00000000-0005-0000-0000-00001C410000}"/>
    <cellStyle name="Normal 2 4 2 4 2 7" xfId="16668" xr:uid="{00000000-0005-0000-0000-00001D410000}"/>
    <cellStyle name="Normal 2 4 2 4 3" xfId="16669" xr:uid="{00000000-0005-0000-0000-00001E410000}"/>
    <cellStyle name="Normal 2 4 2 4 3 2" xfId="16670" xr:uid="{00000000-0005-0000-0000-00001F410000}"/>
    <cellStyle name="Normal 2 4 2 4 3 2 2" xfId="16671" xr:uid="{00000000-0005-0000-0000-000020410000}"/>
    <cellStyle name="Normal 2 4 2 4 3 2 2 2" xfId="16672" xr:uid="{00000000-0005-0000-0000-000021410000}"/>
    <cellStyle name="Normal 2 4 2 4 3 2 3" xfId="16673" xr:uid="{00000000-0005-0000-0000-000022410000}"/>
    <cellStyle name="Normal 2 4 2 4 3 3" xfId="16674" xr:uid="{00000000-0005-0000-0000-000023410000}"/>
    <cellStyle name="Normal 2 4 2 4 3 3 2" xfId="16675" xr:uid="{00000000-0005-0000-0000-000024410000}"/>
    <cellStyle name="Normal 2 4 2 4 3 3 2 2" xfId="16676" xr:uid="{00000000-0005-0000-0000-000025410000}"/>
    <cellStyle name="Normal 2 4 2 4 3 3 3" xfId="16677" xr:uid="{00000000-0005-0000-0000-000026410000}"/>
    <cellStyle name="Normal 2 4 2 4 3 4" xfId="16678" xr:uid="{00000000-0005-0000-0000-000027410000}"/>
    <cellStyle name="Normal 2 4 2 4 3 4 2" xfId="16679" xr:uid="{00000000-0005-0000-0000-000028410000}"/>
    <cellStyle name="Normal 2 4 2 4 3 4 2 2" xfId="16680" xr:uid="{00000000-0005-0000-0000-000029410000}"/>
    <cellStyle name="Normal 2 4 2 4 3 4 3" xfId="16681" xr:uid="{00000000-0005-0000-0000-00002A410000}"/>
    <cellStyle name="Normal 2 4 2 4 3 5" xfId="16682" xr:uid="{00000000-0005-0000-0000-00002B410000}"/>
    <cellStyle name="Normal 2 4 2 4 3 5 2" xfId="16683" xr:uid="{00000000-0005-0000-0000-00002C410000}"/>
    <cellStyle name="Normal 2 4 2 4 3 6" xfId="16684" xr:uid="{00000000-0005-0000-0000-00002D410000}"/>
    <cellStyle name="Normal 2 4 2 4 3 6 2" xfId="16685" xr:uid="{00000000-0005-0000-0000-00002E410000}"/>
    <cellStyle name="Normal 2 4 2 4 3 7" xfId="16686" xr:uid="{00000000-0005-0000-0000-00002F410000}"/>
    <cellStyle name="Normal 2 4 2 4 4" xfId="16687" xr:uid="{00000000-0005-0000-0000-000030410000}"/>
    <cellStyle name="Normal 2 4 2 4 4 2" xfId="16688" xr:uid="{00000000-0005-0000-0000-000031410000}"/>
    <cellStyle name="Normal 2 4 2 4 4 2 2" xfId="16689" xr:uid="{00000000-0005-0000-0000-000032410000}"/>
    <cellStyle name="Normal 2 4 2 4 4 3" xfId="16690" xr:uid="{00000000-0005-0000-0000-000033410000}"/>
    <cellStyle name="Normal 2 4 2 4 5" xfId="16691" xr:uid="{00000000-0005-0000-0000-000034410000}"/>
    <cellStyle name="Normal 2 4 2 4 5 2" xfId="16692" xr:uid="{00000000-0005-0000-0000-000035410000}"/>
    <cellStyle name="Normal 2 4 2 4 5 2 2" xfId="16693" xr:uid="{00000000-0005-0000-0000-000036410000}"/>
    <cellStyle name="Normal 2 4 2 4 5 3" xfId="16694" xr:uid="{00000000-0005-0000-0000-000037410000}"/>
    <cellStyle name="Normal 2 4 2 4 6" xfId="16695" xr:uid="{00000000-0005-0000-0000-000038410000}"/>
    <cellStyle name="Normal 2 4 2 4 6 2" xfId="16696" xr:uid="{00000000-0005-0000-0000-000039410000}"/>
    <cellStyle name="Normal 2 4 2 4 6 2 2" xfId="16697" xr:uid="{00000000-0005-0000-0000-00003A410000}"/>
    <cellStyle name="Normal 2 4 2 4 6 3" xfId="16698" xr:uid="{00000000-0005-0000-0000-00003B410000}"/>
    <cellStyle name="Normal 2 4 2 4 7" xfId="16699" xr:uid="{00000000-0005-0000-0000-00003C410000}"/>
    <cellStyle name="Normal 2 4 2 4 7 2" xfId="16700" xr:uid="{00000000-0005-0000-0000-00003D410000}"/>
    <cellStyle name="Normal 2 4 2 4 8" xfId="16701" xr:uid="{00000000-0005-0000-0000-00003E410000}"/>
    <cellStyle name="Normal 2 4 2 4 8 2" xfId="16702" xr:uid="{00000000-0005-0000-0000-00003F410000}"/>
    <cellStyle name="Normal 2 4 2 4 9" xfId="16703" xr:uid="{00000000-0005-0000-0000-000040410000}"/>
    <cellStyle name="Normal 2 4 2 5" xfId="16704" xr:uid="{00000000-0005-0000-0000-000041410000}"/>
    <cellStyle name="Normal 2 4 2 5 2" xfId="16705" xr:uid="{00000000-0005-0000-0000-000042410000}"/>
    <cellStyle name="Normal 2 4 2 5 2 2" xfId="16706" xr:uid="{00000000-0005-0000-0000-000043410000}"/>
    <cellStyle name="Normal 2 4 2 5 2 2 2" xfId="16707" xr:uid="{00000000-0005-0000-0000-000044410000}"/>
    <cellStyle name="Normal 2 4 2 5 2 2 2 2" xfId="16708" xr:uid="{00000000-0005-0000-0000-000045410000}"/>
    <cellStyle name="Normal 2 4 2 5 2 2 3" xfId="16709" xr:uid="{00000000-0005-0000-0000-000046410000}"/>
    <cellStyle name="Normal 2 4 2 5 2 3" xfId="16710" xr:uid="{00000000-0005-0000-0000-000047410000}"/>
    <cellStyle name="Normal 2 4 2 5 2 3 2" xfId="16711" xr:uid="{00000000-0005-0000-0000-000048410000}"/>
    <cellStyle name="Normal 2 4 2 5 2 3 2 2" xfId="16712" xr:uid="{00000000-0005-0000-0000-000049410000}"/>
    <cellStyle name="Normal 2 4 2 5 2 3 3" xfId="16713" xr:uid="{00000000-0005-0000-0000-00004A410000}"/>
    <cellStyle name="Normal 2 4 2 5 2 4" xfId="16714" xr:uid="{00000000-0005-0000-0000-00004B410000}"/>
    <cellStyle name="Normal 2 4 2 5 2 4 2" xfId="16715" xr:uid="{00000000-0005-0000-0000-00004C410000}"/>
    <cellStyle name="Normal 2 4 2 5 2 4 2 2" xfId="16716" xr:uid="{00000000-0005-0000-0000-00004D410000}"/>
    <cellStyle name="Normal 2 4 2 5 2 4 3" xfId="16717" xr:uid="{00000000-0005-0000-0000-00004E410000}"/>
    <cellStyle name="Normal 2 4 2 5 2 5" xfId="16718" xr:uid="{00000000-0005-0000-0000-00004F410000}"/>
    <cellStyle name="Normal 2 4 2 5 2 5 2" xfId="16719" xr:uid="{00000000-0005-0000-0000-000050410000}"/>
    <cellStyle name="Normal 2 4 2 5 2 6" xfId="16720" xr:uid="{00000000-0005-0000-0000-000051410000}"/>
    <cellStyle name="Normal 2 4 2 5 2 6 2" xfId="16721" xr:uid="{00000000-0005-0000-0000-000052410000}"/>
    <cellStyle name="Normal 2 4 2 5 2 7" xfId="16722" xr:uid="{00000000-0005-0000-0000-000053410000}"/>
    <cellStyle name="Normal 2 4 2 5 3" xfId="16723" xr:uid="{00000000-0005-0000-0000-000054410000}"/>
    <cellStyle name="Normal 2 4 2 5 3 2" xfId="16724" xr:uid="{00000000-0005-0000-0000-000055410000}"/>
    <cellStyle name="Normal 2 4 2 5 3 2 2" xfId="16725" xr:uid="{00000000-0005-0000-0000-000056410000}"/>
    <cellStyle name="Normal 2 4 2 5 3 3" xfId="16726" xr:uid="{00000000-0005-0000-0000-000057410000}"/>
    <cellStyle name="Normal 2 4 2 5 4" xfId="16727" xr:uid="{00000000-0005-0000-0000-000058410000}"/>
    <cellStyle name="Normal 2 4 2 5 4 2" xfId="16728" xr:uid="{00000000-0005-0000-0000-000059410000}"/>
    <cellStyle name="Normal 2 4 2 5 4 2 2" xfId="16729" xr:uid="{00000000-0005-0000-0000-00005A410000}"/>
    <cellStyle name="Normal 2 4 2 5 4 3" xfId="16730" xr:uid="{00000000-0005-0000-0000-00005B410000}"/>
    <cellStyle name="Normal 2 4 2 5 5" xfId="16731" xr:uid="{00000000-0005-0000-0000-00005C410000}"/>
    <cellStyle name="Normal 2 4 2 5 5 2" xfId="16732" xr:uid="{00000000-0005-0000-0000-00005D410000}"/>
    <cellStyle name="Normal 2 4 2 5 5 2 2" xfId="16733" xr:uid="{00000000-0005-0000-0000-00005E410000}"/>
    <cellStyle name="Normal 2 4 2 5 5 3" xfId="16734" xr:uid="{00000000-0005-0000-0000-00005F410000}"/>
    <cellStyle name="Normal 2 4 2 5 6" xfId="16735" xr:uid="{00000000-0005-0000-0000-000060410000}"/>
    <cellStyle name="Normal 2 4 2 5 6 2" xfId="16736" xr:uid="{00000000-0005-0000-0000-000061410000}"/>
    <cellStyle name="Normal 2 4 2 5 7" xfId="16737" xr:uid="{00000000-0005-0000-0000-000062410000}"/>
    <cellStyle name="Normal 2 4 2 5 7 2" xfId="16738" xr:uid="{00000000-0005-0000-0000-000063410000}"/>
    <cellStyle name="Normal 2 4 2 5 8" xfId="16739" xr:uid="{00000000-0005-0000-0000-000064410000}"/>
    <cellStyle name="Normal 2 4 2 6" xfId="16740" xr:uid="{00000000-0005-0000-0000-000065410000}"/>
    <cellStyle name="Normal 2 4 2 6 2" xfId="16741" xr:uid="{00000000-0005-0000-0000-000066410000}"/>
    <cellStyle name="Normal 2 4 2 6 2 2" xfId="16742" xr:uid="{00000000-0005-0000-0000-000067410000}"/>
    <cellStyle name="Normal 2 4 2 6 2 2 2" xfId="16743" xr:uid="{00000000-0005-0000-0000-000068410000}"/>
    <cellStyle name="Normal 2 4 2 6 2 3" xfId="16744" xr:uid="{00000000-0005-0000-0000-000069410000}"/>
    <cellStyle name="Normal 2 4 2 6 3" xfId="16745" xr:uid="{00000000-0005-0000-0000-00006A410000}"/>
    <cellStyle name="Normal 2 4 2 6 3 2" xfId="16746" xr:uid="{00000000-0005-0000-0000-00006B410000}"/>
    <cellStyle name="Normal 2 4 2 6 3 2 2" xfId="16747" xr:uid="{00000000-0005-0000-0000-00006C410000}"/>
    <cellStyle name="Normal 2 4 2 6 3 3" xfId="16748" xr:uid="{00000000-0005-0000-0000-00006D410000}"/>
    <cellStyle name="Normal 2 4 2 6 4" xfId="16749" xr:uid="{00000000-0005-0000-0000-00006E410000}"/>
    <cellStyle name="Normal 2 4 2 6 4 2" xfId="16750" xr:uid="{00000000-0005-0000-0000-00006F410000}"/>
    <cellStyle name="Normal 2 4 2 6 4 2 2" xfId="16751" xr:uid="{00000000-0005-0000-0000-000070410000}"/>
    <cellStyle name="Normal 2 4 2 6 4 3" xfId="16752" xr:uid="{00000000-0005-0000-0000-000071410000}"/>
    <cellStyle name="Normal 2 4 2 6 5" xfId="16753" xr:uid="{00000000-0005-0000-0000-000072410000}"/>
    <cellStyle name="Normal 2 4 2 6 5 2" xfId="16754" xr:uid="{00000000-0005-0000-0000-000073410000}"/>
    <cellStyle name="Normal 2 4 2 6 6" xfId="16755" xr:uid="{00000000-0005-0000-0000-000074410000}"/>
    <cellStyle name="Normal 2 4 2 6 6 2" xfId="16756" xr:uid="{00000000-0005-0000-0000-000075410000}"/>
    <cellStyle name="Normal 2 4 2 6 7" xfId="16757" xr:uid="{00000000-0005-0000-0000-000076410000}"/>
    <cellStyle name="Normal 2 4 2 7" xfId="16758" xr:uid="{00000000-0005-0000-0000-000077410000}"/>
    <cellStyle name="Normal 2 4 2 7 2" xfId="16759" xr:uid="{00000000-0005-0000-0000-000078410000}"/>
    <cellStyle name="Normal 2 4 2 7 2 2" xfId="16760" xr:uid="{00000000-0005-0000-0000-000079410000}"/>
    <cellStyle name="Normal 2 4 2 7 2 2 2" xfId="16761" xr:uid="{00000000-0005-0000-0000-00007A410000}"/>
    <cellStyle name="Normal 2 4 2 7 2 3" xfId="16762" xr:uid="{00000000-0005-0000-0000-00007B410000}"/>
    <cellStyle name="Normal 2 4 2 7 3" xfId="16763" xr:uid="{00000000-0005-0000-0000-00007C410000}"/>
    <cellStyle name="Normal 2 4 2 7 3 2" xfId="16764" xr:uid="{00000000-0005-0000-0000-00007D410000}"/>
    <cellStyle name="Normal 2 4 2 7 3 2 2" xfId="16765" xr:uid="{00000000-0005-0000-0000-00007E410000}"/>
    <cellStyle name="Normal 2 4 2 7 3 3" xfId="16766" xr:uid="{00000000-0005-0000-0000-00007F410000}"/>
    <cellStyle name="Normal 2 4 2 7 4" xfId="16767" xr:uid="{00000000-0005-0000-0000-000080410000}"/>
    <cellStyle name="Normal 2 4 2 7 4 2" xfId="16768" xr:uid="{00000000-0005-0000-0000-000081410000}"/>
    <cellStyle name="Normal 2 4 2 7 4 2 2" xfId="16769" xr:uid="{00000000-0005-0000-0000-000082410000}"/>
    <cellStyle name="Normal 2 4 2 7 4 3" xfId="16770" xr:uid="{00000000-0005-0000-0000-000083410000}"/>
    <cellStyle name="Normal 2 4 2 7 5" xfId="16771" xr:uid="{00000000-0005-0000-0000-000084410000}"/>
    <cellStyle name="Normal 2 4 2 7 5 2" xfId="16772" xr:uid="{00000000-0005-0000-0000-000085410000}"/>
    <cellStyle name="Normal 2 4 2 7 6" xfId="16773" xr:uid="{00000000-0005-0000-0000-000086410000}"/>
    <cellStyle name="Normal 2 4 2 7 6 2" xfId="16774" xr:uid="{00000000-0005-0000-0000-000087410000}"/>
    <cellStyle name="Normal 2 4 2 7 7" xfId="16775" xr:uid="{00000000-0005-0000-0000-000088410000}"/>
    <cellStyle name="Normal 2 4 2 8" xfId="16776" xr:uid="{00000000-0005-0000-0000-000089410000}"/>
    <cellStyle name="Normal 2 4 2 8 2" xfId="16777" xr:uid="{00000000-0005-0000-0000-00008A410000}"/>
    <cellStyle name="Normal 2 4 2 8 2 2" xfId="16778" xr:uid="{00000000-0005-0000-0000-00008B410000}"/>
    <cellStyle name="Normal 2 4 2 8 3" xfId="16779" xr:uid="{00000000-0005-0000-0000-00008C410000}"/>
    <cellStyle name="Normal 2 4 2 9" xfId="16780" xr:uid="{00000000-0005-0000-0000-00008D410000}"/>
    <cellStyle name="Normal 2 4 2 9 2" xfId="16781" xr:uid="{00000000-0005-0000-0000-00008E410000}"/>
    <cellStyle name="Normal 2 4 2 9 2 2" xfId="16782" xr:uid="{00000000-0005-0000-0000-00008F410000}"/>
    <cellStyle name="Normal 2 4 2 9 3" xfId="16783" xr:uid="{00000000-0005-0000-0000-000090410000}"/>
    <cellStyle name="Normal 2 4 2_Confidential Information" xfId="16784" xr:uid="{00000000-0005-0000-0000-000091410000}"/>
    <cellStyle name="Normal 2 4 3" xfId="16785" xr:uid="{00000000-0005-0000-0000-000092410000}"/>
    <cellStyle name="Normal 2 4 3 10" xfId="16786" xr:uid="{00000000-0005-0000-0000-000093410000}"/>
    <cellStyle name="Normal 2 4 3 10 2" xfId="16787" xr:uid="{00000000-0005-0000-0000-000094410000}"/>
    <cellStyle name="Normal 2 4 3 10 2 2" xfId="16788" xr:uid="{00000000-0005-0000-0000-000095410000}"/>
    <cellStyle name="Normal 2 4 3 10 3" xfId="16789" xr:uid="{00000000-0005-0000-0000-000096410000}"/>
    <cellStyle name="Normal 2 4 3 11" xfId="16790" xr:uid="{00000000-0005-0000-0000-000097410000}"/>
    <cellStyle name="Normal 2 4 3 11 2" xfId="16791" xr:uid="{00000000-0005-0000-0000-000098410000}"/>
    <cellStyle name="Normal 2 4 3 12" xfId="16792" xr:uid="{00000000-0005-0000-0000-000099410000}"/>
    <cellStyle name="Normal 2 4 3 12 2" xfId="16793" xr:uid="{00000000-0005-0000-0000-00009A410000}"/>
    <cellStyle name="Normal 2 4 3 13" xfId="16794" xr:uid="{00000000-0005-0000-0000-00009B410000}"/>
    <cellStyle name="Normal 2 4 3 2" xfId="16795" xr:uid="{00000000-0005-0000-0000-00009C410000}"/>
    <cellStyle name="Normal 2 4 3 2 10" xfId="16796" xr:uid="{00000000-0005-0000-0000-00009D410000}"/>
    <cellStyle name="Normal 2 4 3 2 10 2" xfId="16797" xr:uid="{00000000-0005-0000-0000-00009E410000}"/>
    <cellStyle name="Normal 2 4 3 2 11" xfId="16798" xr:uid="{00000000-0005-0000-0000-00009F410000}"/>
    <cellStyle name="Normal 2 4 3 2 2" xfId="16799" xr:uid="{00000000-0005-0000-0000-0000A0410000}"/>
    <cellStyle name="Normal 2 4 3 2 2 2" xfId="16800" xr:uid="{00000000-0005-0000-0000-0000A1410000}"/>
    <cellStyle name="Normal 2 4 3 2 2 2 2" xfId="16801" xr:uid="{00000000-0005-0000-0000-0000A2410000}"/>
    <cellStyle name="Normal 2 4 3 2 2 2 2 2" xfId="16802" xr:uid="{00000000-0005-0000-0000-0000A3410000}"/>
    <cellStyle name="Normal 2 4 3 2 2 2 2 2 2" xfId="16803" xr:uid="{00000000-0005-0000-0000-0000A4410000}"/>
    <cellStyle name="Normal 2 4 3 2 2 2 2 3" xfId="16804" xr:uid="{00000000-0005-0000-0000-0000A5410000}"/>
    <cellStyle name="Normal 2 4 3 2 2 2 3" xfId="16805" xr:uid="{00000000-0005-0000-0000-0000A6410000}"/>
    <cellStyle name="Normal 2 4 3 2 2 2 3 2" xfId="16806" xr:uid="{00000000-0005-0000-0000-0000A7410000}"/>
    <cellStyle name="Normal 2 4 3 2 2 2 3 2 2" xfId="16807" xr:uid="{00000000-0005-0000-0000-0000A8410000}"/>
    <cellStyle name="Normal 2 4 3 2 2 2 3 3" xfId="16808" xr:uid="{00000000-0005-0000-0000-0000A9410000}"/>
    <cellStyle name="Normal 2 4 3 2 2 2 4" xfId="16809" xr:uid="{00000000-0005-0000-0000-0000AA410000}"/>
    <cellStyle name="Normal 2 4 3 2 2 2 4 2" xfId="16810" xr:uid="{00000000-0005-0000-0000-0000AB410000}"/>
    <cellStyle name="Normal 2 4 3 2 2 2 4 2 2" xfId="16811" xr:uid="{00000000-0005-0000-0000-0000AC410000}"/>
    <cellStyle name="Normal 2 4 3 2 2 2 4 3" xfId="16812" xr:uid="{00000000-0005-0000-0000-0000AD410000}"/>
    <cellStyle name="Normal 2 4 3 2 2 2 5" xfId="16813" xr:uid="{00000000-0005-0000-0000-0000AE410000}"/>
    <cellStyle name="Normal 2 4 3 2 2 2 5 2" xfId="16814" xr:uid="{00000000-0005-0000-0000-0000AF410000}"/>
    <cellStyle name="Normal 2 4 3 2 2 2 6" xfId="16815" xr:uid="{00000000-0005-0000-0000-0000B0410000}"/>
    <cellStyle name="Normal 2 4 3 2 2 2 6 2" xfId="16816" xr:uid="{00000000-0005-0000-0000-0000B1410000}"/>
    <cellStyle name="Normal 2 4 3 2 2 2 7" xfId="16817" xr:uid="{00000000-0005-0000-0000-0000B2410000}"/>
    <cellStyle name="Normal 2 4 3 2 2 3" xfId="16818" xr:uid="{00000000-0005-0000-0000-0000B3410000}"/>
    <cellStyle name="Normal 2 4 3 2 2 3 2" xfId="16819" xr:uid="{00000000-0005-0000-0000-0000B4410000}"/>
    <cellStyle name="Normal 2 4 3 2 2 3 2 2" xfId="16820" xr:uid="{00000000-0005-0000-0000-0000B5410000}"/>
    <cellStyle name="Normal 2 4 3 2 2 3 2 2 2" xfId="16821" xr:uid="{00000000-0005-0000-0000-0000B6410000}"/>
    <cellStyle name="Normal 2 4 3 2 2 3 2 3" xfId="16822" xr:uid="{00000000-0005-0000-0000-0000B7410000}"/>
    <cellStyle name="Normal 2 4 3 2 2 3 3" xfId="16823" xr:uid="{00000000-0005-0000-0000-0000B8410000}"/>
    <cellStyle name="Normal 2 4 3 2 2 3 3 2" xfId="16824" xr:uid="{00000000-0005-0000-0000-0000B9410000}"/>
    <cellStyle name="Normal 2 4 3 2 2 3 3 2 2" xfId="16825" xr:uid="{00000000-0005-0000-0000-0000BA410000}"/>
    <cellStyle name="Normal 2 4 3 2 2 3 3 3" xfId="16826" xr:uid="{00000000-0005-0000-0000-0000BB410000}"/>
    <cellStyle name="Normal 2 4 3 2 2 3 4" xfId="16827" xr:uid="{00000000-0005-0000-0000-0000BC410000}"/>
    <cellStyle name="Normal 2 4 3 2 2 3 4 2" xfId="16828" xr:uid="{00000000-0005-0000-0000-0000BD410000}"/>
    <cellStyle name="Normal 2 4 3 2 2 3 4 2 2" xfId="16829" xr:uid="{00000000-0005-0000-0000-0000BE410000}"/>
    <cellStyle name="Normal 2 4 3 2 2 3 4 3" xfId="16830" xr:uid="{00000000-0005-0000-0000-0000BF410000}"/>
    <cellStyle name="Normal 2 4 3 2 2 3 5" xfId="16831" xr:uid="{00000000-0005-0000-0000-0000C0410000}"/>
    <cellStyle name="Normal 2 4 3 2 2 3 5 2" xfId="16832" xr:uid="{00000000-0005-0000-0000-0000C1410000}"/>
    <cellStyle name="Normal 2 4 3 2 2 3 6" xfId="16833" xr:uid="{00000000-0005-0000-0000-0000C2410000}"/>
    <cellStyle name="Normal 2 4 3 2 2 3 6 2" xfId="16834" xr:uid="{00000000-0005-0000-0000-0000C3410000}"/>
    <cellStyle name="Normal 2 4 3 2 2 3 7" xfId="16835" xr:uid="{00000000-0005-0000-0000-0000C4410000}"/>
    <cellStyle name="Normal 2 4 3 2 2 4" xfId="16836" xr:uid="{00000000-0005-0000-0000-0000C5410000}"/>
    <cellStyle name="Normal 2 4 3 2 2 4 2" xfId="16837" xr:uid="{00000000-0005-0000-0000-0000C6410000}"/>
    <cellStyle name="Normal 2 4 3 2 2 4 2 2" xfId="16838" xr:uid="{00000000-0005-0000-0000-0000C7410000}"/>
    <cellStyle name="Normal 2 4 3 2 2 4 3" xfId="16839" xr:uid="{00000000-0005-0000-0000-0000C8410000}"/>
    <cellStyle name="Normal 2 4 3 2 2 5" xfId="16840" xr:uid="{00000000-0005-0000-0000-0000C9410000}"/>
    <cellStyle name="Normal 2 4 3 2 2 5 2" xfId="16841" xr:uid="{00000000-0005-0000-0000-0000CA410000}"/>
    <cellStyle name="Normal 2 4 3 2 2 5 2 2" xfId="16842" xr:uid="{00000000-0005-0000-0000-0000CB410000}"/>
    <cellStyle name="Normal 2 4 3 2 2 5 3" xfId="16843" xr:uid="{00000000-0005-0000-0000-0000CC410000}"/>
    <cellStyle name="Normal 2 4 3 2 2 6" xfId="16844" xr:uid="{00000000-0005-0000-0000-0000CD410000}"/>
    <cellStyle name="Normal 2 4 3 2 2 6 2" xfId="16845" xr:uid="{00000000-0005-0000-0000-0000CE410000}"/>
    <cellStyle name="Normal 2 4 3 2 2 6 2 2" xfId="16846" xr:uid="{00000000-0005-0000-0000-0000CF410000}"/>
    <cellStyle name="Normal 2 4 3 2 2 6 3" xfId="16847" xr:uid="{00000000-0005-0000-0000-0000D0410000}"/>
    <cellStyle name="Normal 2 4 3 2 2 7" xfId="16848" xr:uid="{00000000-0005-0000-0000-0000D1410000}"/>
    <cellStyle name="Normal 2 4 3 2 2 7 2" xfId="16849" xr:uid="{00000000-0005-0000-0000-0000D2410000}"/>
    <cellStyle name="Normal 2 4 3 2 2 8" xfId="16850" xr:uid="{00000000-0005-0000-0000-0000D3410000}"/>
    <cellStyle name="Normal 2 4 3 2 2 8 2" xfId="16851" xr:uid="{00000000-0005-0000-0000-0000D4410000}"/>
    <cellStyle name="Normal 2 4 3 2 2 9" xfId="16852" xr:uid="{00000000-0005-0000-0000-0000D5410000}"/>
    <cellStyle name="Normal 2 4 3 2 3" xfId="16853" xr:uid="{00000000-0005-0000-0000-0000D6410000}"/>
    <cellStyle name="Normal 2 4 3 2 3 2" xfId="16854" xr:uid="{00000000-0005-0000-0000-0000D7410000}"/>
    <cellStyle name="Normal 2 4 3 2 3 2 2" xfId="16855" xr:uid="{00000000-0005-0000-0000-0000D8410000}"/>
    <cellStyle name="Normal 2 4 3 2 3 2 2 2" xfId="16856" xr:uid="{00000000-0005-0000-0000-0000D9410000}"/>
    <cellStyle name="Normal 2 4 3 2 3 2 2 2 2" xfId="16857" xr:uid="{00000000-0005-0000-0000-0000DA410000}"/>
    <cellStyle name="Normal 2 4 3 2 3 2 2 3" xfId="16858" xr:uid="{00000000-0005-0000-0000-0000DB410000}"/>
    <cellStyle name="Normal 2 4 3 2 3 2 3" xfId="16859" xr:uid="{00000000-0005-0000-0000-0000DC410000}"/>
    <cellStyle name="Normal 2 4 3 2 3 2 3 2" xfId="16860" xr:uid="{00000000-0005-0000-0000-0000DD410000}"/>
    <cellStyle name="Normal 2 4 3 2 3 2 3 2 2" xfId="16861" xr:uid="{00000000-0005-0000-0000-0000DE410000}"/>
    <cellStyle name="Normal 2 4 3 2 3 2 3 3" xfId="16862" xr:uid="{00000000-0005-0000-0000-0000DF410000}"/>
    <cellStyle name="Normal 2 4 3 2 3 2 4" xfId="16863" xr:uid="{00000000-0005-0000-0000-0000E0410000}"/>
    <cellStyle name="Normal 2 4 3 2 3 2 4 2" xfId="16864" xr:uid="{00000000-0005-0000-0000-0000E1410000}"/>
    <cellStyle name="Normal 2 4 3 2 3 2 4 2 2" xfId="16865" xr:uid="{00000000-0005-0000-0000-0000E2410000}"/>
    <cellStyle name="Normal 2 4 3 2 3 2 4 3" xfId="16866" xr:uid="{00000000-0005-0000-0000-0000E3410000}"/>
    <cellStyle name="Normal 2 4 3 2 3 2 5" xfId="16867" xr:uid="{00000000-0005-0000-0000-0000E4410000}"/>
    <cellStyle name="Normal 2 4 3 2 3 2 5 2" xfId="16868" xr:uid="{00000000-0005-0000-0000-0000E5410000}"/>
    <cellStyle name="Normal 2 4 3 2 3 2 6" xfId="16869" xr:uid="{00000000-0005-0000-0000-0000E6410000}"/>
    <cellStyle name="Normal 2 4 3 2 3 2 6 2" xfId="16870" xr:uid="{00000000-0005-0000-0000-0000E7410000}"/>
    <cellStyle name="Normal 2 4 3 2 3 2 7" xfId="16871" xr:uid="{00000000-0005-0000-0000-0000E8410000}"/>
    <cellStyle name="Normal 2 4 3 2 3 3" xfId="16872" xr:uid="{00000000-0005-0000-0000-0000E9410000}"/>
    <cellStyle name="Normal 2 4 3 2 3 3 2" xfId="16873" xr:uid="{00000000-0005-0000-0000-0000EA410000}"/>
    <cellStyle name="Normal 2 4 3 2 3 3 2 2" xfId="16874" xr:uid="{00000000-0005-0000-0000-0000EB410000}"/>
    <cellStyle name="Normal 2 4 3 2 3 3 3" xfId="16875" xr:uid="{00000000-0005-0000-0000-0000EC410000}"/>
    <cellStyle name="Normal 2 4 3 2 3 4" xfId="16876" xr:uid="{00000000-0005-0000-0000-0000ED410000}"/>
    <cellStyle name="Normal 2 4 3 2 3 4 2" xfId="16877" xr:uid="{00000000-0005-0000-0000-0000EE410000}"/>
    <cellStyle name="Normal 2 4 3 2 3 4 2 2" xfId="16878" xr:uid="{00000000-0005-0000-0000-0000EF410000}"/>
    <cellStyle name="Normal 2 4 3 2 3 4 3" xfId="16879" xr:uid="{00000000-0005-0000-0000-0000F0410000}"/>
    <cellStyle name="Normal 2 4 3 2 3 5" xfId="16880" xr:uid="{00000000-0005-0000-0000-0000F1410000}"/>
    <cellStyle name="Normal 2 4 3 2 3 5 2" xfId="16881" xr:uid="{00000000-0005-0000-0000-0000F2410000}"/>
    <cellStyle name="Normal 2 4 3 2 3 5 2 2" xfId="16882" xr:uid="{00000000-0005-0000-0000-0000F3410000}"/>
    <cellStyle name="Normal 2 4 3 2 3 5 3" xfId="16883" xr:uid="{00000000-0005-0000-0000-0000F4410000}"/>
    <cellStyle name="Normal 2 4 3 2 3 6" xfId="16884" xr:uid="{00000000-0005-0000-0000-0000F5410000}"/>
    <cellStyle name="Normal 2 4 3 2 3 6 2" xfId="16885" xr:uid="{00000000-0005-0000-0000-0000F6410000}"/>
    <cellStyle name="Normal 2 4 3 2 3 7" xfId="16886" xr:uid="{00000000-0005-0000-0000-0000F7410000}"/>
    <cellStyle name="Normal 2 4 3 2 3 7 2" xfId="16887" xr:uid="{00000000-0005-0000-0000-0000F8410000}"/>
    <cellStyle name="Normal 2 4 3 2 3 8" xfId="16888" xr:uid="{00000000-0005-0000-0000-0000F9410000}"/>
    <cellStyle name="Normal 2 4 3 2 4" xfId="16889" xr:uid="{00000000-0005-0000-0000-0000FA410000}"/>
    <cellStyle name="Normal 2 4 3 2 4 2" xfId="16890" xr:uid="{00000000-0005-0000-0000-0000FB410000}"/>
    <cellStyle name="Normal 2 4 3 2 4 2 2" xfId="16891" xr:uid="{00000000-0005-0000-0000-0000FC410000}"/>
    <cellStyle name="Normal 2 4 3 2 4 2 2 2" xfId="16892" xr:uid="{00000000-0005-0000-0000-0000FD410000}"/>
    <cellStyle name="Normal 2 4 3 2 4 2 3" xfId="16893" xr:uid="{00000000-0005-0000-0000-0000FE410000}"/>
    <cellStyle name="Normal 2 4 3 2 4 3" xfId="16894" xr:uid="{00000000-0005-0000-0000-0000FF410000}"/>
    <cellStyle name="Normal 2 4 3 2 4 3 2" xfId="16895" xr:uid="{00000000-0005-0000-0000-000000420000}"/>
    <cellStyle name="Normal 2 4 3 2 4 3 2 2" xfId="16896" xr:uid="{00000000-0005-0000-0000-000001420000}"/>
    <cellStyle name="Normal 2 4 3 2 4 3 3" xfId="16897" xr:uid="{00000000-0005-0000-0000-000002420000}"/>
    <cellStyle name="Normal 2 4 3 2 4 4" xfId="16898" xr:uid="{00000000-0005-0000-0000-000003420000}"/>
    <cellStyle name="Normal 2 4 3 2 4 4 2" xfId="16899" xr:uid="{00000000-0005-0000-0000-000004420000}"/>
    <cellStyle name="Normal 2 4 3 2 4 4 2 2" xfId="16900" xr:uid="{00000000-0005-0000-0000-000005420000}"/>
    <cellStyle name="Normal 2 4 3 2 4 4 3" xfId="16901" xr:uid="{00000000-0005-0000-0000-000006420000}"/>
    <cellStyle name="Normal 2 4 3 2 4 5" xfId="16902" xr:uid="{00000000-0005-0000-0000-000007420000}"/>
    <cellStyle name="Normal 2 4 3 2 4 5 2" xfId="16903" xr:uid="{00000000-0005-0000-0000-000008420000}"/>
    <cellStyle name="Normal 2 4 3 2 4 6" xfId="16904" xr:uid="{00000000-0005-0000-0000-000009420000}"/>
    <cellStyle name="Normal 2 4 3 2 4 6 2" xfId="16905" xr:uid="{00000000-0005-0000-0000-00000A420000}"/>
    <cellStyle name="Normal 2 4 3 2 4 7" xfId="16906" xr:uid="{00000000-0005-0000-0000-00000B420000}"/>
    <cellStyle name="Normal 2 4 3 2 5" xfId="16907" xr:uid="{00000000-0005-0000-0000-00000C420000}"/>
    <cellStyle name="Normal 2 4 3 2 5 2" xfId="16908" xr:uid="{00000000-0005-0000-0000-00000D420000}"/>
    <cellStyle name="Normal 2 4 3 2 5 2 2" xfId="16909" xr:uid="{00000000-0005-0000-0000-00000E420000}"/>
    <cellStyle name="Normal 2 4 3 2 5 2 2 2" xfId="16910" xr:uid="{00000000-0005-0000-0000-00000F420000}"/>
    <cellStyle name="Normal 2 4 3 2 5 2 3" xfId="16911" xr:uid="{00000000-0005-0000-0000-000010420000}"/>
    <cellStyle name="Normal 2 4 3 2 5 3" xfId="16912" xr:uid="{00000000-0005-0000-0000-000011420000}"/>
    <cellStyle name="Normal 2 4 3 2 5 3 2" xfId="16913" xr:uid="{00000000-0005-0000-0000-000012420000}"/>
    <cellStyle name="Normal 2 4 3 2 5 3 2 2" xfId="16914" xr:uid="{00000000-0005-0000-0000-000013420000}"/>
    <cellStyle name="Normal 2 4 3 2 5 3 3" xfId="16915" xr:uid="{00000000-0005-0000-0000-000014420000}"/>
    <cellStyle name="Normal 2 4 3 2 5 4" xfId="16916" xr:uid="{00000000-0005-0000-0000-000015420000}"/>
    <cellStyle name="Normal 2 4 3 2 5 4 2" xfId="16917" xr:uid="{00000000-0005-0000-0000-000016420000}"/>
    <cellStyle name="Normal 2 4 3 2 5 4 2 2" xfId="16918" xr:uid="{00000000-0005-0000-0000-000017420000}"/>
    <cellStyle name="Normal 2 4 3 2 5 4 3" xfId="16919" xr:uid="{00000000-0005-0000-0000-000018420000}"/>
    <cellStyle name="Normal 2 4 3 2 5 5" xfId="16920" xr:uid="{00000000-0005-0000-0000-000019420000}"/>
    <cellStyle name="Normal 2 4 3 2 5 5 2" xfId="16921" xr:uid="{00000000-0005-0000-0000-00001A420000}"/>
    <cellStyle name="Normal 2 4 3 2 5 6" xfId="16922" xr:uid="{00000000-0005-0000-0000-00001B420000}"/>
    <cellStyle name="Normal 2 4 3 2 5 6 2" xfId="16923" xr:uid="{00000000-0005-0000-0000-00001C420000}"/>
    <cellStyle name="Normal 2 4 3 2 5 7" xfId="16924" xr:uid="{00000000-0005-0000-0000-00001D420000}"/>
    <cellStyle name="Normal 2 4 3 2 6" xfId="16925" xr:uid="{00000000-0005-0000-0000-00001E420000}"/>
    <cellStyle name="Normal 2 4 3 2 6 2" xfId="16926" xr:uid="{00000000-0005-0000-0000-00001F420000}"/>
    <cellStyle name="Normal 2 4 3 2 6 2 2" xfId="16927" xr:uid="{00000000-0005-0000-0000-000020420000}"/>
    <cellStyle name="Normal 2 4 3 2 6 3" xfId="16928" xr:uid="{00000000-0005-0000-0000-000021420000}"/>
    <cellStyle name="Normal 2 4 3 2 7" xfId="16929" xr:uid="{00000000-0005-0000-0000-000022420000}"/>
    <cellStyle name="Normal 2 4 3 2 7 2" xfId="16930" xr:uid="{00000000-0005-0000-0000-000023420000}"/>
    <cellStyle name="Normal 2 4 3 2 7 2 2" xfId="16931" xr:uid="{00000000-0005-0000-0000-000024420000}"/>
    <cellStyle name="Normal 2 4 3 2 7 3" xfId="16932" xr:uid="{00000000-0005-0000-0000-000025420000}"/>
    <cellStyle name="Normal 2 4 3 2 8" xfId="16933" xr:uid="{00000000-0005-0000-0000-000026420000}"/>
    <cellStyle name="Normal 2 4 3 2 8 2" xfId="16934" xr:uid="{00000000-0005-0000-0000-000027420000}"/>
    <cellStyle name="Normal 2 4 3 2 8 2 2" xfId="16935" xr:uid="{00000000-0005-0000-0000-000028420000}"/>
    <cellStyle name="Normal 2 4 3 2 8 3" xfId="16936" xr:uid="{00000000-0005-0000-0000-000029420000}"/>
    <cellStyle name="Normal 2 4 3 2 9" xfId="16937" xr:uid="{00000000-0005-0000-0000-00002A420000}"/>
    <cellStyle name="Normal 2 4 3 2 9 2" xfId="16938" xr:uid="{00000000-0005-0000-0000-00002B420000}"/>
    <cellStyle name="Normal 2 4 3 3" xfId="16939" xr:uid="{00000000-0005-0000-0000-00002C420000}"/>
    <cellStyle name="Normal 2 4 3 3 10" xfId="16940" xr:uid="{00000000-0005-0000-0000-00002D420000}"/>
    <cellStyle name="Normal 2 4 3 3 10 2" xfId="16941" xr:uid="{00000000-0005-0000-0000-00002E420000}"/>
    <cellStyle name="Normal 2 4 3 3 11" xfId="16942" xr:uid="{00000000-0005-0000-0000-00002F420000}"/>
    <cellStyle name="Normal 2 4 3 3 2" xfId="16943" xr:uid="{00000000-0005-0000-0000-000030420000}"/>
    <cellStyle name="Normal 2 4 3 3 2 2" xfId="16944" xr:uid="{00000000-0005-0000-0000-000031420000}"/>
    <cellStyle name="Normal 2 4 3 3 2 2 2" xfId="16945" xr:uid="{00000000-0005-0000-0000-000032420000}"/>
    <cellStyle name="Normal 2 4 3 3 2 2 2 2" xfId="16946" xr:uid="{00000000-0005-0000-0000-000033420000}"/>
    <cellStyle name="Normal 2 4 3 3 2 2 2 2 2" xfId="16947" xr:uid="{00000000-0005-0000-0000-000034420000}"/>
    <cellStyle name="Normal 2 4 3 3 2 2 2 3" xfId="16948" xr:uid="{00000000-0005-0000-0000-000035420000}"/>
    <cellStyle name="Normal 2 4 3 3 2 2 3" xfId="16949" xr:uid="{00000000-0005-0000-0000-000036420000}"/>
    <cellStyle name="Normal 2 4 3 3 2 2 3 2" xfId="16950" xr:uid="{00000000-0005-0000-0000-000037420000}"/>
    <cellStyle name="Normal 2 4 3 3 2 2 3 2 2" xfId="16951" xr:uid="{00000000-0005-0000-0000-000038420000}"/>
    <cellStyle name="Normal 2 4 3 3 2 2 3 3" xfId="16952" xr:uid="{00000000-0005-0000-0000-000039420000}"/>
    <cellStyle name="Normal 2 4 3 3 2 2 4" xfId="16953" xr:uid="{00000000-0005-0000-0000-00003A420000}"/>
    <cellStyle name="Normal 2 4 3 3 2 2 4 2" xfId="16954" xr:uid="{00000000-0005-0000-0000-00003B420000}"/>
    <cellStyle name="Normal 2 4 3 3 2 2 4 2 2" xfId="16955" xr:uid="{00000000-0005-0000-0000-00003C420000}"/>
    <cellStyle name="Normal 2 4 3 3 2 2 4 3" xfId="16956" xr:uid="{00000000-0005-0000-0000-00003D420000}"/>
    <cellStyle name="Normal 2 4 3 3 2 2 5" xfId="16957" xr:uid="{00000000-0005-0000-0000-00003E420000}"/>
    <cellStyle name="Normal 2 4 3 3 2 2 5 2" xfId="16958" xr:uid="{00000000-0005-0000-0000-00003F420000}"/>
    <cellStyle name="Normal 2 4 3 3 2 2 6" xfId="16959" xr:uid="{00000000-0005-0000-0000-000040420000}"/>
    <cellStyle name="Normal 2 4 3 3 2 2 6 2" xfId="16960" xr:uid="{00000000-0005-0000-0000-000041420000}"/>
    <cellStyle name="Normal 2 4 3 3 2 2 7" xfId="16961" xr:uid="{00000000-0005-0000-0000-000042420000}"/>
    <cellStyle name="Normal 2 4 3 3 2 3" xfId="16962" xr:uid="{00000000-0005-0000-0000-000043420000}"/>
    <cellStyle name="Normal 2 4 3 3 2 3 2" xfId="16963" xr:uid="{00000000-0005-0000-0000-000044420000}"/>
    <cellStyle name="Normal 2 4 3 3 2 3 2 2" xfId="16964" xr:uid="{00000000-0005-0000-0000-000045420000}"/>
    <cellStyle name="Normal 2 4 3 3 2 3 2 2 2" xfId="16965" xr:uid="{00000000-0005-0000-0000-000046420000}"/>
    <cellStyle name="Normal 2 4 3 3 2 3 2 3" xfId="16966" xr:uid="{00000000-0005-0000-0000-000047420000}"/>
    <cellStyle name="Normal 2 4 3 3 2 3 3" xfId="16967" xr:uid="{00000000-0005-0000-0000-000048420000}"/>
    <cellStyle name="Normal 2 4 3 3 2 3 3 2" xfId="16968" xr:uid="{00000000-0005-0000-0000-000049420000}"/>
    <cellStyle name="Normal 2 4 3 3 2 3 3 2 2" xfId="16969" xr:uid="{00000000-0005-0000-0000-00004A420000}"/>
    <cellStyle name="Normal 2 4 3 3 2 3 3 3" xfId="16970" xr:uid="{00000000-0005-0000-0000-00004B420000}"/>
    <cellStyle name="Normal 2 4 3 3 2 3 4" xfId="16971" xr:uid="{00000000-0005-0000-0000-00004C420000}"/>
    <cellStyle name="Normal 2 4 3 3 2 3 4 2" xfId="16972" xr:uid="{00000000-0005-0000-0000-00004D420000}"/>
    <cellStyle name="Normal 2 4 3 3 2 3 4 2 2" xfId="16973" xr:uid="{00000000-0005-0000-0000-00004E420000}"/>
    <cellStyle name="Normal 2 4 3 3 2 3 4 3" xfId="16974" xr:uid="{00000000-0005-0000-0000-00004F420000}"/>
    <cellStyle name="Normal 2 4 3 3 2 3 5" xfId="16975" xr:uid="{00000000-0005-0000-0000-000050420000}"/>
    <cellStyle name="Normal 2 4 3 3 2 3 5 2" xfId="16976" xr:uid="{00000000-0005-0000-0000-000051420000}"/>
    <cellStyle name="Normal 2 4 3 3 2 3 6" xfId="16977" xr:uid="{00000000-0005-0000-0000-000052420000}"/>
    <cellStyle name="Normal 2 4 3 3 2 3 6 2" xfId="16978" xr:uid="{00000000-0005-0000-0000-000053420000}"/>
    <cellStyle name="Normal 2 4 3 3 2 3 7" xfId="16979" xr:uid="{00000000-0005-0000-0000-000054420000}"/>
    <cellStyle name="Normal 2 4 3 3 2 4" xfId="16980" xr:uid="{00000000-0005-0000-0000-000055420000}"/>
    <cellStyle name="Normal 2 4 3 3 2 4 2" xfId="16981" xr:uid="{00000000-0005-0000-0000-000056420000}"/>
    <cellStyle name="Normal 2 4 3 3 2 4 2 2" xfId="16982" xr:uid="{00000000-0005-0000-0000-000057420000}"/>
    <cellStyle name="Normal 2 4 3 3 2 4 3" xfId="16983" xr:uid="{00000000-0005-0000-0000-000058420000}"/>
    <cellStyle name="Normal 2 4 3 3 2 5" xfId="16984" xr:uid="{00000000-0005-0000-0000-000059420000}"/>
    <cellStyle name="Normal 2 4 3 3 2 5 2" xfId="16985" xr:uid="{00000000-0005-0000-0000-00005A420000}"/>
    <cellStyle name="Normal 2 4 3 3 2 5 2 2" xfId="16986" xr:uid="{00000000-0005-0000-0000-00005B420000}"/>
    <cellStyle name="Normal 2 4 3 3 2 5 3" xfId="16987" xr:uid="{00000000-0005-0000-0000-00005C420000}"/>
    <cellStyle name="Normal 2 4 3 3 2 6" xfId="16988" xr:uid="{00000000-0005-0000-0000-00005D420000}"/>
    <cellStyle name="Normal 2 4 3 3 2 6 2" xfId="16989" xr:uid="{00000000-0005-0000-0000-00005E420000}"/>
    <cellStyle name="Normal 2 4 3 3 2 6 2 2" xfId="16990" xr:uid="{00000000-0005-0000-0000-00005F420000}"/>
    <cellStyle name="Normal 2 4 3 3 2 6 3" xfId="16991" xr:uid="{00000000-0005-0000-0000-000060420000}"/>
    <cellStyle name="Normal 2 4 3 3 2 7" xfId="16992" xr:uid="{00000000-0005-0000-0000-000061420000}"/>
    <cellStyle name="Normal 2 4 3 3 2 7 2" xfId="16993" xr:uid="{00000000-0005-0000-0000-000062420000}"/>
    <cellStyle name="Normal 2 4 3 3 2 8" xfId="16994" xr:uid="{00000000-0005-0000-0000-000063420000}"/>
    <cellStyle name="Normal 2 4 3 3 2 8 2" xfId="16995" xr:uid="{00000000-0005-0000-0000-000064420000}"/>
    <cellStyle name="Normal 2 4 3 3 2 9" xfId="16996" xr:uid="{00000000-0005-0000-0000-000065420000}"/>
    <cellStyle name="Normal 2 4 3 3 3" xfId="16997" xr:uid="{00000000-0005-0000-0000-000066420000}"/>
    <cellStyle name="Normal 2 4 3 3 3 2" xfId="16998" xr:uid="{00000000-0005-0000-0000-000067420000}"/>
    <cellStyle name="Normal 2 4 3 3 3 2 2" xfId="16999" xr:uid="{00000000-0005-0000-0000-000068420000}"/>
    <cellStyle name="Normal 2 4 3 3 3 2 2 2" xfId="17000" xr:uid="{00000000-0005-0000-0000-000069420000}"/>
    <cellStyle name="Normal 2 4 3 3 3 2 2 2 2" xfId="17001" xr:uid="{00000000-0005-0000-0000-00006A420000}"/>
    <cellStyle name="Normal 2 4 3 3 3 2 2 3" xfId="17002" xr:uid="{00000000-0005-0000-0000-00006B420000}"/>
    <cellStyle name="Normal 2 4 3 3 3 2 3" xfId="17003" xr:uid="{00000000-0005-0000-0000-00006C420000}"/>
    <cellStyle name="Normal 2 4 3 3 3 2 3 2" xfId="17004" xr:uid="{00000000-0005-0000-0000-00006D420000}"/>
    <cellStyle name="Normal 2 4 3 3 3 2 3 2 2" xfId="17005" xr:uid="{00000000-0005-0000-0000-00006E420000}"/>
    <cellStyle name="Normal 2 4 3 3 3 2 3 3" xfId="17006" xr:uid="{00000000-0005-0000-0000-00006F420000}"/>
    <cellStyle name="Normal 2 4 3 3 3 2 4" xfId="17007" xr:uid="{00000000-0005-0000-0000-000070420000}"/>
    <cellStyle name="Normal 2 4 3 3 3 2 4 2" xfId="17008" xr:uid="{00000000-0005-0000-0000-000071420000}"/>
    <cellStyle name="Normal 2 4 3 3 3 2 4 2 2" xfId="17009" xr:uid="{00000000-0005-0000-0000-000072420000}"/>
    <cellStyle name="Normal 2 4 3 3 3 2 4 3" xfId="17010" xr:uid="{00000000-0005-0000-0000-000073420000}"/>
    <cellStyle name="Normal 2 4 3 3 3 2 5" xfId="17011" xr:uid="{00000000-0005-0000-0000-000074420000}"/>
    <cellStyle name="Normal 2 4 3 3 3 2 5 2" xfId="17012" xr:uid="{00000000-0005-0000-0000-000075420000}"/>
    <cellStyle name="Normal 2 4 3 3 3 2 6" xfId="17013" xr:uid="{00000000-0005-0000-0000-000076420000}"/>
    <cellStyle name="Normal 2 4 3 3 3 2 6 2" xfId="17014" xr:uid="{00000000-0005-0000-0000-000077420000}"/>
    <cellStyle name="Normal 2 4 3 3 3 2 7" xfId="17015" xr:uid="{00000000-0005-0000-0000-000078420000}"/>
    <cellStyle name="Normal 2 4 3 3 3 3" xfId="17016" xr:uid="{00000000-0005-0000-0000-000079420000}"/>
    <cellStyle name="Normal 2 4 3 3 3 3 2" xfId="17017" xr:uid="{00000000-0005-0000-0000-00007A420000}"/>
    <cellStyle name="Normal 2 4 3 3 3 3 2 2" xfId="17018" xr:uid="{00000000-0005-0000-0000-00007B420000}"/>
    <cellStyle name="Normal 2 4 3 3 3 3 3" xfId="17019" xr:uid="{00000000-0005-0000-0000-00007C420000}"/>
    <cellStyle name="Normal 2 4 3 3 3 4" xfId="17020" xr:uid="{00000000-0005-0000-0000-00007D420000}"/>
    <cellStyle name="Normal 2 4 3 3 3 4 2" xfId="17021" xr:uid="{00000000-0005-0000-0000-00007E420000}"/>
    <cellStyle name="Normal 2 4 3 3 3 4 2 2" xfId="17022" xr:uid="{00000000-0005-0000-0000-00007F420000}"/>
    <cellStyle name="Normal 2 4 3 3 3 4 3" xfId="17023" xr:uid="{00000000-0005-0000-0000-000080420000}"/>
    <cellStyle name="Normal 2 4 3 3 3 5" xfId="17024" xr:uid="{00000000-0005-0000-0000-000081420000}"/>
    <cellStyle name="Normal 2 4 3 3 3 5 2" xfId="17025" xr:uid="{00000000-0005-0000-0000-000082420000}"/>
    <cellStyle name="Normal 2 4 3 3 3 5 2 2" xfId="17026" xr:uid="{00000000-0005-0000-0000-000083420000}"/>
    <cellStyle name="Normal 2 4 3 3 3 5 3" xfId="17027" xr:uid="{00000000-0005-0000-0000-000084420000}"/>
    <cellStyle name="Normal 2 4 3 3 3 6" xfId="17028" xr:uid="{00000000-0005-0000-0000-000085420000}"/>
    <cellStyle name="Normal 2 4 3 3 3 6 2" xfId="17029" xr:uid="{00000000-0005-0000-0000-000086420000}"/>
    <cellStyle name="Normal 2 4 3 3 3 7" xfId="17030" xr:uid="{00000000-0005-0000-0000-000087420000}"/>
    <cellStyle name="Normal 2 4 3 3 3 7 2" xfId="17031" xr:uid="{00000000-0005-0000-0000-000088420000}"/>
    <cellStyle name="Normal 2 4 3 3 3 8" xfId="17032" xr:uid="{00000000-0005-0000-0000-000089420000}"/>
    <cellStyle name="Normal 2 4 3 3 4" xfId="17033" xr:uid="{00000000-0005-0000-0000-00008A420000}"/>
    <cellStyle name="Normal 2 4 3 3 4 2" xfId="17034" xr:uid="{00000000-0005-0000-0000-00008B420000}"/>
    <cellStyle name="Normal 2 4 3 3 4 2 2" xfId="17035" xr:uid="{00000000-0005-0000-0000-00008C420000}"/>
    <cellStyle name="Normal 2 4 3 3 4 2 2 2" xfId="17036" xr:uid="{00000000-0005-0000-0000-00008D420000}"/>
    <cellStyle name="Normal 2 4 3 3 4 2 3" xfId="17037" xr:uid="{00000000-0005-0000-0000-00008E420000}"/>
    <cellStyle name="Normal 2 4 3 3 4 3" xfId="17038" xr:uid="{00000000-0005-0000-0000-00008F420000}"/>
    <cellStyle name="Normal 2 4 3 3 4 3 2" xfId="17039" xr:uid="{00000000-0005-0000-0000-000090420000}"/>
    <cellStyle name="Normal 2 4 3 3 4 3 2 2" xfId="17040" xr:uid="{00000000-0005-0000-0000-000091420000}"/>
    <cellStyle name="Normal 2 4 3 3 4 3 3" xfId="17041" xr:uid="{00000000-0005-0000-0000-000092420000}"/>
    <cellStyle name="Normal 2 4 3 3 4 4" xfId="17042" xr:uid="{00000000-0005-0000-0000-000093420000}"/>
    <cellStyle name="Normal 2 4 3 3 4 4 2" xfId="17043" xr:uid="{00000000-0005-0000-0000-000094420000}"/>
    <cellStyle name="Normal 2 4 3 3 4 4 2 2" xfId="17044" xr:uid="{00000000-0005-0000-0000-000095420000}"/>
    <cellStyle name="Normal 2 4 3 3 4 4 3" xfId="17045" xr:uid="{00000000-0005-0000-0000-000096420000}"/>
    <cellStyle name="Normal 2 4 3 3 4 5" xfId="17046" xr:uid="{00000000-0005-0000-0000-000097420000}"/>
    <cellStyle name="Normal 2 4 3 3 4 5 2" xfId="17047" xr:uid="{00000000-0005-0000-0000-000098420000}"/>
    <cellStyle name="Normal 2 4 3 3 4 6" xfId="17048" xr:uid="{00000000-0005-0000-0000-000099420000}"/>
    <cellStyle name="Normal 2 4 3 3 4 6 2" xfId="17049" xr:uid="{00000000-0005-0000-0000-00009A420000}"/>
    <cellStyle name="Normal 2 4 3 3 4 7" xfId="17050" xr:uid="{00000000-0005-0000-0000-00009B420000}"/>
    <cellStyle name="Normal 2 4 3 3 5" xfId="17051" xr:uid="{00000000-0005-0000-0000-00009C420000}"/>
    <cellStyle name="Normal 2 4 3 3 5 2" xfId="17052" xr:uid="{00000000-0005-0000-0000-00009D420000}"/>
    <cellStyle name="Normal 2 4 3 3 5 2 2" xfId="17053" xr:uid="{00000000-0005-0000-0000-00009E420000}"/>
    <cellStyle name="Normal 2 4 3 3 5 2 2 2" xfId="17054" xr:uid="{00000000-0005-0000-0000-00009F420000}"/>
    <cellStyle name="Normal 2 4 3 3 5 2 3" xfId="17055" xr:uid="{00000000-0005-0000-0000-0000A0420000}"/>
    <cellStyle name="Normal 2 4 3 3 5 3" xfId="17056" xr:uid="{00000000-0005-0000-0000-0000A1420000}"/>
    <cellStyle name="Normal 2 4 3 3 5 3 2" xfId="17057" xr:uid="{00000000-0005-0000-0000-0000A2420000}"/>
    <cellStyle name="Normal 2 4 3 3 5 3 2 2" xfId="17058" xr:uid="{00000000-0005-0000-0000-0000A3420000}"/>
    <cellStyle name="Normal 2 4 3 3 5 3 3" xfId="17059" xr:uid="{00000000-0005-0000-0000-0000A4420000}"/>
    <cellStyle name="Normal 2 4 3 3 5 4" xfId="17060" xr:uid="{00000000-0005-0000-0000-0000A5420000}"/>
    <cellStyle name="Normal 2 4 3 3 5 4 2" xfId="17061" xr:uid="{00000000-0005-0000-0000-0000A6420000}"/>
    <cellStyle name="Normal 2 4 3 3 5 4 2 2" xfId="17062" xr:uid="{00000000-0005-0000-0000-0000A7420000}"/>
    <cellStyle name="Normal 2 4 3 3 5 4 3" xfId="17063" xr:uid="{00000000-0005-0000-0000-0000A8420000}"/>
    <cellStyle name="Normal 2 4 3 3 5 5" xfId="17064" xr:uid="{00000000-0005-0000-0000-0000A9420000}"/>
    <cellStyle name="Normal 2 4 3 3 5 5 2" xfId="17065" xr:uid="{00000000-0005-0000-0000-0000AA420000}"/>
    <cellStyle name="Normal 2 4 3 3 5 6" xfId="17066" xr:uid="{00000000-0005-0000-0000-0000AB420000}"/>
    <cellStyle name="Normal 2 4 3 3 5 6 2" xfId="17067" xr:uid="{00000000-0005-0000-0000-0000AC420000}"/>
    <cellStyle name="Normal 2 4 3 3 5 7" xfId="17068" xr:uid="{00000000-0005-0000-0000-0000AD420000}"/>
    <cellStyle name="Normal 2 4 3 3 6" xfId="17069" xr:uid="{00000000-0005-0000-0000-0000AE420000}"/>
    <cellStyle name="Normal 2 4 3 3 6 2" xfId="17070" xr:uid="{00000000-0005-0000-0000-0000AF420000}"/>
    <cellStyle name="Normal 2 4 3 3 6 2 2" xfId="17071" xr:uid="{00000000-0005-0000-0000-0000B0420000}"/>
    <cellStyle name="Normal 2 4 3 3 6 3" xfId="17072" xr:uid="{00000000-0005-0000-0000-0000B1420000}"/>
    <cellStyle name="Normal 2 4 3 3 7" xfId="17073" xr:uid="{00000000-0005-0000-0000-0000B2420000}"/>
    <cellStyle name="Normal 2 4 3 3 7 2" xfId="17074" xr:uid="{00000000-0005-0000-0000-0000B3420000}"/>
    <cellStyle name="Normal 2 4 3 3 7 2 2" xfId="17075" xr:uid="{00000000-0005-0000-0000-0000B4420000}"/>
    <cellStyle name="Normal 2 4 3 3 7 3" xfId="17076" xr:uid="{00000000-0005-0000-0000-0000B5420000}"/>
    <cellStyle name="Normal 2 4 3 3 8" xfId="17077" xr:uid="{00000000-0005-0000-0000-0000B6420000}"/>
    <cellStyle name="Normal 2 4 3 3 8 2" xfId="17078" xr:uid="{00000000-0005-0000-0000-0000B7420000}"/>
    <cellStyle name="Normal 2 4 3 3 8 2 2" xfId="17079" xr:uid="{00000000-0005-0000-0000-0000B8420000}"/>
    <cellStyle name="Normal 2 4 3 3 8 3" xfId="17080" xr:uid="{00000000-0005-0000-0000-0000B9420000}"/>
    <cellStyle name="Normal 2 4 3 3 9" xfId="17081" xr:uid="{00000000-0005-0000-0000-0000BA420000}"/>
    <cellStyle name="Normal 2 4 3 3 9 2" xfId="17082" xr:uid="{00000000-0005-0000-0000-0000BB420000}"/>
    <cellStyle name="Normal 2 4 3 4" xfId="17083" xr:uid="{00000000-0005-0000-0000-0000BC420000}"/>
    <cellStyle name="Normal 2 4 3 4 2" xfId="17084" xr:uid="{00000000-0005-0000-0000-0000BD420000}"/>
    <cellStyle name="Normal 2 4 3 4 2 2" xfId="17085" xr:uid="{00000000-0005-0000-0000-0000BE420000}"/>
    <cellStyle name="Normal 2 4 3 4 2 2 2" xfId="17086" xr:uid="{00000000-0005-0000-0000-0000BF420000}"/>
    <cellStyle name="Normal 2 4 3 4 2 2 2 2" xfId="17087" xr:uid="{00000000-0005-0000-0000-0000C0420000}"/>
    <cellStyle name="Normal 2 4 3 4 2 2 3" xfId="17088" xr:uid="{00000000-0005-0000-0000-0000C1420000}"/>
    <cellStyle name="Normal 2 4 3 4 2 3" xfId="17089" xr:uid="{00000000-0005-0000-0000-0000C2420000}"/>
    <cellStyle name="Normal 2 4 3 4 2 3 2" xfId="17090" xr:uid="{00000000-0005-0000-0000-0000C3420000}"/>
    <cellStyle name="Normal 2 4 3 4 2 3 2 2" xfId="17091" xr:uid="{00000000-0005-0000-0000-0000C4420000}"/>
    <cellStyle name="Normal 2 4 3 4 2 3 3" xfId="17092" xr:uid="{00000000-0005-0000-0000-0000C5420000}"/>
    <cellStyle name="Normal 2 4 3 4 2 4" xfId="17093" xr:uid="{00000000-0005-0000-0000-0000C6420000}"/>
    <cellStyle name="Normal 2 4 3 4 2 4 2" xfId="17094" xr:uid="{00000000-0005-0000-0000-0000C7420000}"/>
    <cellStyle name="Normal 2 4 3 4 2 4 2 2" xfId="17095" xr:uid="{00000000-0005-0000-0000-0000C8420000}"/>
    <cellStyle name="Normal 2 4 3 4 2 4 3" xfId="17096" xr:uid="{00000000-0005-0000-0000-0000C9420000}"/>
    <cellStyle name="Normal 2 4 3 4 2 5" xfId="17097" xr:uid="{00000000-0005-0000-0000-0000CA420000}"/>
    <cellStyle name="Normal 2 4 3 4 2 5 2" xfId="17098" xr:uid="{00000000-0005-0000-0000-0000CB420000}"/>
    <cellStyle name="Normal 2 4 3 4 2 6" xfId="17099" xr:uid="{00000000-0005-0000-0000-0000CC420000}"/>
    <cellStyle name="Normal 2 4 3 4 2 6 2" xfId="17100" xr:uid="{00000000-0005-0000-0000-0000CD420000}"/>
    <cellStyle name="Normal 2 4 3 4 2 7" xfId="17101" xr:uid="{00000000-0005-0000-0000-0000CE420000}"/>
    <cellStyle name="Normal 2 4 3 4 3" xfId="17102" xr:uid="{00000000-0005-0000-0000-0000CF420000}"/>
    <cellStyle name="Normal 2 4 3 4 3 2" xfId="17103" xr:uid="{00000000-0005-0000-0000-0000D0420000}"/>
    <cellStyle name="Normal 2 4 3 4 3 2 2" xfId="17104" xr:uid="{00000000-0005-0000-0000-0000D1420000}"/>
    <cellStyle name="Normal 2 4 3 4 3 2 2 2" xfId="17105" xr:uid="{00000000-0005-0000-0000-0000D2420000}"/>
    <cellStyle name="Normal 2 4 3 4 3 2 3" xfId="17106" xr:uid="{00000000-0005-0000-0000-0000D3420000}"/>
    <cellStyle name="Normal 2 4 3 4 3 3" xfId="17107" xr:uid="{00000000-0005-0000-0000-0000D4420000}"/>
    <cellStyle name="Normal 2 4 3 4 3 3 2" xfId="17108" xr:uid="{00000000-0005-0000-0000-0000D5420000}"/>
    <cellStyle name="Normal 2 4 3 4 3 3 2 2" xfId="17109" xr:uid="{00000000-0005-0000-0000-0000D6420000}"/>
    <cellStyle name="Normal 2 4 3 4 3 3 3" xfId="17110" xr:uid="{00000000-0005-0000-0000-0000D7420000}"/>
    <cellStyle name="Normal 2 4 3 4 3 4" xfId="17111" xr:uid="{00000000-0005-0000-0000-0000D8420000}"/>
    <cellStyle name="Normal 2 4 3 4 3 4 2" xfId="17112" xr:uid="{00000000-0005-0000-0000-0000D9420000}"/>
    <cellStyle name="Normal 2 4 3 4 3 4 2 2" xfId="17113" xr:uid="{00000000-0005-0000-0000-0000DA420000}"/>
    <cellStyle name="Normal 2 4 3 4 3 4 3" xfId="17114" xr:uid="{00000000-0005-0000-0000-0000DB420000}"/>
    <cellStyle name="Normal 2 4 3 4 3 5" xfId="17115" xr:uid="{00000000-0005-0000-0000-0000DC420000}"/>
    <cellStyle name="Normal 2 4 3 4 3 5 2" xfId="17116" xr:uid="{00000000-0005-0000-0000-0000DD420000}"/>
    <cellStyle name="Normal 2 4 3 4 3 6" xfId="17117" xr:uid="{00000000-0005-0000-0000-0000DE420000}"/>
    <cellStyle name="Normal 2 4 3 4 3 6 2" xfId="17118" xr:uid="{00000000-0005-0000-0000-0000DF420000}"/>
    <cellStyle name="Normal 2 4 3 4 3 7" xfId="17119" xr:uid="{00000000-0005-0000-0000-0000E0420000}"/>
    <cellStyle name="Normal 2 4 3 4 4" xfId="17120" xr:uid="{00000000-0005-0000-0000-0000E1420000}"/>
    <cellStyle name="Normal 2 4 3 4 4 2" xfId="17121" xr:uid="{00000000-0005-0000-0000-0000E2420000}"/>
    <cellStyle name="Normal 2 4 3 4 4 2 2" xfId="17122" xr:uid="{00000000-0005-0000-0000-0000E3420000}"/>
    <cellStyle name="Normal 2 4 3 4 4 3" xfId="17123" xr:uid="{00000000-0005-0000-0000-0000E4420000}"/>
    <cellStyle name="Normal 2 4 3 4 5" xfId="17124" xr:uid="{00000000-0005-0000-0000-0000E5420000}"/>
    <cellStyle name="Normal 2 4 3 4 5 2" xfId="17125" xr:uid="{00000000-0005-0000-0000-0000E6420000}"/>
    <cellStyle name="Normal 2 4 3 4 5 2 2" xfId="17126" xr:uid="{00000000-0005-0000-0000-0000E7420000}"/>
    <cellStyle name="Normal 2 4 3 4 5 3" xfId="17127" xr:uid="{00000000-0005-0000-0000-0000E8420000}"/>
    <cellStyle name="Normal 2 4 3 4 6" xfId="17128" xr:uid="{00000000-0005-0000-0000-0000E9420000}"/>
    <cellStyle name="Normal 2 4 3 4 6 2" xfId="17129" xr:uid="{00000000-0005-0000-0000-0000EA420000}"/>
    <cellStyle name="Normal 2 4 3 4 6 2 2" xfId="17130" xr:uid="{00000000-0005-0000-0000-0000EB420000}"/>
    <cellStyle name="Normal 2 4 3 4 6 3" xfId="17131" xr:uid="{00000000-0005-0000-0000-0000EC420000}"/>
    <cellStyle name="Normal 2 4 3 4 7" xfId="17132" xr:uid="{00000000-0005-0000-0000-0000ED420000}"/>
    <cellStyle name="Normal 2 4 3 4 7 2" xfId="17133" xr:uid="{00000000-0005-0000-0000-0000EE420000}"/>
    <cellStyle name="Normal 2 4 3 4 8" xfId="17134" xr:uid="{00000000-0005-0000-0000-0000EF420000}"/>
    <cellStyle name="Normal 2 4 3 4 8 2" xfId="17135" xr:uid="{00000000-0005-0000-0000-0000F0420000}"/>
    <cellStyle name="Normal 2 4 3 4 9" xfId="17136" xr:uid="{00000000-0005-0000-0000-0000F1420000}"/>
    <cellStyle name="Normal 2 4 3 5" xfId="17137" xr:uid="{00000000-0005-0000-0000-0000F2420000}"/>
    <cellStyle name="Normal 2 4 3 5 2" xfId="17138" xr:uid="{00000000-0005-0000-0000-0000F3420000}"/>
    <cellStyle name="Normal 2 4 3 5 2 2" xfId="17139" xr:uid="{00000000-0005-0000-0000-0000F4420000}"/>
    <cellStyle name="Normal 2 4 3 5 2 2 2" xfId="17140" xr:uid="{00000000-0005-0000-0000-0000F5420000}"/>
    <cellStyle name="Normal 2 4 3 5 2 2 2 2" xfId="17141" xr:uid="{00000000-0005-0000-0000-0000F6420000}"/>
    <cellStyle name="Normal 2 4 3 5 2 2 3" xfId="17142" xr:uid="{00000000-0005-0000-0000-0000F7420000}"/>
    <cellStyle name="Normal 2 4 3 5 2 3" xfId="17143" xr:uid="{00000000-0005-0000-0000-0000F8420000}"/>
    <cellStyle name="Normal 2 4 3 5 2 3 2" xfId="17144" xr:uid="{00000000-0005-0000-0000-0000F9420000}"/>
    <cellStyle name="Normal 2 4 3 5 2 3 2 2" xfId="17145" xr:uid="{00000000-0005-0000-0000-0000FA420000}"/>
    <cellStyle name="Normal 2 4 3 5 2 3 3" xfId="17146" xr:uid="{00000000-0005-0000-0000-0000FB420000}"/>
    <cellStyle name="Normal 2 4 3 5 2 4" xfId="17147" xr:uid="{00000000-0005-0000-0000-0000FC420000}"/>
    <cellStyle name="Normal 2 4 3 5 2 4 2" xfId="17148" xr:uid="{00000000-0005-0000-0000-0000FD420000}"/>
    <cellStyle name="Normal 2 4 3 5 2 4 2 2" xfId="17149" xr:uid="{00000000-0005-0000-0000-0000FE420000}"/>
    <cellStyle name="Normal 2 4 3 5 2 4 3" xfId="17150" xr:uid="{00000000-0005-0000-0000-0000FF420000}"/>
    <cellStyle name="Normal 2 4 3 5 2 5" xfId="17151" xr:uid="{00000000-0005-0000-0000-000000430000}"/>
    <cellStyle name="Normal 2 4 3 5 2 5 2" xfId="17152" xr:uid="{00000000-0005-0000-0000-000001430000}"/>
    <cellStyle name="Normal 2 4 3 5 2 6" xfId="17153" xr:uid="{00000000-0005-0000-0000-000002430000}"/>
    <cellStyle name="Normal 2 4 3 5 2 6 2" xfId="17154" xr:uid="{00000000-0005-0000-0000-000003430000}"/>
    <cellStyle name="Normal 2 4 3 5 2 7" xfId="17155" xr:uid="{00000000-0005-0000-0000-000004430000}"/>
    <cellStyle name="Normal 2 4 3 5 3" xfId="17156" xr:uid="{00000000-0005-0000-0000-000005430000}"/>
    <cellStyle name="Normal 2 4 3 5 3 2" xfId="17157" xr:uid="{00000000-0005-0000-0000-000006430000}"/>
    <cellStyle name="Normal 2 4 3 5 3 2 2" xfId="17158" xr:uid="{00000000-0005-0000-0000-000007430000}"/>
    <cellStyle name="Normal 2 4 3 5 3 3" xfId="17159" xr:uid="{00000000-0005-0000-0000-000008430000}"/>
    <cellStyle name="Normal 2 4 3 5 4" xfId="17160" xr:uid="{00000000-0005-0000-0000-000009430000}"/>
    <cellStyle name="Normal 2 4 3 5 4 2" xfId="17161" xr:uid="{00000000-0005-0000-0000-00000A430000}"/>
    <cellStyle name="Normal 2 4 3 5 4 2 2" xfId="17162" xr:uid="{00000000-0005-0000-0000-00000B430000}"/>
    <cellStyle name="Normal 2 4 3 5 4 3" xfId="17163" xr:uid="{00000000-0005-0000-0000-00000C430000}"/>
    <cellStyle name="Normal 2 4 3 5 5" xfId="17164" xr:uid="{00000000-0005-0000-0000-00000D430000}"/>
    <cellStyle name="Normal 2 4 3 5 5 2" xfId="17165" xr:uid="{00000000-0005-0000-0000-00000E430000}"/>
    <cellStyle name="Normal 2 4 3 5 5 2 2" xfId="17166" xr:uid="{00000000-0005-0000-0000-00000F430000}"/>
    <cellStyle name="Normal 2 4 3 5 5 3" xfId="17167" xr:uid="{00000000-0005-0000-0000-000010430000}"/>
    <cellStyle name="Normal 2 4 3 5 6" xfId="17168" xr:uid="{00000000-0005-0000-0000-000011430000}"/>
    <cellStyle name="Normal 2 4 3 5 6 2" xfId="17169" xr:uid="{00000000-0005-0000-0000-000012430000}"/>
    <cellStyle name="Normal 2 4 3 5 7" xfId="17170" xr:uid="{00000000-0005-0000-0000-000013430000}"/>
    <cellStyle name="Normal 2 4 3 5 7 2" xfId="17171" xr:uid="{00000000-0005-0000-0000-000014430000}"/>
    <cellStyle name="Normal 2 4 3 5 8" xfId="17172" xr:uid="{00000000-0005-0000-0000-000015430000}"/>
    <cellStyle name="Normal 2 4 3 6" xfId="17173" xr:uid="{00000000-0005-0000-0000-000016430000}"/>
    <cellStyle name="Normal 2 4 3 6 2" xfId="17174" xr:uid="{00000000-0005-0000-0000-000017430000}"/>
    <cellStyle name="Normal 2 4 3 6 2 2" xfId="17175" xr:uid="{00000000-0005-0000-0000-000018430000}"/>
    <cellStyle name="Normal 2 4 3 6 2 2 2" xfId="17176" xr:uid="{00000000-0005-0000-0000-000019430000}"/>
    <cellStyle name="Normal 2 4 3 6 2 3" xfId="17177" xr:uid="{00000000-0005-0000-0000-00001A430000}"/>
    <cellStyle name="Normal 2 4 3 6 3" xfId="17178" xr:uid="{00000000-0005-0000-0000-00001B430000}"/>
    <cellStyle name="Normal 2 4 3 6 3 2" xfId="17179" xr:uid="{00000000-0005-0000-0000-00001C430000}"/>
    <cellStyle name="Normal 2 4 3 6 3 2 2" xfId="17180" xr:uid="{00000000-0005-0000-0000-00001D430000}"/>
    <cellStyle name="Normal 2 4 3 6 3 3" xfId="17181" xr:uid="{00000000-0005-0000-0000-00001E430000}"/>
    <cellStyle name="Normal 2 4 3 6 4" xfId="17182" xr:uid="{00000000-0005-0000-0000-00001F430000}"/>
    <cellStyle name="Normal 2 4 3 6 4 2" xfId="17183" xr:uid="{00000000-0005-0000-0000-000020430000}"/>
    <cellStyle name="Normal 2 4 3 6 4 2 2" xfId="17184" xr:uid="{00000000-0005-0000-0000-000021430000}"/>
    <cellStyle name="Normal 2 4 3 6 4 3" xfId="17185" xr:uid="{00000000-0005-0000-0000-000022430000}"/>
    <cellStyle name="Normal 2 4 3 6 5" xfId="17186" xr:uid="{00000000-0005-0000-0000-000023430000}"/>
    <cellStyle name="Normal 2 4 3 6 5 2" xfId="17187" xr:uid="{00000000-0005-0000-0000-000024430000}"/>
    <cellStyle name="Normal 2 4 3 6 6" xfId="17188" xr:uid="{00000000-0005-0000-0000-000025430000}"/>
    <cellStyle name="Normal 2 4 3 6 6 2" xfId="17189" xr:uid="{00000000-0005-0000-0000-000026430000}"/>
    <cellStyle name="Normal 2 4 3 6 7" xfId="17190" xr:uid="{00000000-0005-0000-0000-000027430000}"/>
    <cellStyle name="Normal 2 4 3 7" xfId="17191" xr:uid="{00000000-0005-0000-0000-000028430000}"/>
    <cellStyle name="Normal 2 4 3 7 2" xfId="17192" xr:uid="{00000000-0005-0000-0000-000029430000}"/>
    <cellStyle name="Normal 2 4 3 7 2 2" xfId="17193" xr:uid="{00000000-0005-0000-0000-00002A430000}"/>
    <cellStyle name="Normal 2 4 3 7 2 2 2" xfId="17194" xr:uid="{00000000-0005-0000-0000-00002B430000}"/>
    <cellStyle name="Normal 2 4 3 7 2 3" xfId="17195" xr:uid="{00000000-0005-0000-0000-00002C430000}"/>
    <cellStyle name="Normal 2 4 3 7 3" xfId="17196" xr:uid="{00000000-0005-0000-0000-00002D430000}"/>
    <cellStyle name="Normal 2 4 3 7 3 2" xfId="17197" xr:uid="{00000000-0005-0000-0000-00002E430000}"/>
    <cellStyle name="Normal 2 4 3 7 3 2 2" xfId="17198" xr:uid="{00000000-0005-0000-0000-00002F430000}"/>
    <cellStyle name="Normal 2 4 3 7 3 3" xfId="17199" xr:uid="{00000000-0005-0000-0000-000030430000}"/>
    <cellStyle name="Normal 2 4 3 7 4" xfId="17200" xr:uid="{00000000-0005-0000-0000-000031430000}"/>
    <cellStyle name="Normal 2 4 3 7 4 2" xfId="17201" xr:uid="{00000000-0005-0000-0000-000032430000}"/>
    <cellStyle name="Normal 2 4 3 7 4 2 2" xfId="17202" xr:uid="{00000000-0005-0000-0000-000033430000}"/>
    <cellStyle name="Normal 2 4 3 7 4 3" xfId="17203" xr:uid="{00000000-0005-0000-0000-000034430000}"/>
    <cellStyle name="Normal 2 4 3 7 5" xfId="17204" xr:uid="{00000000-0005-0000-0000-000035430000}"/>
    <cellStyle name="Normal 2 4 3 7 5 2" xfId="17205" xr:uid="{00000000-0005-0000-0000-000036430000}"/>
    <cellStyle name="Normal 2 4 3 7 6" xfId="17206" xr:uid="{00000000-0005-0000-0000-000037430000}"/>
    <cellStyle name="Normal 2 4 3 7 6 2" xfId="17207" xr:uid="{00000000-0005-0000-0000-000038430000}"/>
    <cellStyle name="Normal 2 4 3 7 7" xfId="17208" xr:uid="{00000000-0005-0000-0000-000039430000}"/>
    <cellStyle name="Normal 2 4 3 8" xfId="17209" xr:uid="{00000000-0005-0000-0000-00003A430000}"/>
    <cellStyle name="Normal 2 4 3 8 2" xfId="17210" xr:uid="{00000000-0005-0000-0000-00003B430000}"/>
    <cellStyle name="Normal 2 4 3 8 2 2" xfId="17211" xr:uid="{00000000-0005-0000-0000-00003C430000}"/>
    <cellStyle name="Normal 2 4 3 8 3" xfId="17212" xr:uid="{00000000-0005-0000-0000-00003D430000}"/>
    <cellStyle name="Normal 2 4 3 9" xfId="17213" xr:uid="{00000000-0005-0000-0000-00003E430000}"/>
    <cellStyle name="Normal 2 4 3 9 2" xfId="17214" xr:uid="{00000000-0005-0000-0000-00003F430000}"/>
    <cellStyle name="Normal 2 4 3 9 2 2" xfId="17215" xr:uid="{00000000-0005-0000-0000-000040430000}"/>
    <cellStyle name="Normal 2 4 3 9 3" xfId="17216" xr:uid="{00000000-0005-0000-0000-000041430000}"/>
    <cellStyle name="Normal 2 4 3_Confidential Information" xfId="17217" xr:uid="{00000000-0005-0000-0000-000042430000}"/>
    <cellStyle name="Normal 2 4 4" xfId="17218" xr:uid="{00000000-0005-0000-0000-000043430000}"/>
    <cellStyle name="Normal 2 4 4 10" xfId="17219" xr:uid="{00000000-0005-0000-0000-000044430000}"/>
    <cellStyle name="Normal 2 4 4 10 2" xfId="17220" xr:uid="{00000000-0005-0000-0000-000045430000}"/>
    <cellStyle name="Normal 2 4 4 11" xfId="17221" xr:uid="{00000000-0005-0000-0000-000046430000}"/>
    <cellStyle name="Normal 2 4 4 2" xfId="17222" xr:uid="{00000000-0005-0000-0000-000047430000}"/>
    <cellStyle name="Normal 2 4 4 2 2" xfId="17223" xr:uid="{00000000-0005-0000-0000-000048430000}"/>
    <cellStyle name="Normal 2 4 4 2 2 2" xfId="17224" xr:uid="{00000000-0005-0000-0000-000049430000}"/>
    <cellStyle name="Normal 2 4 4 2 2 2 2" xfId="17225" xr:uid="{00000000-0005-0000-0000-00004A430000}"/>
    <cellStyle name="Normal 2 4 4 2 2 2 2 2" xfId="17226" xr:uid="{00000000-0005-0000-0000-00004B430000}"/>
    <cellStyle name="Normal 2 4 4 2 2 2 3" xfId="17227" xr:uid="{00000000-0005-0000-0000-00004C430000}"/>
    <cellStyle name="Normal 2 4 4 2 2 3" xfId="17228" xr:uid="{00000000-0005-0000-0000-00004D430000}"/>
    <cellStyle name="Normal 2 4 4 2 2 3 2" xfId="17229" xr:uid="{00000000-0005-0000-0000-00004E430000}"/>
    <cellStyle name="Normal 2 4 4 2 2 3 2 2" xfId="17230" xr:uid="{00000000-0005-0000-0000-00004F430000}"/>
    <cellStyle name="Normal 2 4 4 2 2 3 3" xfId="17231" xr:uid="{00000000-0005-0000-0000-000050430000}"/>
    <cellStyle name="Normal 2 4 4 2 2 4" xfId="17232" xr:uid="{00000000-0005-0000-0000-000051430000}"/>
    <cellStyle name="Normal 2 4 4 2 2 4 2" xfId="17233" xr:uid="{00000000-0005-0000-0000-000052430000}"/>
    <cellStyle name="Normal 2 4 4 2 2 4 2 2" xfId="17234" xr:uid="{00000000-0005-0000-0000-000053430000}"/>
    <cellStyle name="Normal 2 4 4 2 2 4 3" xfId="17235" xr:uid="{00000000-0005-0000-0000-000054430000}"/>
    <cellStyle name="Normal 2 4 4 2 2 5" xfId="17236" xr:uid="{00000000-0005-0000-0000-000055430000}"/>
    <cellStyle name="Normal 2 4 4 2 2 5 2" xfId="17237" xr:uid="{00000000-0005-0000-0000-000056430000}"/>
    <cellStyle name="Normal 2 4 4 2 2 6" xfId="17238" xr:uid="{00000000-0005-0000-0000-000057430000}"/>
    <cellStyle name="Normal 2 4 4 2 2 6 2" xfId="17239" xr:uid="{00000000-0005-0000-0000-000058430000}"/>
    <cellStyle name="Normal 2 4 4 2 2 7" xfId="17240" xr:uid="{00000000-0005-0000-0000-000059430000}"/>
    <cellStyle name="Normal 2 4 4 2 3" xfId="17241" xr:uid="{00000000-0005-0000-0000-00005A430000}"/>
    <cellStyle name="Normal 2 4 4 2 3 2" xfId="17242" xr:uid="{00000000-0005-0000-0000-00005B430000}"/>
    <cellStyle name="Normal 2 4 4 2 3 2 2" xfId="17243" xr:uid="{00000000-0005-0000-0000-00005C430000}"/>
    <cellStyle name="Normal 2 4 4 2 3 2 2 2" xfId="17244" xr:uid="{00000000-0005-0000-0000-00005D430000}"/>
    <cellStyle name="Normal 2 4 4 2 3 2 3" xfId="17245" xr:uid="{00000000-0005-0000-0000-00005E430000}"/>
    <cellStyle name="Normal 2 4 4 2 3 3" xfId="17246" xr:uid="{00000000-0005-0000-0000-00005F430000}"/>
    <cellStyle name="Normal 2 4 4 2 3 3 2" xfId="17247" xr:uid="{00000000-0005-0000-0000-000060430000}"/>
    <cellStyle name="Normal 2 4 4 2 3 3 2 2" xfId="17248" xr:uid="{00000000-0005-0000-0000-000061430000}"/>
    <cellStyle name="Normal 2 4 4 2 3 3 3" xfId="17249" xr:uid="{00000000-0005-0000-0000-000062430000}"/>
    <cellStyle name="Normal 2 4 4 2 3 4" xfId="17250" xr:uid="{00000000-0005-0000-0000-000063430000}"/>
    <cellStyle name="Normal 2 4 4 2 3 4 2" xfId="17251" xr:uid="{00000000-0005-0000-0000-000064430000}"/>
    <cellStyle name="Normal 2 4 4 2 3 4 2 2" xfId="17252" xr:uid="{00000000-0005-0000-0000-000065430000}"/>
    <cellStyle name="Normal 2 4 4 2 3 4 3" xfId="17253" xr:uid="{00000000-0005-0000-0000-000066430000}"/>
    <cellStyle name="Normal 2 4 4 2 3 5" xfId="17254" xr:uid="{00000000-0005-0000-0000-000067430000}"/>
    <cellStyle name="Normal 2 4 4 2 3 5 2" xfId="17255" xr:uid="{00000000-0005-0000-0000-000068430000}"/>
    <cellStyle name="Normal 2 4 4 2 3 6" xfId="17256" xr:uid="{00000000-0005-0000-0000-000069430000}"/>
    <cellStyle name="Normal 2 4 4 2 3 6 2" xfId="17257" xr:uid="{00000000-0005-0000-0000-00006A430000}"/>
    <cellStyle name="Normal 2 4 4 2 3 7" xfId="17258" xr:uid="{00000000-0005-0000-0000-00006B430000}"/>
    <cellStyle name="Normal 2 4 4 2 4" xfId="17259" xr:uid="{00000000-0005-0000-0000-00006C430000}"/>
    <cellStyle name="Normal 2 4 4 2 4 2" xfId="17260" xr:uid="{00000000-0005-0000-0000-00006D430000}"/>
    <cellStyle name="Normal 2 4 4 2 4 2 2" xfId="17261" xr:uid="{00000000-0005-0000-0000-00006E430000}"/>
    <cellStyle name="Normal 2 4 4 2 4 3" xfId="17262" xr:uid="{00000000-0005-0000-0000-00006F430000}"/>
    <cellStyle name="Normal 2 4 4 2 5" xfId="17263" xr:uid="{00000000-0005-0000-0000-000070430000}"/>
    <cellStyle name="Normal 2 4 4 2 5 2" xfId="17264" xr:uid="{00000000-0005-0000-0000-000071430000}"/>
    <cellStyle name="Normal 2 4 4 2 5 2 2" xfId="17265" xr:uid="{00000000-0005-0000-0000-000072430000}"/>
    <cellStyle name="Normal 2 4 4 2 5 3" xfId="17266" xr:uid="{00000000-0005-0000-0000-000073430000}"/>
    <cellStyle name="Normal 2 4 4 2 6" xfId="17267" xr:uid="{00000000-0005-0000-0000-000074430000}"/>
    <cellStyle name="Normal 2 4 4 2 6 2" xfId="17268" xr:uid="{00000000-0005-0000-0000-000075430000}"/>
    <cellStyle name="Normal 2 4 4 2 6 2 2" xfId="17269" xr:uid="{00000000-0005-0000-0000-000076430000}"/>
    <cellStyle name="Normal 2 4 4 2 6 3" xfId="17270" xr:uid="{00000000-0005-0000-0000-000077430000}"/>
    <cellStyle name="Normal 2 4 4 2 7" xfId="17271" xr:uid="{00000000-0005-0000-0000-000078430000}"/>
    <cellStyle name="Normal 2 4 4 2 7 2" xfId="17272" xr:uid="{00000000-0005-0000-0000-000079430000}"/>
    <cellStyle name="Normal 2 4 4 2 8" xfId="17273" xr:uid="{00000000-0005-0000-0000-00007A430000}"/>
    <cellStyle name="Normal 2 4 4 2 8 2" xfId="17274" xr:uid="{00000000-0005-0000-0000-00007B430000}"/>
    <cellStyle name="Normal 2 4 4 2 9" xfId="17275" xr:uid="{00000000-0005-0000-0000-00007C430000}"/>
    <cellStyle name="Normal 2 4 4 3" xfId="17276" xr:uid="{00000000-0005-0000-0000-00007D430000}"/>
    <cellStyle name="Normal 2 4 4 3 2" xfId="17277" xr:uid="{00000000-0005-0000-0000-00007E430000}"/>
    <cellStyle name="Normal 2 4 4 3 2 2" xfId="17278" xr:uid="{00000000-0005-0000-0000-00007F430000}"/>
    <cellStyle name="Normal 2 4 4 3 2 2 2" xfId="17279" xr:uid="{00000000-0005-0000-0000-000080430000}"/>
    <cellStyle name="Normal 2 4 4 3 2 2 2 2" xfId="17280" xr:uid="{00000000-0005-0000-0000-000081430000}"/>
    <cellStyle name="Normal 2 4 4 3 2 2 3" xfId="17281" xr:uid="{00000000-0005-0000-0000-000082430000}"/>
    <cellStyle name="Normal 2 4 4 3 2 3" xfId="17282" xr:uid="{00000000-0005-0000-0000-000083430000}"/>
    <cellStyle name="Normal 2 4 4 3 2 3 2" xfId="17283" xr:uid="{00000000-0005-0000-0000-000084430000}"/>
    <cellStyle name="Normal 2 4 4 3 2 3 2 2" xfId="17284" xr:uid="{00000000-0005-0000-0000-000085430000}"/>
    <cellStyle name="Normal 2 4 4 3 2 3 3" xfId="17285" xr:uid="{00000000-0005-0000-0000-000086430000}"/>
    <cellStyle name="Normal 2 4 4 3 2 4" xfId="17286" xr:uid="{00000000-0005-0000-0000-000087430000}"/>
    <cellStyle name="Normal 2 4 4 3 2 4 2" xfId="17287" xr:uid="{00000000-0005-0000-0000-000088430000}"/>
    <cellStyle name="Normal 2 4 4 3 2 4 2 2" xfId="17288" xr:uid="{00000000-0005-0000-0000-000089430000}"/>
    <cellStyle name="Normal 2 4 4 3 2 4 3" xfId="17289" xr:uid="{00000000-0005-0000-0000-00008A430000}"/>
    <cellStyle name="Normal 2 4 4 3 2 5" xfId="17290" xr:uid="{00000000-0005-0000-0000-00008B430000}"/>
    <cellStyle name="Normal 2 4 4 3 2 5 2" xfId="17291" xr:uid="{00000000-0005-0000-0000-00008C430000}"/>
    <cellStyle name="Normal 2 4 4 3 2 6" xfId="17292" xr:uid="{00000000-0005-0000-0000-00008D430000}"/>
    <cellStyle name="Normal 2 4 4 3 2 6 2" xfId="17293" xr:uid="{00000000-0005-0000-0000-00008E430000}"/>
    <cellStyle name="Normal 2 4 4 3 2 7" xfId="17294" xr:uid="{00000000-0005-0000-0000-00008F430000}"/>
    <cellStyle name="Normal 2 4 4 3 3" xfId="17295" xr:uid="{00000000-0005-0000-0000-000090430000}"/>
    <cellStyle name="Normal 2 4 4 3 3 2" xfId="17296" xr:uid="{00000000-0005-0000-0000-000091430000}"/>
    <cellStyle name="Normal 2 4 4 3 3 2 2" xfId="17297" xr:uid="{00000000-0005-0000-0000-000092430000}"/>
    <cellStyle name="Normal 2 4 4 3 3 3" xfId="17298" xr:uid="{00000000-0005-0000-0000-000093430000}"/>
    <cellStyle name="Normal 2 4 4 3 4" xfId="17299" xr:uid="{00000000-0005-0000-0000-000094430000}"/>
    <cellStyle name="Normal 2 4 4 3 4 2" xfId="17300" xr:uid="{00000000-0005-0000-0000-000095430000}"/>
    <cellStyle name="Normal 2 4 4 3 4 2 2" xfId="17301" xr:uid="{00000000-0005-0000-0000-000096430000}"/>
    <cellStyle name="Normal 2 4 4 3 4 3" xfId="17302" xr:uid="{00000000-0005-0000-0000-000097430000}"/>
    <cellStyle name="Normal 2 4 4 3 5" xfId="17303" xr:uid="{00000000-0005-0000-0000-000098430000}"/>
    <cellStyle name="Normal 2 4 4 3 5 2" xfId="17304" xr:uid="{00000000-0005-0000-0000-000099430000}"/>
    <cellStyle name="Normal 2 4 4 3 5 2 2" xfId="17305" xr:uid="{00000000-0005-0000-0000-00009A430000}"/>
    <cellStyle name="Normal 2 4 4 3 5 3" xfId="17306" xr:uid="{00000000-0005-0000-0000-00009B430000}"/>
    <cellStyle name="Normal 2 4 4 3 6" xfId="17307" xr:uid="{00000000-0005-0000-0000-00009C430000}"/>
    <cellStyle name="Normal 2 4 4 3 6 2" xfId="17308" xr:uid="{00000000-0005-0000-0000-00009D430000}"/>
    <cellStyle name="Normal 2 4 4 3 7" xfId="17309" xr:uid="{00000000-0005-0000-0000-00009E430000}"/>
    <cellStyle name="Normal 2 4 4 3 7 2" xfId="17310" xr:uid="{00000000-0005-0000-0000-00009F430000}"/>
    <cellStyle name="Normal 2 4 4 3 8" xfId="17311" xr:uid="{00000000-0005-0000-0000-0000A0430000}"/>
    <cellStyle name="Normal 2 4 4 4" xfId="17312" xr:uid="{00000000-0005-0000-0000-0000A1430000}"/>
    <cellStyle name="Normal 2 4 4 4 2" xfId="17313" xr:uid="{00000000-0005-0000-0000-0000A2430000}"/>
    <cellStyle name="Normal 2 4 4 4 2 2" xfId="17314" xr:uid="{00000000-0005-0000-0000-0000A3430000}"/>
    <cellStyle name="Normal 2 4 4 4 2 2 2" xfId="17315" xr:uid="{00000000-0005-0000-0000-0000A4430000}"/>
    <cellStyle name="Normal 2 4 4 4 2 3" xfId="17316" xr:uid="{00000000-0005-0000-0000-0000A5430000}"/>
    <cellStyle name="Normal 2 4 4 4 3" xfId="17317" xr:uid="{00000000-0005-0000-0000-0000A6430000}"/>
    <cellStyle name="Normal 2 4 4 4 3 2" xfId="17318" xr:uid="{00000000-0005-0000-0000-0000A7430000}"/>
    <cellStyle name="Normal 2 4 4 4 3 2 2" xfId="17319" xr:uid="{00000000-0005-0000-0000-0000A8430000}"/>
    <cellStyle name="Normal 2 4 4 4 3 3" xfId="17320" xr:uid="{00000000-0005-0000-0000-0000A9430000}"/>
    <cellStyle name="Normal 2 4 4 4 4" xfId="17321" xr:uid="{00000000-0005-0000-0000-0000AA430000}"/>
    <cellStyle name="Normal 2 4 4 4 4 2" xfId="17322" xr:uid="{00000000-0005-0000-0000-0000AB430000}"/>
    <cellStyle name="Normal 2 4 4 4 4 2 2" xfId="17323" xr:uid="{00000000-0005-0000-0000-0000AC430000}"/>
    <cellStyle name="Normal 2 4 4 4 4 3" xfId="17324" xr:uid="{00000000-0005-0000-0000-0000AD430000}"/>
    <cellStyle name="Normal 2 4 4 4 5" xfId="17325" xr:uid="{00000000-0005-0000-0000-0000AE430000}"/>
    <cellStyle name="Normal 2 4 4 4 5 2" xfId="17326" xr:uid="{00000000-0005-0000-0000-0000AF430000}"/>
    <cellStyle name="Normal 2 4 4 4 6" xfId="17327" xr:uid="{00000000-0005-0000-0000-0000B0430000}"/>
    <cellStyle name="Normal 2 4 4 4 6 2" xfId="17328" xr:uid="{00000000-0005-0000-0000-0000B1430000}"/>
    <cellStyle name="Normal 2 4 4 4 7" xfId="17329" xr:uid="{00000000-0005-0000-0000-0000B2430000}"/>
    <cellStyle name="Normal 2 4 4 5" xfId="17330" xr:uid="{00000000-0005-0000-0000-0000B3430000}"/>
    <cellStyle name="Normal 2 4 4 5 2" xfId="17331" xr:uid="{00000000-0005-0000-0000-0000B4430000}"/>
    <cellStyle name="Normal 2 4 4 5 2 2" xfId="17332" xr:uid="{00000000-0005-0000-0000-0000B5430000}"/>
    <cellStyle name="Normal 2 4 4 5 2 2 2" xfId="17333" xr:uid="{00000000-0005-0000-0000-0000B6430000}"/>
    <cellStyle name="Normal 2 4 4 5 2 3" xfId="17334" xr:uid="{00000000-0005-0000-0000-0000B7430000}"/>
    <cellStyle name="Normal 2 4 4 5 3" xfId="17335" xr:uid="{00000000-0005-0000-0000-0000B8430000}"/>
    <cellStyle name="Normal 2 4 4 5 3 2" xfId="17336" xr:uid="{00000000-0005-0000-0000-0000B9430000}"/>
    <cellStyle name="Normal 2 4 4 5 3 2 2" xfId="17337" xr:uid="{00000000-0005-0000-0000-0000BA430000}"/>
    <cellStyle name="Normal 2 4 4 5 3 3" xfId="17338" xr:uid="{00000000-0005-0000-0000-0000BB430000}"/>
    <cellStyle name="Normal 2 4 4 5 4" xfId="17339" xr:uid="{00000000-0005-0000-0000-0000BC430000}"/>
    <cellStyle name="Normal 2 4 4 5 4 2" xfId="17340" xr:uid="{00000000-0005-0000-0000-0000BD430000}"/>
    <cellStyle name="Normal 2 4 4 5 4 2 2" xfId="17341" xr:uid="{00000000-0005-0000-0000-0000BE430000}"/>
    <cellStyle name="Normal 2 4 4 5 4 3" xfId="17342" xr:uid="{00000000-0005-0000-0000-0000BF430000}"/>
    <cellStyle name="Normal 2 4 4 5 5" xfId="17343" xr:uid="{00000000-0005-0000-0000-0000C0430000}"/>
    <cellStyle name="Normal 2 4 4 5 5 2" xfId="17344" xr:uid="{00000000-0005-0000-0000-0000C1430000}"/>
    <cellStyle name="Normal 2 4 4 5 6" xfId="17345" xr:uid="{00000000-0005-0000-0000-0000C2430000}"/>
    <cellStyle name="Normal 2 4 4 5 6 2" xfId="17346" xr:uid="{00000000-0005-0000-0000-0000C3430000}"/>
    <cellStyle name="Normal 2 4 4 5 7" xfId="17347" xr:uid="{00000000-0005-0000-0000-0000C4430000}"/>
    <cellStyle name="Normal 2 4 4 6" xfId="17348" xr:uid="{00000000-0005-0000-0000-0000C5430000}"/>
    <cellStyle name="Normal 2 4 4 6 2" xfId="17349" xr:uid="{00000000-0005-0000-0000-0000C6430000}"/>
    <cellStyle name="Normal 2 4 4 6 2 2" xfId="17350" xr:uid="{00000000-0005-0000-0000-0000C7430000}"/>
    <cellStyle name="Normal 2 4 4 6 3" xfId="17351" xr:uid="{00000000-0005-0000-0000-0000C8430000}"/>
    <cellStyle name="Normal 2 4 4 7" xfId="17352" xr:uid="{00000000-0005-0000-0000-0000C9430000}"/>
    <cellStyle name="Normal 2 4 4 7 2" xfId="17353" xr:uid="{00000000-0005-0000-0000-0000CA430000}"/>
    <cellStyle name="Normal 2 4 4 7 2 2" xfId="17354" xr:uid="{00000000-0005-0000-0000-0000CB430000}"/>
    <cellStyle name="Normal 2 4 4 7 3" xfId="17355" xr:uid="{00000000-0005-0000-0000-0000CC430000}"/>
    <cellStyle name="Normal 2 4 4 8" xfId="17356" xr:uid="{00000000-0005-0000-0000-0000CD430000}"/>
    <cellStyle name="Normal 2 4 4 8 2" xfId="17357" xr:uid="{00000000-0005-0000-0000-0000CE430000}"/>
    <cellStyle name="Normal 2 4 4 8 2 2" xfId="17358" xr:uid="{00000000-0005-0000-0000-0000CF430000}"/>
    <cellStyle name="Normal 2 4 4 8 3" xfId="17359" xr:uid="{00000000-0005-0000-0000-0000D0430000}"/>
    <cellStyle name="Normal 2 4 4 9" xfId="17360" xr:uid="{00000000-0005-0000-0000-0000D1430000}"/>
    <cellStyle name="Normal 2 4 4 9 2" xfId="17361" xr:uid="{00000000-0005-0000-0000-0000D2430000}"/>
    <cellStyle name="Normal 2 4 5" xfId="17362" xr:uid="{00000000-0005-0000-0000-0000D3430000}"/>
    <cellStyle name="Normal 2 4 5 10" xfId="17363" xr:uid="{00000000-0005-0000-0000-0000D4430000}"/>
    <cellStyle name="Normal 2 4 5 10 2" xfId="17364" xr:uid="{00000000-0005-0000-0000-0000D5430000}"/>
    <cellStyle name="Normal 2 4 5 11" xfId="17365" xr:uid="{00000000-0005-0000-0000-0000D6430000}"/>
    <cellStyle name="Normal 2 4 5 2" xfId="17366" xr:uid="{00000000-0005-0000-0000-0000D7430000}"/>
    <cellStyle name="Normal 2 4 5 2 2" xfId="17367" xr:uid="{00000000-0005-0000-0000-0000D8430000}"/>
    <cellStyle name="Normal 2 4 5 2 2 2" xfId="17368" xr:uid="{00000000-0005-0000-0000-0000D9430000}"/>
    <cellStyle name="Normal 2 4 5 2 2 2 2" xfId="17369" xr:uid="{00000000-0005-0000-0000-0000DA430000}"/>
    <cellStyle name="Normal 2 4 5 2 2 2 2 2" xfId="17370" xr:uid="{00000000-0005-0000-0000-0000DB430000}"/>
    <cellStyle name="Normal 2 4 5 2 2 2 3" xfId="17371" xr:uid="{00000000-0005-0000-0000-0000DC430000}"/>
    <cellStyle name="Normal 2 4 5 2 2 3" xfId="17372" xr:uid="{00000000-0005-0000-0000-0000DD430000}"/>
    <cellStyle name="Normal 2 4 5 2 2 3 2" xfId="17373" xr:uid="{00000000-0005-0000-0000-0000DE430000}"/>
    <cellStyle name="Normal 2 4 5 2 2 3 2 2" xfId="17374" xr:uid="{00000000-0005-0000-0000-0000DF430000}"/>
    <cellStyle name="Normal 2 4 5 2 2 3 3" xfId="17375" xr:uid="{00000000-0005-0000-0000-0000E0430000}"/>
    <cellStyle name="Normal 2 4 5 2 2 4" xfId="17376" xr:uid="{00000000-0005-0000-0000-0000E1430000}"/>
    <cellStyle name="Normal 2 4 5 2 2 4 2" xfId="17377" xr:uid="{00000000-0005-0000-0000-0000E2430000}"/>
    <cellStyle name="Normal 2 4 5 2 2 4 2 2" xfId="17378" xr:uid="{00000000-0005-0000-0000-0000E3430000}"/>
    <cellStyle name="Normal 2 4 5 2 2 4 3" xfId="17379" xr:uid="{00000000-0005-0000-0000-0000E4430000}"/>
    <cellStyle name="Normal 2 4 5 2 2 5" xfId="17380" xr:uid="{00000000-0005-0000-0000-0000E5430000}"/>
    <cellStyle name="Normal 2 4 5 2 2 5 2" xfId="17381" xr:uid="{00000000-0005-0000-0000-0000E6430000}"/>
    <cellStyle name="Normal 2 4 5 2 2 6" xfId="17382" xr:uid="{00000000-0005-0000-0000-0000E7430000}"/>
    <cellStyle name="Normal 2 4 5 2 2 6 2" xfId="17383" xr:uid="{00000000-0005-0000-0000-0000E8430000}"/>
    <cellStyle name="Normal 2 4 5 2 2 7" xfId="17384" xr:uid="{00000000-0005-0000-0000-0000E9430000}"/>
    <cellStyle name="Normal 2 4 5 2 3" xfId="17385" xr:uid="{00000000-0005-0000-0000-0000EA430000}"/>
    <cellStyle name="Normal 2 4 5 2 3 2" xfId="17386" xr:uid="{00000000-0005-0000-0000-0000EB430000}"/>
    <cellStyle name="Normal 2 4 5 2 3 2 2" xfId="17387" xr:uid="{00000000-0005-0000-0000-0000EC430000}"/>
    <cellStyle name="Normal 2 4 5 2 3 2 2 2" xfId="17388" xr:uid="{00000000-0005-0000-0000-0000ED430000}"/>
    <cellStyle name="Normal 2 4 5 2 3 2 3" xfId="17389" xr:uid="{00000000-0005-0000-0000-0000EE430000}"/>
    <cellStyle name="Normal 2 4 5 2 3 3" xfId="17390" xr:uid="{00000000-0005-0000-0000-0000EF430000}"/>
    <cellStyle name="Normal 2 4 5 2 3 3 2" xfId="17391" xr:uid="{00000000-0005-0000-0000-0000F0430000}"/>
    <cellStyle name="Normal 2 4 5 2 3 3 2 2" xfId="17392" xr:uid="{00000000-0005-0000-0000-0000F1430000}"/>
    <cellStyle name="Normal 2 4 5 2 3 3 3" xfId="17393" xr:uid="{00000000-0005-0000-0000-0000F2430000}"/>
    <cellStyle name="Normal 2 4 5 2 3 4" xfId="17394" xr:uid="{00000000-0005-0000-0000-0000F3430000}"/>
    <cellStyle name="Normal 2 4 5 2 3 4 2" xfId="17395" xr:uid="{00000000-0005-0000-0000-0000F4430000}"/>
    <cellStyle name="Normal 2 4 5 2 3 4 2 2" xfId="17396" xr:uid="{00000000-0005-0000-0000-0000F5430000}"/>
    <cellStyle name="Normal 2 4 5 2 3 4 3" xfId="17397" xr:uid="{00000000-0005-0000-0000-0000F6430000}"/>
    <cellStyle name="Normal 2 4 5 2 3 5" xfId="17398" xr:uid="{00000000-0005-0000-0000-0000F7430000}"/>
    <cellStyle name="Normal 2 4 5 2 3 5 2" xfId="17399" xr:uid="{00000000-0005-0000-0000-0000F8430000}"/>
    <cellStyle name="Normal 2 4 5 2 3 6" xfId="17400" xr:uid="{00000000-0005-0000-0000-0000F9430000}"/>
    <cellStyle name="Normal 2 4 5 2 3 6 2" xfId="17401" xr:uid="{00000000-0005-0000-0000-0000FA430000}"/>
    <cellStyle name="Normal 2 4 5 2 3 7" xfId="17402" xr:uid="{00000000-0005-0000-0000-0000FB430000}"/>
    <cellStyle name="Normal 2 4 5 2 4" xfId="17403" xr:uid="{00000000-0005-0000-0000-0000FC430000}"/>
    <cellStyle name="Normal 2 4 5 2 4 2" xfId="17404" xr:uid="{00000000-0005-0000-0000-0000FD430000}"/>
    <cellStyle name="Normal 2 4 5 2 4 2 2" xfId="17405" xr:uid="{00000000-0005-0000-0000-0000FE430000}"/>
    <cellStyle name="Normal 2 4 5 2 4 3" xfId="17406" xr:uid="{00000000-0005-0000-0000-0000FF430000}"/>
    <cellStyle name="Normal 2 4 5 2 5" xfId="17407" xr:uid="{00000000-0005-0000-0000-000000440000}"/>
    <cellStyle name="Normal 2 4 5 2 5 2" xfId="17408" xr:uid="{00000000-0005-0000-0000-000001440000}"/>
    <cellStyle name="Normal 2 4 5 2 5 2 2" xfId="17409" xr:uid="{00000000-0005-0000-0000-000002440000}"/>
    <cellStyle name="Normal 2 4 5 2 5 3" xfId="17410" xr:uid="{00000000-0005-0000-0000-000003440000}"/>
    <cellStyle name="Normal 2 4 5 2 6" xfId="17411" xr:uid="{00000000-0005-0000-0000-000004440000}"/>
    <cellStyle name="Normal 2 4 5 2 6 2" xfId="17412" xr:uid="{00000000-0005-0000-0000-000005440000}"/>
    <cellStyle name="Normal 2 4 5 2 6 2 2" xfId="17413" xr:uid="{00000000-0005-0000-0000-000006440000}"/>
    <cellStyle name="Normal 2 4 5 2 6 3" xfId="17414" xr:uid="{00000000-0005-0000-0000-000007440000}"/>
    <cellStyle name="Normal 2 4 5 2 7" xfId="17415" xr:uid="{00000000-0005-0000-0000-000008440000}"/>
    <cellStyle name="Normal 2 4 5 2 7 2" xfId="17416" xr:uid="{00000000-0005-0000-0000-000009440000}"/>
    <cellStyle name="Normal 2 4 5 2 8" xfId="17417" xr:uid="{00000000-0005-0000-0000-00000A440000}"/>
    <cellStyle name="Normal 2 4 5 2 8 2" xfId="17418" xr:uid="{00000000-0005-0000-0000-00000B440000}"/>
    <cellStyle name="Normal 2 4 5 2 9" xfId="17419" xr:uid="{00000000-0005-0000-0000-00000C440000}"/>
    <cellStyle name="Normal 2 4 5 3" xfId="17420" xr:uid="{00000000-0005-0000-0000-00000D440000}"/>
    <cellStyle name="Normal 2 4 5 3 2" xfId="17421" xr:uid="{00000000-0005-0000-0000-00000E440000}"/>
    <cellStyle name="Normal 2 4 5 3 2 2" xfId="17422" xr:uid="{00000000-0005-0000-0000-00000F440000}"/>
    <cellStyle name="Normal 2 4 5 3 2 2 2" xfId="17423" xr:uid="{00000000-0005-0000-0000-000010440000}"/>
    <cellStyle name="Normal 2 4 5 3 2 2 2 2" xfId="17424" xr:uid="{00000000-0005-0000-0000-000011440000}"/>
    <cellStyle name="Normal 2 4 5 3 2 2 3" xfId="17425" xr:uid="{00000000-0005-0000-0000-000012440000}"/>
    <cellStyle name="Normal 2 4 5 3 2 3" xfId="17426" xr:uid="{00000000-0005-0000-0000-000013440000}"/>
    <cellStyle name="Normal 2 4 5 3 2 3 2" xfId="17427" xr:uid="{00000000-0005-0000-0000-000014440000}"/>
    <cellStyle name="Normal 2 4 5 3 2 3 2 2" xfId="17428" xr:uid="{00000000-0005-0000-0000-000015440000}"/>
    <cellStyle name="Normal 2 4 5 3 2 3 3" xfId="17429" xr:uid="{00000000-0005-0000-0000-000016440000}"/>
    <cellStyle name="Normal 2 4 5 3 2 4" xfId="17430" xr:uid="{00000000-0005-0000-0000-000017440000}"/>
    <cellStyle name="Normal 2 4 5 3 2 4 2" xfId="17431" xr:uid="{00000000-0005-0000-0000-000018440000}"/>
    <cellStyle name="Normal 2 4 5 3 2 4 2 2" xfId="17432" xr:uid="{00000000-0005-0000-0000-000019440000}"/>
    <cellStyle name="Normal 2 4 5 3 2 4 3" xfId="17433" xr:uid="{00000000-0005-0000-0000-00001A440000}"/>
    <cellStyle name="Normal 2 4 5 3 2 5" xfId="17434" xr:uid="{00000000-0005-0000-0000-00001B440000}"/>
    <cellStyle name="Normal 2 4 5 3 2 5 2" xfId="17435" xr:uid="{00000000-0005-0000-0000-00001C440000}"/>
    <cellStyle name="Normal 2 4 5 3 2 6" xfId="17436" xr:uid="{00000000-0005-0000-0000-00001D440000}"/>
    <cellStyle name="Normal 2 4 5 3 2 6 2" xfId="17437" xr:uid="{00000000-0005-0000-0000-00001E440000}"/>
    <cellStyle name="Normal 2 4 5 3 2 7" xfId="17438" xr:uid="{00000000-0005-0000-0000-00001F440000}"/>
    <cellStyle name="Normal 2 4 5 3 3" xfId="17439" xr:uid="{00000000-0005-0000-0000-000020440000}"/>
    <cellStyle name="Normal 2 4 5 3 3 2" xfId="17440" xr:uid="{00000000-0005-0000-0000-000021440000}"/>
    <cellStyle name="Normal 2 4 5 3 3 2 2" xfId="17441" xr:uid="{00000000-0005-0000-0000-000022440000}"/>
    <cellStyle name="Normal 2 4 5 3 3 3" xfId="17442" xr:uid="{00000000-0005-0000-0000-000023440000}"/>
    <cellStyle name="Normal 2 4 5 3 4" xfId="17443" xr:uid="{00000000-0005-0000-0000-000024440000}"/>
    <cellStyle name="Normal 2 4 5 3 4 2" xfId="17444" xr:uid="{00000000-0005-0000-0000-000025440000}"/>
    <cellStyle name="Normal 2 4 5 3 4 2 2" xfId="17445" xr:uid="{00000000-0005-0000-0000-000026440000}"/>
    <cellStyle name="Normal 2 4 5 3 4 3" xfId="17446" xr:uid="{00000000-0005-0000-0000-000027440000}"/>
    <cellStyle name="Normal 2 4 5 3 5" xfId="17447" xr:uid="{00000000-0005-0000-0000-000028440000}"/>
    <cellStyle name="Normal 2 4 5 3 5 2" xfId="17448" xr:uid="{00000000-0005-0000-0000-000029440000}"/>
    <cellStyle name="Normal 2 4 5 3 5 2 2" xfId="17449" xr:uid="{00000000-0005-0000-0000-00002A440000}"/>
    <cellStyle name="Normal 2 4 5 3 5 3" xfId="17450" xr:uid="{00000000-0005-0000-0000-00002B440000}"/>
    <cellStyle name="Normal 2 4 5 3 6" xfId="17451" xr:uid="{00000000-0005-0000-0000-00002C440000}"/>
    <cellStyle name="Normal 2 4 5 3 6 2" xfId="17452" xr:uid="{00000000-0005-0000-0000-00002D440000}"/>
    <cellStyle name="Normal 2 4 5 3 7" xfId="17453" xr:uid="{00000000-0005-0000-0000-00002E440000}"/>
    <cellStyle name="Normal 2 4 5 3 7 2" xfId="17454" xr:uid="{00000000-0005-0000-0000-00002F440000}"/>
    <cellStyle name="Normal 2 4 5 3 8" xfId="17455" xr:uid="{00000000-0005-0000-0000-000030440000}"/>
    <cellStyle name="Normal 2 4 5 4" xfId="17456" xr:uid="{00000000-0005-0000-0000-000031440000}"/>
    <cellStyle name="Normal 2 4 5 4 2" xfId="17457" xr:uid="{00000000-0005-0000-0000-000032440000}"/>
    <cellStyle name="Normal 2 4 5 4 2 2" xfId="17458" xr:uid="{00000000-0005-0000-0000-000033440000}"/>
    <cellStyle name="Normal 2 4 5 4 2 2 2" xfId="17459" xr:uid="{00000000-0005-0000-0000-000034440000}"/>
    <cellStyle name="Normal 2 4 5 4 2 3" xfId="17460" xr:uid="{00000000-0005-0000-0000-000035440000}"/>
    <cellStyle name="Normal 2 4 5 4 3" xfId="17461" xr:uid="{00000000-0005-0000-0000-000036440000}"/>
    <cellStyle name="Normal 2 4 5 4 3 2" xfId="17462" xr:uid="{00000000-0005-0000-0000-000037440000}"/>
    <cellStyle name="Normal 2 4 5 4 3 2 2" xfId="17463" xr:uid="{00000000-0005-0000-0000-000038440000}"/>
    <cellStyle name="Normal 2 4 5 4 3 3" xfId="17464" xr:uid="{00000000-0005-0000-0000-000039440000}"/>
    <cellStyle name="Normal 2 4 5 4 4" xfId="17465" xr:uid="{00000000-0005-0000-0000-00003A440000}"/>
    <cellStyle name="Normal 2 4 5 4 4 2" xfId="17466" xr:uid="{00000000-0005-0000-0000-00003B440000}"/>
    <cellStyle name="Normal 2 4 5 4 4 2 2" xfId="17467" xr:uid="{00000000-0005-0000-0000-00003C440000}"/>
    <cellStyle name="Normal 2 4 5 4 4 3" xfId="17468" xr:uid="{00000000-0005-0000-0000-00003D440000}"/>
    <cellStyle name="Normal 2 4 5 4 5" xfId="17469" xr:uid="{00000000-0005-0000-0000-00003E440000}"/>
    <cellStyle name="Normal 2 4 5 4 5 2" xfId="17470" xr:uid="{00000000-0005-0000-0000-00003F440000}"/>
    <cellStyle name="Normal 2 4 5 4 6" xfId="17471" xr:uid="{00000000-0005-0000-0000-000040440000}"/>
    <cellStyle name="Normal 2 4 5 4 6 2" xfId="17472" xr:uid="{00000000-0005-0000-0000-000041440000}"/>
    <cellStyle name="Normal 2 4 5 4 7" xfId="17473" xr:uid="{00000000-0005-0000-0000-000042440000}"/>
    <cellStyle name="Normal 2 4 5 5" xfId="17474" xr:uid="{00000000-0005-0000-0000-000043440000}"/>
    <cellStyle name="Normal 2 4 5 5 2" xfId="17475" xr:uid="{00000000-0005-0000-0000-000044440000}"/>
    <cellStyle name="Normal 2 4 5 5 2 2" xfId="17476" xr:uid="{00000000-0005-0000-0000-000045440000}"/>
    <cellStyle name="Normal 2 4 5 5 2 2 2" xfId="17477" xr:uid="{00000000-0005-0000-0000-000046440000}"/>
    <cellStyle name="Normal 2 4 5 5 2 3" xfId="17478" xr:uid="{00000000-0005-0000-0000-000047440000}"/>
    <cellStyle name="Normal 2 4 5 5 3" xfId="17479" xr:uid="{00000000-0005-0000-0000-000048440000}"/>
    <cellStyle name="Normal 2 4 5 5 3 2" xfId="17480" xr:uid="{00000000-0005-0000-0000-000049440000}"/>
    <cellStyle name="Normal 2 4 5 5 3 2 2" xfId="17481" xr:uid="{00000000-0005-0000-0000-00004A440000}"/>
    <cellStyle name="Normal 2 4 5 5 3 3" xfId="17482" xr:uid="{00000000-0005-0000-0000-00004B440000}"/>
    <cellStyle name="Normal 2 4 5 5 4" xfId="17483" xr:uid="{00000000-0005-0000-0000-00004C440000}"/>
    <cellStyle name="Normal 2 4 5 5 4 2" xfId="17484" xr:uid="{00000000-0005-0000-0000-00004D440000}"/>
    <cellStyle name="Normal 2 4 5 5 4 2 2" xfId="17485" xr:uid="{00000000-0005-0000-0000-00004E440000}"/>
    <cellStyle name="Normal 2 4 5 5 4 3" xfId="17486" xr:uid="{00000000-0005-0000-0000-00004F440000}"/>
    <cellStyle name="Normal 2 4 5 5 5" xfId="17487" xr:uid="{00000000-0005-0000-0000-000050440000}"/>
    <cellStyle name="Normal 2 4 5 5 5 2" xfId="17488" xr:uid="{00000000-0005-0000-0000-000051440000}"/>
    <cellStyle name="Normal 2 4 5 5 6" xfId="17489" xr:uid="{00000000-0005-0000-0000-000052440000}"/>
    <cellStyle name="Normal 2 4 5 5 6 2" xfId="17490" xr:uid="{00000000-0005-0000-0000-000053440000}"/>
    <cellStyle name="Normal 2 4 5 5 7" xfId="17491" xr:uid="{00000000-0005-0000-0000-000054440000}"/>
    <cellStyle name="Normal 2 4 5 6" xfId="17492" xr:uid="{00000000-0005-0000-0000-000055440000}"/>
    <cellStyle name="Normal 2 4 5 6 2" xfId="17493" xr:uid="{00000000-0005-0000-0000-000056440000}"/>
    <cellStyle name="Normal 2 4 5 6 2 2" xfId="17494" xr:uid="{00000000-0005-0000-0000-000057440000}"/>
    <cellStyle name="Normal 2 4 5 6 3" xfId="17495" xr:uid="{00000000-0005-0000-0000-000058440000}"/>
    <cellStyle name="Normal 2 4 5 7" xfId="17496" xr:uid="{00000000-0005-0000-0000-000059440000}"/>
    <cellStyle name="Normal 2 4 5 7 2" xfId="17497" xr:uid="{00000000-0005-0000-0000-00005A440000}"/>
    <cellStyle name="Normal 2 4 5 7 2 2" xfId="17498" xr:uid="{00000000-0005-0000-0000-00005B440000}"/>
    <cellStyle name="Normal 2 4 5 7 3" xfId="17499" xr:uid="{00000000-0005-0000-0000-00005C440000}"/>
    <cellStyle name="Normal 2 4 5 8" xfId="17500" xr:uid="{00000000-0005-0000-0000-00005D440000}"/>
    <cellStyle name="Normal 2 4 5 8 2" xfId="17501" xr:uid="{00000000-0005-0000-0000-00005E440000}"/>
    <cellStyle name="Normal 2 4 5 8 2 2" xfId="17502" xr:uid="{00000000-0005-0000-0000-00005F440000}"/>
    <cellStyle name="Normal 2 4 5 8 3" xfId="17503" xr:uid="{00000000-0005-0000-0000-000060440000}"/>
    <cellStyle name="Normal 2 4 5 9" xfId="17504" xr:uid="{00000000-0005-0000-0000-000061440000}"/>
    <cellStyle name="Normal 2 4 5 9 2" xfId="17505" xr:uid="{00000000-0005-0000-0000-000062440000}"/>
    <cellStyle name="Normal 2 4 6" xfId="17506" xr:uid="{00000000-0005-0000-0000-000063440000}"/>
    <cellStyle name="Normal 2 4 6 2" xfId="17507" xr:uid="{00000000-0005-0000-0000-000064440000}"/>
    <cellStyle name="Normal 2 4 6 2 2" xfId="17508" xr:uid="{00000000-0005-0000-0000-000065440000}"/>
    <cellStyle name="Normal 2 4 6 2 2 2" xfId="17509" xr:uid="{00000000-0005-0000-0000-000066440000}"/>
    <cellStyle name="Normal 2 4 6 2 2 2 2" xfId="17510" xr:uid="{00000000-0005-0000-0000-000067440000}"/>
    <cellStyle name="Normal 2 4 6 2 2 3" xfId="17511" xr:uid="{00000000-0005-0000-0000-000068440000}"/>
    <cellStyle name="Normal 2 4 6 2 3" xfId="17512" xr:uid="{00000000-0005-0000-0000-000069440000}"/>
    <cellStyle name="Normal 2 4 6 2 3 2" xfId="17513" xr:uid="{00000000-0005-0000-0000-00006A440000}"/>
    <cellStyle name="Normal 2 4 6 2 3 2 2" xfId="17514" xr:uid="{00000000-0005-0000-0000-00006B440000}"/>
    <cellStyle name="Normal 2 4 6 2 3 3" xfId="17515" xr:uid="{00000000-0005-0000-0000-00006C440000}"/>
    <cellStyle name="Normal 2 4 6 2 4" xfId="17516" xr:uid="{00000000-0005-0000-0000-00006D440000}"/>
    <cellStyle name="Normal 2 4 6 2 4 2" xfId="17517" xr:uid="{00000000-0005-0000-0000-00006E440000}"/>
    <cellStyle name="Normal 2 4 6 2 4 2 2" xfId="17518" xr:uid="{00000000-0005-0000-0000-00006F440000}"/>
    <cellStyle name="Normal 2 4 6 2 4 3" xfId="17519" xr:uid="{00000000-0005-0000-0000-000070440000}"/>
    <cellStyle name="Normal 2 4 6 2 5" xfId="17520" xr:uid="{00000000-0005-0000-0000-000071440000}"/>
    <cellStyle name="Normal 2 4 6 2 5 2" xfId="17521" xr:uid="{00000000-0005-0000-0000-000072440000}"/>
    <cellStyle name="Normal 2 4 6 2 6" xfId="17522" xr:uid="{00000000-0005-0000-0000-000073440000}"/>
    <cellStyle name="Normal 2 4 6 2 6 2" xfId="17523" xr:uid="{00000000-0005-0000-0000-000074440000}"/>
    <cellStyle name="Normal 2 4 6 2 7" xfId="17524" xr:uid="{00000000-0005-0000-0000-000075440000}"/>
    <cellStyle name="Normal 2 4 6 3" xfId="17525" xr:uid="{00000000-0005-0000-0000-000076440000}"/>
    <cellStyle name="Normal 2 4 6 3 2" xfId="17526" xr:uid="{00000000-0005-0000-0000-000077440000}"/>
    <cellStyle name="Normal 2 4 6 3 2 2" xfId="17527" xr:uid="{00000000-0005-0000-0000-000078440000}"/>
    <cellStyle name="Normal 2 4 6 3 2 2 2" xfId="17528" xr:uid="{00000000-0005-0000-0000-000079440000}"/>
    <cellStyle name="Normal 2 4 6 3 2 3" xfId="17529" xr:uid="{00000000-0005-0000-0000-00007A440000}"/>
    <cellStyle name="Normal 2 4 6 3 3" xfId="17530" xr:uid="{00000000-0005-0000-0000-00007B440000}"/>
    <cellStyle name="Normal 2 4 6 3 3 2" xfId="17531" xr:uid="{00000000-0005-0000-0000-00007C440000}"/>
    <cellStyle name="Normal 2 4 6 3 3 2 2" xfId="17532" xr:uid="{00000000-0005-0000-0000-00007D440000}"/>
    <cellStyle name="Normal 2 4 6 3 3 3" xfId="17533" xr:uid="{00000000-0005-0000-0000-00007E440000}"/>
    <cellStyle name="Normal 2 4 6 3 4" xfId="17534" xr:uid="{00000000-0005-0000-0000-00007F440000}"/>
    <cellStyle name="Normal 2 4 6 3 4 2" xfId="17535" xr:uid="{00000000-0005-0000-0000-000080440000}"/>
    <cellStyle name="Normal 2 4 6 3 4 2 2" xfId="17536" xr:uid="{00000000-0005-0000-0000-000081440000}"/>
    <cellStyle name="Normal 2 4 6 3 4 3" xfId="17537" xr:uid="{00000000-0005-0000-0000-000082440000}"/>
    <cellStyle name="Normal 2 4 6 3 5" xfId="17538" xr:uid="{00000000-0005-0000-0000-000083440000}"/>
    <cellStyle name="Normal 2 4 6 3 5 2" xfId="17539" xr:uid="{00000000-0005-0000-0000-000084440000}"/>
    <cellStyle name="Normal 2 4 6 3 6" xfId="17540" xr:uid="{00000000-0005-0000-0000-000085440000}"/>
    <cellStyle name="Normal 2 4 6 3 6 2" xfId="17541" xr:uid="{00000000-0005-0000-0000-000086440000}"/>
    <cellStyle name="Normal 2 4 6 3 7" xfId="17542" xr:uid="{00000000-0005-0000-0000-000087440000}"/>
    <cellStyle name="Normal 2 4 6 4" xfId="17543" xr:uid="{00000000-0005-0000-0000-000088440000}"/>
    <cellStyle name="Normal 2 4 6 4 2" xfId="17544" xr:uid="{00000000-0005-0000-0000-000089440000}"/>
    <cellStyle name="Normal 2 4 6 4 2 2" xfId="17545" xr:uid="{00000000-0005-0000-0000-00008A440000}"/>
    <cellStyle name="Normal 2 4 6 4 3" xfId="17546" xr:uid="{00000000-0005-0000-0000-00008B440000}"/>
    <cellStyle name="Normal 2 4 6 5" xfId="17547" xr:uid="{00000000-0005-0000-0000-00008C440000}"/>
    <cellStyle name="Normal 2 4 6 5 2" xfId="17548" xr:uid="{00000000-0005-0000-0000-00008D440000}"/>
    <cellStyle name="Normal 2 4 6 5 2 2" xfId="17549" xr:uid="{00000000-0005-0000-0000-00008E440000}"/>
    <cellStyle name="Normal 2 4 6 5 3" xfId="17550" xr:uid="{00000000-0005-0000-0000-00008F440000}"/>
    <cellStyle name="Normal 2 4 6 6" xfId="17551" xr:uid="{00000000-0005-0000-0000-000090440000}"/>
    <cellStyle name="Normal 2 4 6 6 2" xfId="17552" xr:uid="{00000000-0005-0000-0000-000091440000}"/>
    <cellStyle name="Normal 2 4 6 6 2 2" xfId="17553" xr:uid="{00000000-0005-0000-0000-000092440000}"/>
    <cellStyle name="Normal 2 4 6 6 3" xfId="17554" xr:uid="{00000000-0005-0000-0000-000093440000}"/>
    <cellStyle name="Normal 2 4 6 7" xfId="17555" xr:uid="{00000000-0005-0000-0000-000094440000}"/>
    <cellStyle name="Normal 2 4 6 7 2" xfId="17556" xr:uid="{00000000-0005-0000-0000-000095440000}"/>
    <cellStyle name="Normal 2 4 6 8" xfId="17557" xr:uid="{00000000-0005-0000-0000-000096440000}"/>
    <cellStyle name="Normal 2 4 6 8 2" xfId="17558" xr:uid="{00000000-0005-0000-0000-000097440000}"/>
    <cellStyle name="Normal 2 4 6 9" xfId="17559" xr:uid="{00000000-0005-0000-0000-000098440000}"/>
    <cellStyle name="Normal 2 4 7" xfId="17560" xr:uid="{00000000-0005-0000-0000-000099440000}"/>
    <cellStyle name="Normal 2 4 7 2" xfId="17561" xr:uid="{00000000-0005-0000-0000-00009A440000}"/>
    <cellStyle name="Normal 2 4 7 2 2" xfId="17562" xr:uid="{00000000-0005-0000-0000-00009B440000}"/>
    <cellStyle name="Normal 2 4 7 2 2 2" xfId="17563" xr:uid="{00000000-0005-0000-0000-00009C440000}"/>
    <cellStyle name="Normal 2 4 7 2 2 2 2" xfId="17564" xr:uid="{00000000-0005-0000-0000-00009D440000}"/>
    <cellStyle name="Normal 2 4 7 2 2 3" xfId="17565" xr:uid="{00000000-0005-0000-0000-00009E440000}"/>
    <cellStyle name="Normal 2 4 7 2 3" xfId="17566" xr:uid="{00000000-0005-0000-0000-00009F440000}"/>
    <cellStyle name="Normal 2 4 7 2 3 2" xfId="17567" xr:uid="{00000000-0005-0000-0000-0000A0440000}"/>
    <cellStyle name="Normal 2 4 7 2 3 2 2" xfId="17568" xr:uid="{00000000-0005-0000-0000-0000A1440000}"/>
    <cellStyle name="Normal 2 4 7 2 3 3" xfId="17569" xr:uid="{00000000-0005-0000-0000-0000A2440000}"/>
    <cellStyle name="Normal 2 4 7 2 4" xfId="17570" xr:uid="{00000000-0005-0000-0000-0000A3440000}"/>
    <cellStyle name="Normal 2 4 7 2 4 2" xfId="17571" xr:uid="{00000000-0005-0000-0000-0000A4440000}"/>
    <cellStyle name="Normal 2 4 7 2 4 2 2" xfId="17572" xr:uid="{00000000-0005-0000-0000-0000A5440000}"/>
    <cellStyle name="Normal 2 4 7 2 4 3" xfId="17573" xr:uid="{00000000-0005-0000-0000-0000A6440000}"/>
    <cellStyle name="Normal 2 4 7 2 5" xfId="17574" xr:uid="{00000000-0005-0000-0000-0000A7440000}"/>
    <cellStyle name="Normal 2 4 7 2 5 2" xfId="17575" xr:uid="{00000000-0005-0000-0000-0000A8440000}"/>
    <cellStyle name="Normal 2 4 7 2 6" xfId="17576" xr:uid="{00000000-0005-0000-0000-0000A9440000}"/>
    <cellStyle name="Normal 2 4 7 2 6 2" xfId="17577" xr:uid="{00000000-0005-0000-0000-0000AA440000}"/>
    <cellStyle name="Normal 2 4 7 2 7" xfId="17578" xr:uid="{00000000-0005-0000-0000-0000AB440000}"/>
    <cellStyle name="Normal 2 4 7 3" xfId="17579" xr:uid="{00000000-0005-0000-0000-0000AC440000}"/>
    <cellStyle name="Normal 2 4 7 3 2" xfId="17580" xr:uid="{00000000-0005-0000-0000-0000AD440000}"/>
    <cellStyle name="Normal 2 4 7 3 2 2" xfId="17581" xr:uid="{00000000-0005-0000-0000-0000AE440000}"/>
    <cellStyle name="Normal 2 4 7 3 3" xfId="17582" xr:uid="{00000000-0005-0000-0000-0000AF440000}"/>
    <cellStyle name="Normal 2 4 7 4" xfId="17583" xr:uid="{00000000-0005-0000-0000-0000B0440000}"/>
    <cellStyle name="Normal 2 4 7 4 2" xfId="17584" xr:uid="{00000000-0005-0000-0000-0000B1440000}"/>
    <cellStyle name="Normal 2 4 7 4 2 2" xfId="17585" xr:uid="{00000000-0005-0000-0000-0000B2440000}"/>
    <cellStyle name="Normal 2 4 7 4 3" xfId="17586" xr:uid="{00000000-0005-0000-0000-0000B3440000}"/>
    <cellStyle name="Normal 2 4 7 5" xfId="17587" xr:uid="{00000000-0005-0000-0000-0000B4440000}"/>
    <cellStyle name="Normal 2 4 7 5 2" xfId="17588" xr:uid="{00000000-0005-0000-0000-0000B5440000}"/>
    <cellStyle name="Normal 2 4 7 5 2 2" xfId="17589" xr:uid="{00000000-0005-0000-0000-0000B6440000}"/>
    <cellStyle name="Normal 2 4 7 5 3" xfId="17590" xr:uid="{00000000-0005-0000-0000-0000B7440000}"/>
    <cellStyle name="Normal 2 4 7 6" xfId="17591" xr:uid="{00000000-0005-0000-0000-0000B8440000}"/>
    <cellStyle name="Normal 2 4 7 6 2" xfId="17592" xr:uid="{00000000-0005-0000-0000-0000B9440000}"/>
    <cellStyle name="Normal 2 4 7 7" xfId="17593" xr:uid="{00000000-0005-0000-0000-0000BA440000}"/>
    <cellStyle name="Normal 2 4 7 7 2" xfId="17594" xr:uid="{00000000-0005-0000-0000-0000BB440000}"/>
    <cellStyle name="Normal 2 4 7 8" xfId="17595" xr:uid="{00000000-0005-0000-0000-0000BC440000}"/>
    <cellStyle name="Normal 2 4 8" xfId="17596" xr:uid="{00000000-0005-0000-0000-0000BD440000}"/>
    <cellStyle name="Normal 2 4 8 2" xfId="17597" xr:uid="{00000000-0005-0000-0000-0000BE440000}"/>
    <cellStyle name="Normal 2 4 8 2 2" xfId="17598" xr:uid="{00000000-0005-0000-0000-0000BF440000}"/>
    <cellStyle name="Normal 2 4 8 2 2 2" xfId="17599" xr:uid="{00000000-0005-0000-0000-0000C0440000}"/>
    <cellStyle name="Normal 2 4 8 2 3" xfId="17600" xr:uid="{00000000-0005-0000-0000-0000C1440000}"/>
    <cellStyle name="Normal 2 4 8 3" xfId="17601" xr:uid="{00000000-0005-0000-0000-0000C2440000}"/>
    <cellStyle name="Normal 2 4 8 3 2" xfId="17602" xr:uid="{00000000-0005-0000-0000-0000C3440000}"/>
    <cellStyle name="Normal 2 4 8 3 2 2" xfId="17603" xr:uid="{00000000-0005-0000-0000-0000C4440000}"/>
    <cellStyle name="Normal 2 4 8 3 3" xfId="17604" xr:uid="{00000000-0005-0000-0000-0000C5440000}"/>
    <cellStyle name="Normal 2 4 8 4" xfId="17605" xr:uid="{00000000-0005-0000-0000-0000C6440000}"/>
    <cellStyle name="Normal 2 4 8 4 2" xfId="17606" xr:uid="{00000000-0005-0000-0000-0000C7440000}"/>
    <cellStyle name="Normal 2 4 8 4 2 2" xfId="17607" xr:uid="{00000000-0005-0000-0000-0000C8440000}"/>
    <cellStyle name="Normal 2 4 8 4 3" xfId="17608" xr:uid="{00000000-0005-0000-0000-0000C9440000}"/>
    <cellStyle name="Normal 2 4 8 5" xfId="17609" xr:uid="{00000000-0005-0000-0000-0000CA440000}"/>
    <cellStyle name="Normal 2 4 8 5 2" xfId="17610" xr:uid="{00000000-0005-0000-0000-0000CB440000}"/>
    <cellStyle name="Normal 2 4 8 6" xfId="17611" xr:uid="{00000000-0005-0000-0000-0000CC440000}"/>
    <cellStyle name="Normal 2 4 8 6 2" xfId="17612" xr:uid="{00000000-0005-0000-0000-0000CD440000}"/>
    <cellStyle name="Normal 2 4 8 7" xfId="17613" xr:uid="{00000000-0005-0000-0000-0000CE440000}"/>
    <cellStyle name="Normal 2 4 9" xfId="17614" xr:uid="{00000000-0005-0000-0000-0000CF440000}"/>
    <cellStyle name="Normal 2 4 9 2" xfId="17615" xr:uid="{00000000-0005-0000-0000-0000D0440000}"/>
    <cellStyle name="Normal 2 4 9 2 2" xfId="17616" xr:uid="{00000000-0005-0000-0000-0000D1440000}"/>
    <cellStyle name="Normal 2 4 9 2 2 2" xfId="17617" xr:uid="{00000000-0005-0000-0000-0000D2440000}"/>
    <cellStyle name="Normal 2 4 9 2 3" xfId="17618" xr:uid="{00000000-0005-0000-0000-0000D3440000}"/>
    <cellStyle name="Normal 2 4 9 3" xfId="17619" xr:uid="{00000000-0005-0000-0000-0000D4440000}"/>
    <cellStyle name="Normal 2 4 9 3 2" xfId="17620" xr:uid="{00000000-0005-0000-0000-0000D5440000}"/>
    <cellStyle name="Normal 2 4 9 3 2 2" xfId="17621" xr:uid="{00000000-0005-0000-0000-0000D6440000}"/>
    <cellStyle name="Normal 2 4 9 3 3" xfId="17622" xr:uid="{00000000-0005-0000-0000-0000D7440000}"/>
    <cellStyle name="Normal 2 4 9 4" xfId="17623" xr:uid="{00000000-0005-0000-0000-0000D8440000}"/>
    <cellStyle name="Normal 2 4 9 4 2" xfId="17624" xr:uid="{00000000-0005-0000-0000-0000D9440000}"/>
    <cellStyle name="Normal 2 4 9 4 2 2" xfId="17625" xr:uid="{00000000-0005-0000-0000-0000DA440000}"/>
    <cellStyle name="Normal 2 4 9 4 3" xfId="17626" xr:uid="{00000000-0005-0000-0000-0000DB440000}"/>
    <cellStyle name="Normal 2 4 9 5" xfId="17627" xr:uid="{00000000-0005-0000-0000-0000DC440000}"/>
    <cellStyle name="Normal 2 4 9 5 2" xfId="17628" xr:uid="{00000000-0005-0000-0000-0000DD440000}"/>
    <cellStyle name="Normal 2 4 9 6" xfId="17629" xr:uid="{00000000-0005-0000-0000-0000DE440000}"/>
    <cellStyle name="Normal 2 4 9 6 2" xfId="17630" xr:uid="{00000000-0005-0000-0000-0000DF440000}"/>
    <cellStyle name="Normal 2 4 9 7" xfId="17631" xr:uid="{00000000-0005-0000-0000-0000E0440000}"/>
    <cellStyle name="Normal 2 4_Confidential Information" xfId="17632" xr:uid="{00000000-0005-0000-0000-0000E1440000}"/>
    <cellStyle name="Normal 2 5" xfId="17633" xr:uid="{00000000-0005-0000-0000-0000E2440000}"/>
    <cellStyle name="Normal 2 5 10" xfId="17634" xr:uid="{00000000-0005-0000-0000-0000E3440000}"/>
    <cellStyle name="Normal 2 5 10 2" xfId="17635" xr:uid="{00000000-0005-0000-0000-0000E4440000}"/>
    <cellStyle name="Normal 2 5 10 2 2" xfId="17636" xr:uid="{00000000-0005-0000-0000-0000E5440000}"/>
    <cellStyle name="Normal 2 5 10 3" xfId="17637" xr:uid="{00000000-0005-0000-0000-0000E6440000}"/>
    <cellStyle name="Normal 2 5 11" xfId="17638" xr:uid="{00000000-0005-0000-0000-0000E7440000}"/>
    <cellStyle name="Normal 2 5 11 2" xfId="17639" xr:uid="{00000000-0005-0000-0000-0000E8440000}"/>
    <cellStyle name="Normal 2 5 11 2 2" xfId="17640" xr:uid="{00000000-0005-0000-0000-0000E9440000}"/>
    <cellStyle name="Normal 2 5 11 3" xfId="17641" xr:uid="{00000000-0005-0000-0000-0000EA440000}"/>
    <cellStyle name="Normal 2 5 12" xfId="17642" xr:uid="{00000000-0005-0000-0000-0000EB440000}"/>
    <cellStyle name="Normal 2 5 12 2" xfId="17643" xr:uid="{00000000-0005-0000-0000-0000EC440000}"/>
    <cellStyle name="Normal 2 5 13" xfId="17644" xr:uid="{00000000-0005-0000-0000-0000ED440000}"/>
    <cellStyle name="Normal 2 5 13 2" xfId="17645" xr:uid="{00000000-0005-0000-0000-0000EE440000}"/>
    <cellStyle name="Normal 2 5 14" xfId="17646" xr:uid="{00000000-0005-0000-0000-0000EF440000}"/>
    <cellStyle name="Normal 2 5 14 2" xfId="17647" xr:uid="{00000000-0005-0000-0000-0000F0440000}"/>
    <cellStyle name="Normal 2 5 15" xfId="17648" xr:uid="{00000000-0005-0000-0000-0000F1440000}"/>
    <cellStyle name="Normal 2 5 2" xfId="17649" xr:uid="{00000000-0005-0000-0000-0000F2440000}"/>
    <cellStyle name="Normal 2 5 2 10" xfId="17650" xr:uid="{00000000-0005-0000-0000-0000F3440000}"/>
    <cellStyle name="Normal 2 5 2 10 2" xfId="17651" xr:uid="{00000000-0005-0000-0000-0000F4440000}"/>
    <cellStyle name="Normal 2 5 2 11" xfId="17652" xr:uid="{00000000-0005-0000-0000-0000F5440000}"/>
    <cellStyle name="Normal 2 5 2 2" xfId="17653" xr:uid="{00000000-0005-0000-0000-0000F6440000}"/>
    <cellStyle name="Normal 2 5 2 2 2" xfId="17654" xr:uid="{00000000-0005-0000-0000-0000F7440000}"/>
    <cellStyle name="Normal 2 5 2 2 2 2" xfId="17655" xr:uid="{00000000-0005-0000-0000-0000F8440000}"/>
    <cellStyle name="Normal 2 5 2 2 2 2 2" xfId="17656" xr:uid="{00000000-0005-0000-0000-0000F9440000}"/>
    <cellStyle name="Normal 2 5 2 2 2 2 2 2" xfId="17657" xr:uid="{00000000-0005-0000-0000-0000FA440000}"/>
    <cellStyle name="Normal 2 5 2 2 2 2 3" xfId="17658" xr:uid="{00000000-0005-0000-0000-0000FB440000}"/>
    <cellStyle name="Normal 2 5 2 2 2 3" xfId="17659" xr:uid="{00000000-0005-0000-0000-0000FC440000}"/>
    <cellStyle name="Normal 2 5 2 2 2 3 2" xfId="17660" xr:uid="{00000000-0005-0000-0000-0000FD440000}"/>
    <cellStyle name="Normal 2 5 2 2 2 3 2 2" xfId="17661" xr:uid="{00000000-0005-0000-0000-0000FE440000}"/>
    <cellStyle name="Normal 2 5 2 2 2 3 3" xfId="17662" xr:uid="{00000000-0005-0000-0000-0000FF440000}"/>
    <cellStyle name="Normal 2 5 2 2 2 4" xfId="17663" xr:uid="{00000000-0005-0000-0000-000000450000}"/>
    <cellStyle name="Normal 2 5 2 2 2 4 2" xfId="17664" xr:uid="{00000000-0005-0000-0000-000001450000}"/>
    <cellStyle name="Normal 2 5 2 2 2 4 2 2" xfId="17665" xr:uid="{00000000-0005-0000-0000-000002450000}"/>
    <cellStyle name="Normal 2 5 2 2 2 4 3" xfId="17666" xr:uid="{00000000-0005-0000-0000-000003450000}"/>
    <cellStyle name="Normal 2 5 2 2 2 5" xfId="17667" xr:uid="{00000000-0005-0000-0000-000004450000}"/>
    <cellStyle name="Normal 2 5 2 2 2 5 2" xfId="17668" xr:uid="{00000000-0005-0000-0000-000005450000}"/>
    <cellStyle name="Normal 2 5 2 2 2 6" xfId="17669" xr:uid="{00000000-0005-0000-0000-000006450000}"/>
    <cellStyle name="Normal 2 5 2 2 2 6 2" xfId="17670" xr:uid="{00000000-0005-0000-0000-000007450000}"/>
    <cellStyle name="Normal 2 5 2 2 2 7" xfId="17671" xr:uid="{00000000-0005-0000-0000-000008450000}"/>
    <cellStyle name="Normal 2 5 2 2 3" xfId="17672" xr:uid="{00000000-0005-0000-0000-000009450000}"/>
    <cellStyle name="Normal 2 5 2 2 3 2" xfId="17673" xr:uid="{00000000-0005-0000-0000-00000A450000}"/>
    <cellStyle name="Normal 2 5 2 2 3 2 2" xfId="17674" xr:uid="{00000000-0005-0000-0000-00000B450000}"/>
    <cellStyle name="Normal 2 5 2 2 3 2 2 2" xfId="17675" xr:uid="{00000000-0005-0000-0000-00000C450000}"/>
    <cellStyle name="Normal 2 5 2 2 3 2 3" xfId="17676" xr:uid="{00000000-0005-0000-0000-00000D450000}"/>
    <cellStyle name="Normal 2 5 2 2 3 3" xfId="17677" xr:uid="{00000000-0005-0000-0000-00000E450000}"/>
    <cellStyle name="Normal 2 5 2 2 3 3 2" xfId="17678" xr:uid="{00000000-0005-0000-0000-00000F450000}"/>
    <cellStyle name="Normal 2 5 2 2 3 3 2 2" xfId="17679" xr:uid="{00000000-0005-0000-0000-000010450000}"/>
    <cellStyle name="Normal 2 5 2 2 3 3 3" xfId="17680" xr:uid="{00000000-0005-0000-0000-000011450000}"/>
    <cellStyle name="Normal 2 5 2 2 3 4" xfId="17681" xr:uid="{00000000-0005-0000-0000-000012450000}"/>
    <cellStyle name="Normal 2 5 2 2 3 4 2" xfId="17682" xr:uid="{00000000-0005-0000-0000-000013450000}"/>
    <cellStyle name="Normal 2 5 2 2 3 4 2 2" xfId="17683" xr:uid="{00000000-0005-0000-0000-000014450000}"/>
    <cellStyle name="Normal 2 5 2 2 3 4 3" xfId="17684" xr:uid="{00000000-0005-0000-0000-000015450000}"/>
    <cellStyle name="Normal 2 5 2 2 3 5" xfId="17685" xr:uid="{00000000-0005-0000-0000-000016450000}"/>
    <cellStyle name="Normal 2 5 2 2 3 5 2" xfId="17686" xr:uid="{00000000-0005-0000-0000-000017450000}"/>
    <cellStyle name="Normal 2 5 2 2 3 6" xfId="17687" xr:uid="{00000000-0005-0000-0000-000018450000}"/>
    <cellStyle name="Normal 2 5 2 2 3 6 2" xfId="17688" xr:uid="{00000000-0005-0000-0000-000019450000}"/>
    <cellStyle name="Normal 2 5 2 2 3 7" xfId="17689" xr:uid="{00000000-0005-0000-0000-00001A450000}"/>
    <cellStyle name="Normal 2 5 2 2 4" xfId="17690" xr:uid="{00000000-0005-0000-0000-00001B450000}"/>
    <cellStyle name="Normal 2 5 2 2 4 2" xfId="17691" xr:uid="{00000000-0005-0000-0000-00001C450000}"/>
    <cellStyle name="Normal 2 5 2 2 4 2 2" xfId="17692" xr:uid="{00000000-0005-0000-0000-00001D450000}"/>
    <cellStyle name="Normal 2 5 2 2 4 3" xfId="17693" xr:uid="{00000000-0005-0000-0000-00001E450000}"/>
    <cellStyle name="Normal 2 5 2 2 5" xfId="17694" xr:uid="{00000000-0005-0000-0000-00001F450000}"/>
    <cellStyle name="Normal 2 5 2 2 5 2" xfId="17695" xr:uid="{00000000-0005-0000-0000-000020450000}"/>
    <cellStyle name="Normal 2 5 2 2 5 2 2" xfId="17696" xr:uid="{00000000-0005-0000-0000-000021450000}"/>
    <cellStyle name="Normal 2 5 2 2 5 3" xfId="17697" xr:uid="{00000000-0005-0000-0000-000022450000}"/>
    <cellStyle name="Normal 2 5 2 2 6" xfId="17698" xr:uid="{00000000-0005-0000-0000-000023450000}"/>
    <cellStyle name="Normal 2 5 2 2 6 2" xfId="17699" xr:uid="{00000000-0005-0000-0000-000024450000}"/>
    <cellStyle name="Normal 2 5 2 2 6 2 2" xfId="17700" xr:uid="{00000000-0005-0000-0000-000025450000}"/>
    <cellStyle name="Normal 2 5 2 2 6 3" xfId="17701" xr:uid="{00000000-0005-0000-0000-000026450000}"/>
    <cellStyle name="Normal 2 5 2 2 7" xfId="17702" xr:uid="{00000000-0005-0000-0000-000027450000}"/>
    <cellStyle name="Normal 2 5 2 2 7 2" xfId="17703" xr:uid="{00000000-0005-0000-0000-000028450000}"/>
    <cellStyle name="Normal 2 5 2 2 8" xfId="17704" xr:uid="{00000000-0005-0000-0000-000029450000}"/>
    <cellStyle name="Normal 2 5 2 2 8 2" xfId="17705" xr:uid="{00000000-0005-0000-0000-00002A450000}"/>
    <cellStyle name="Normal 2 5 2 2 9" xfId="17706" xr:uid="{00000000-0005-0000-0000-00002B450000}"/>
    <cellStyle name="Normal 2 5 2 3" xfId="17707" xr:uid="{00000000-0005-0000-0000-00002C450000}"/>
    <cellStyle name="Normal 2 5 2 3 2" xfId="17708" xr:uid="{00000000-0005-0000-0000-00002D450000}"/>
    <cellStyle name="Normal 2 5 2 3 2 2" xfId="17709" xr:uid="{00000000-0005-0000-0000-00002E450000}"/>
    <cellStyle name="Normal 2 5 2 3 2 2 2" xfId="17710" xr:uid="{00000000-0005-0000-0000-00002F450000}"/>
    <cellStyle name="Normal 2 5 2 3 2 2 2 2" xfId="17711" xr:uid="{00000000-0005-0000-0000-000030450000}"/>
    <cellStyle name="Normal 2 5 2 3 2 2 3" xfId="17712" xr:uid="{00000000-0005-0000-0000-000031450000}"/>
    <cellStyle name="Normal 2 5 2 3 2 3" xfId="17713" xr:uid="{00000000-0005-0000-0000-000032450000}"/>
    <cellStyle name="Normal 2 5 2 3 2 3 2" xfId="17714" xr:uid="{00000000-0005-0000-0000-000033450000}"/>
    <cellStyle name="Normal 2 5 2 3 2 3 2 2" xfId="17715" xr:uid="{00000000-0005-0000-0000-000034450000}"/>
    <cellStyle name="Normal 2 5 2 3 2 3 3" xfId="17716" xr:uid="{00000000-0005-0000-0000-000035450000}"/>
    <cellStyle name="Normal 2 5 2 3 2 4" xfId="17717" xr:uid="{00000000-0005-0000-0000-000036450000}"/>
    <cellStyle name="Normal 2 5 2 3 2 4 2" xfId="17718" xr:uid="{00000000-0005-0000-0000-000037450000}"/>
    <cellStyle name="Normal 2 5 2 3 2 4 2 2" xfId="17719" xr:uid="{00000000-0005-0000-0000-000038450000}"/>
    <cellStyle name="Normal 2 5 2 3 2 4 3" xfId="17720" xr:uid="{00000000-0005-0000-0000-000039450000}"/>
    <cellStyle name="Normal 2 5 2 3 2 5" xfId="17721" xr:uid="{00000000-0005-0000-0000-00003A450000}"/>
    <cellStyle name="Normal 2 5 2 3 2 5 2" xfId="17722" xr:uid="{00000000-0005-0000-0000-00003B450000}"/>
    <cellStyle name="Normal 2 5 2 3 2 6" xfId="17723" xr:uid="{00000000-0005-0000-0000-00003C450000}"/>
    <cellStyle name="Normal 2 5 2 3 2 6 2" xfId="17724" xr:uid="{00000000-0005-0000-0000-00003D450000}"/>
    <cellStyle name="Normal 2 5 2 3 2 7" xfId="17725" xr:uid="{00000000-0005-0000-0000-00003E450000}"/>
    <cellStyle name="Normal 2 5 2 3 3" xfId="17726" xr:uid="{00000000-0005-0000-0000-00003F450000}"/>
    <cellStyle name="Normal 2 5 2 3 3 2" xfId="17727" xr:uid="{00000000-0005-0000-0000-000040450000}"/>
    <cellStyle name="Normal 2 5 2 3 3 2 2" xfId="17728" xr:uid="{00000000-0005-0000-0000-000041450000}"/>
    <cellStyle name="Normal 2 5 2 3 3 3" xfId="17729" xr:uid="{00000000-0005-0000-0000-000042450000}"/>
    <cellStyle name="Normal 2 5 2 3 4" xfId="17730" xr:uid="{00000000-0005-0000-0000-000043450000}"/>
    <cellStyle name="Normal 2 5 2 3 4 2" xfId="17731" xr:uid="{00000000-0005-0000-0000-000044450000}"/>
    <cellStyle name="Normal 2 5 2 3 4 2 2" xfId="17732" xr:uid="{00000000-0005-0000-0000-000045450000}"/>
    <cellStyle name="Normal 2 5 2 3 4 3" xfId="17733" xr:uid="{00000000-0005-0000-0000-000046450000}"/>
    <cellStyle name="Normal 2 5 2 3 5" xfId="17734" xr:uid="{00000000-0005-0000-0000-000047450000}"/>
    <cellStyle name="Normal 2 5 2 3 5 2" xfId="17735" xr:uid="{00000000-0005-0000-0000-000048450000}"/>
    <cellStyle name="Normal 2 5 2 3 5 2 2" xfId="17736" xr:uid="{00000000-0005-0000-0000-000049450000}"/>
    <cellStyle name="Normal 2 5 2 3 5 3" xfId="17737" xr:uid="{00000000-0005-0000-0000-00004A450000}"/>
    <cellStyle name="Normal 2 5 2 3 6" xfId="17738" xr:uid="{00000000-0005-0000-0000-00004B450000}"/>
    <cellStyle name="Normal 2 5 2 3 6 2" xfId="17739" xr:uid="{00000000-0005-0000-0000-00004C450000}"/>
    <cellStyle name="Normal 2 5 2 3 7" xfId="17740" xr:uid="{00000000-0005-0000-0000-00004D450000}"/>
    <cellStyle name="Normal 2 5 2 3 7 2" xfId="17741" xr:uid="{00000000-0005-0000-0000-00004E450000}"/>
    <cellStyle name="Normal 2 5 2 3 8" xfId="17742" xr:uid="{00000000-0005-0000-0000-00004F450000}"/>
    <cellStyle name="Normal 2 5 2 4" xfId="17743" xr:uid="{00000000-0005-0000-0000-000050450000}"/>
    <cellStyle name="Normal 2 5 2 4 2" xfId="17744" xr:uid="{00000000-0005-0000-0000-000051450000}"/>
    <cellStyle name="Normal 2 5 2 4 2 2" xfId="17745" xr:uid="{00000000-0005-0000-0000-000052450000}"/>
    <cellStyle name="Normal 2 5 2 4 2 2 2" xfId="17746" xr:uid="{00000000-0005-0000-0000-000053450000}"/>
    <cellStyle name="Normal 2 5 2 4 2 3" xfId="17747" xr:uid="{00000000-0005-0000-0000-000054450000}"/>
    <cellStyle name="Normal 2 5 2 4 3" xfId="17748" xr:uid="{00000000-0005-0000-0000-000055450000}"/>
    <cellStyle name="Normal 2 5 2 4 3 2" xfId="17749" xr:uid="{00000000-0005-0000-0000-000056450000}"/>
    <cellStyle name="Normal 2 5 2 4 3 2 2" xfId="17750" xr:uid="{00000000-0005-0000-0000-000057450000}"/>
    <cellStyle name="Normal 2 5 2 4 3 3" xfId="17751" xr:uid="{00000000-0005-0000-0000-000058450000}"/>
    <cellStyle name="Normal 2 5 2 4 4" xfId="17752" xr:uid="{00000000-0005-0000-0000-000059450000}"/>
    <cellStyle name="Normal 2 5 2 4 4 2" xfId="17753" xr:uid="{00000000-0005-0000-0000-00005A450000}"/>
    <cellStyle name="Normal 2 5 2 4 4 2 2" xfId="17754" xr:uid="{00000000-0005-0000-0000-00005B450000}"/>
    <cellStyle name="Normal 2 5 2 4 4 3" xfId="17755" xr:uid="{00000000-0005-0000-0000-00005C450000}"/>
    <cellStyle name="Normal 2 5 2 4 5" xfId="17756" xr:uid="{00000000-0005-0000-0000-00005D450000}"/>
    <cellStyle name="Normal 2 5 2 4 5 2" xfId="17757" xr:uid="{00000000-0005-0000-0000-00005E450000}"/>
    <cellStyle name="Normal 2 5 2 4 6" xfId="17758" xr:uid="{00000000-0005-0000-0000-00005F450000}"/>
    <cellStyle name="Normal 2 5 2 4 6 2" xfId="17759" xr:uid="{00000000-0005-0000-0000-000060450000}"/>
    <cellStyle name="Normal 2 5 2 4 7" xfId="17760" xr:uid="{00000000-0005-0000-0000-000061450000}"/>
    <cellStyle name="Normal 2 5 2 5" xfId="17761" xr:uid="{00000000-0005-0000-0000-000062450000}"/>
    <cellStyle name="Normal 2 5 2 5 2" xfId="17762" xr:uid="{00000000-0005-0000-0000-000063450000}"/>
    <cellStyle name="Normal 2 5 2 5 2 2" xfId="17763" xr:uid="{00000000-0005-0000-0000-000064450000}"/>
    <cellStyle name="Normal 2 5 2 5 2 2 2" xfId="17764" xr:uid="{00000000-0005-0000-0000-000065450000}"/>
    <cellStyle name="Normal 2 5 2 5 2 3" xfId="17765" xr:uid="{00000000-0005-0000-0000-000066450000}"/>
    <cellStyle name="Normal 2 5 2 5 3" xfId="17766" xr:uid="{00000000-0005-0000-0000-000067450000}"/>
    <cellStyle name="Normal 2 5 2 5 3 2" xfId="17767" xr:uid="{00000000-0005-0000-0000-000068450000}"/>
    <cellStyle name="Normal 2 5 2 5 3 2 2" xfId="17768" xr:uid="{00000000-0005-0000-0000-000069450000}"/>
    <cellStyle name="Normal 2 5 2 5 3 3" xfId="17769" xr:uid="{00000000-0005-0000-0000-00006A450000}"/>
    <cellStyle name="Normal 2 5 2 5 4" xfId="17770" xr:uid="{00000000-0005-0000-0000-00006B450000}"/>
    <cellStyle name="Normal 2 5 2 5 4 2" xfId="17771" xr:uid="{00000000-0005-0000-0000-00006C450000}"/>
    <cellStyle name="Normal 2 5 2 5 4 2 2" xfId="17772" xr:uid="{00000000-0005-0000-0000-00006D450000}"/>
    <cellStyle name="Normal 2 5 2 5 4 3" xfId="17773" xr:uid="{00000000-0005-0000-0000-00006E450000}"/>
    <cellStyle name="Normal 2 5 2 5 5" xfId="17774" xr:uid="{00000000-0005-0000-0000-00006F450000}"/>
    <cellStyle name="Normal 2 5 2 5 5 2" xfId="17775" xr:uid="{00000000-0005-0000-0000-000070450000}"/>
    <cellStyle name="Normal 2 5 2 5 6" xfId="17776" xr:uid="{00000000-0005-0000-0000-000071450000}"/>
    <cellStyle name="Normal 2 5 2 5 6 2" xfId="17777" xr:uid="{00000000-0005-0000-0000-000072450000}"/>
    <cellStyle name="Normal 2 5 2 5 7" xfId="17778" xr:uid="{00000000-0005-0000-0000-000073450000}"/>
    <cellStyle name="Normal 2 5 2 6" xfId="17779" xr:uid="{00000000-0005-0000-0000-000074450000}"/>
    <cellStyle name="Normal 2 5 2 6 2" xfId="17780" xr:uid="{00000000-0005-0000-0000-000075450000}"/>
    <cellStyle name="Normal 2 5 2 6 2 2" xfId="17781" xr:uid="{00000000-0005-0000-0000-000076450000}"/>
    <cellStyle name="Normal 2 5 2 6 3" xfId="17782" xr:uid="{00000000-0005-0000-0000-000077450000}"/>
    <cellStyle name="Normal 2 5 2 7" xfId="17783" xr:uid="{00000000-0005-0000-0000-000078450000}"/>
    <cellStyle name="Normal 2 5 2 7 2" xfId="17784" xr:uid="{00000000-0005-0000-0000-000079450000}"/>
    <cellStyle name="Normal 2 5 2 7 2 2" xfId="17785" xr:uid="{00000000-0005-0000-0000-00007A450000}"/>
    <cellStyle name="Normal 2 5 2 7 3" xfId="17786" xr:uid="{00000000-0005-0000-0000-00007B450000}"/>
    <cellStyle name="Normal 2 5 2 8" xfId="17787" xr:uid="{00000000-0005-0000-0000-00007C450000}"/>
    <cellStyle name="Normal 2 5 2 8 2" xfId="17788" xr:uid="{00000000-0005-0000-0000-00007D450000}"/>
    <cellStyle name="Normal 2 5 2 8 2 2" xfId="17789" xr:uid="{00000000-0005-0000-0000-00007E450000}"/>
    <cellStyle name="Normal 2 5 2 8 3" xfId="17790" xr:uid="{00000000-0005-0000-0000-00007F450000}"/>
    <cellStyle name="Normal 2 5 2 9" xfId="17791" xr:uid="{00000000-0005-0000-0000-000080450000}"/>
    <cellStyle name="Normal 2 5 2 9 2" xfId="17792" xr:uid="{00000000-0005-0000-0000-000081450000}"/>
    <cellStyle name="Normal 2 5 3" xfId="17793" xr:uid="{00000000-0005-0000-0000-000082450000}"/>
    <cellStyle name="Normal 2 5 3 10" xfId="17794" xr:uid="{00000000-0005-0000-0000-000083450000}"/>
    <cellStyle name="Normal 2 5 3 10 2" xfId="17795" xr:uid="{00000000-0005-0000-0000-000084450000}"/>
    <cellStyle name="Normal 2 5 3 11" xfId="17796" xr:uid="{00000000-0005-0000-0000-000085450000}"/>
    <cellStyle name="Normal 2 5 3 2" xfId="17797" xr:uid="{00000000-0005-0000-0000-000086450000}"/>
    <cellStyle name="Normal 2 5 3 2 2" xfId="17798" xr:uid="{00000000-0005-0000-0000-000087450000}"/>
    <cellStyle name="Normal 2 5 3 2 2 2" xfId="17799" xr:uid="{00000000-0005-0000-0000-000088450000}"/>
    <cellStyle name="Normal 2 5 3 2 2 2 2" xfId="17800" xr:uid="{00000000-0005-0000-0000-000089450000}"/>
    <cellStyle name="Normal 2 5 3 2 2 2 2 2" xfId="17801" xr:uid="{00000000-0005-0000-0000-00008A450000}"/>
    <cellStyle name="Normal 2 5 3 2 2 2 3" xfId="17802" xr:uid="{00000000-0005-0000-0000-00008B450000}"/>
    <cellStyle name="Normal 2 5 3 2 2 3" xfId="17803" xr:uid="{00000000-0005-0000-0000-00008C450000}"/>
    <cellStyle name="Normal 2 5 3 2 2 3 2" xfId="17804" xr:uid="{00000000-0005-0000-0000-00008D450000}"/>
    <cellStyle name="Normal 2 5 3 2 2 3 2 2" xfId="17805" xr:uid="{00000000-0005-0000-0000-00008E450000}"/>
    <cellStyle name="Normal 2 5 3 2 2 3 3" xfId="17806" xr:uid="{00000000-0005-0000-0000-00008F450000}"/>
    <cellStyle name="Normal 2 5 3 2 2 4" xfId="17807" xr:uid="{00000000-0005-0000-0000-000090450000}"/>
    <cellStyle name="Normal 2 5 3 2 2 4 2" xfId="17808" xr:uid="{00000000-0005-0000-0000-000091450000}"/>
    <cellStyle name="Normal 2 5 3 2 2 4 2 2" xfId="17809" xr:uid="{00000000-0005-0000-0000-000092450000}"/>
    <cellStyle name="Normal 2 5 3 2 2 4 3" xfId="17810" xr:uid="{00000000-0005-0000-0000-000093450000}"/>
    <cellStyle name="Normal 2 5 3 2 2 5" xfId="17811" xr:uid="{00000000-0005-0000-0000-000094450000}"/>
    <cellStyle name="Normal 2 5 3 2 2 5 2" xfId="17812" xr:uid="{00000000-0005-0000-0000-000095450000}"/>
    <cellStyle name="Normal 2 5 3 2 2 6" xfId="17813" xr:uid="{00000000-0005-0000-0000-000096450000}"/>
    <cellStyle name="Normal 2 5 3 2 2 6 2" xfId="17814" xr:uid="{00000000-0005-0000-0000-000097450000}"/>
    <cellStyle name="Normal 2 5 3 2 2 7" xfId="17815" xr:uid="{00000000-0005-0000-0000-000098450000}"/>
    <cellStyle name="Normal 2 5 3 2 3" xfId="17816" xr:uid="{00000000-0005-0000-0000-000099450000}"/>
    <cellStyle name="Normal 2 5 3 2 3 2" xfId="17817" xr:uid="{00000000-0005-0000-0000-00009A450000}"/>
    <cellStyle name="Normal 2 5 3 2 3 2 2" xfId="17818" xr:uid="{00000000-0005-0000-0000-00009B450000}"/>
    <cellStyle name="Normal 2 5 3 2 3 2 2 2" xfId="17819" xr:uid="{00000000-0005-0000-0000-00009C450000}"/>
    <cellStyle name="Normal 2 5 3 2 3 2 3" xfId="17820" xr:uid="{00000000-0005-0000-0000-00009D450000}"/>
    <cellStyle name="Normal 2 5 3 2 3 3" xfId="17821" xr:uid="{00000000-0005-0000-0000-00009E450000}"/>
    <cellStyle name="Normal 2 5 3 2 3 3 2" xfId="17822" xr:uid="{00000000-0005-0000-0000-00009F450000}"/>
    <cellStyle name="Normal 2 5 3 2 3 3 2 2" xfId="17823" xr:uid="{00000000-0005-0000-0000-0000A0450000}"/>
    <cellStyle name="Normal 2 5 3 2 3 3 3" xfId="17824" xr:uid="{00000000-0005-0000-0000-0000A1450000}"/>
    <cellStyle name="Normal 2 5 3 2 3 4" xfId="17825" xr:uid="{00000000-0005-0000-0000-0000A2450000}"/>
    <cellStyle name="Normal 2 5 3 2 3 4 2" xfId="17826" xr:uid="{00000000-0005-0000-0000-0000A3450000}"/>
    <cellStyle name="Normal 2 5 3 2 3 4 2 2" xfId="17827" xr:uid="{00000000-0005-0000-0000-0000A4450000}"/>
    <cellStyle name="Normal 2 5 3 2 3 4 3" xfId="17828" xr:uid="{00000000-0005-0000-0000-0000A5450000}"/>
    <cellStyle name="Normal 2 5 3 2 3 5" xfId="17829" xr:uid="{00000000-0005-0000-0000-0000A6450000}"/>
    <cellStyle name="Normal 2 5 3 2 3 5 2" xfId="17830" xr:uid="{00000000-0005-0000-0000-0000A7450000}"/>
    <cellStyle name="Normal 2 5 3 2 3 6" xfId="17831" xr:uid="{00000000-0005-0000-0000-0000A8450000}"/>
    <cellStyle name="Normal 2 5 3 2 3 6 2" xfId="17832" xr:uid="{00000000-0005-0000-0000-0000A9450000}"/>
    <cellStyle name="Normal 2 5 3 2 3 7" xfId="17833" xr:uid="{00000000-0005-0000-0000-0000AA450000}"/>
    <cellStyle name="Normal 2 5 3 2 4" xfId="17834" xr:uid="{00000000-0005-0000-0000-0000AB450000}"/>
    <cellStyle name="Normal 2 5 3 2 4 2" xfId="17835" xr:uid="{00000000-0005-0000-0000-0000AC450000}"/>
    <cellStyle name="Normal 2 5 3 2 4 2 2" xfId="17836" xr:uid="{00000000-0005-0000-0000-0000AD450000}"/>
    <cellStyle name="Normal 2 5 3 2 4 3" xfId="17837" xr:uid="{00000000-0005-0000-0000-0000AE450000}"/>
    <cellStyle name="Normal 2 5 3 2 5" xfId="17838" xr:uid="{00000000-0005-0000-0000-0000AF450000}"/>
    <cellStyle name="Normal 2 5 3 2 5 2" xfId="17839" xr:uid="{00000000-0005-0000-0000-0000B0450000}"/>
    <cellStyle name="Normal 2 5 3 2 5 2 2" xfId="17840" xr:uid="{00000000-0005-0000-0000-0000B1450000}"/>
    <cellStyle name="Normal 2 5 3 2 5 3" xfId="17841" xr:uid="{00000000-0005-0000-0000-0000B2450000}"/>
    <cellStyle name="Normal 2 5 3 2 6" xfId="17842" xr:uid="{00000000-0005-0000-0000-0000B3450000}"/>
    <cellStyle name="Normal 2 5 3 2 6 2" xfId="17843" xr:uid="{00000000-0005-0000-0000-0000B4450000}"/>
    <cellStyle name="Normal 2 5 3 2 6 2 2" xfId="17844" xr:uid="{00000000-0005-0000-0000-0000B5450000}"/>
    <cellStyle name="Normal 2 5 3 2 6 3" xfId="17845" xr:uid="{00000000-0005-0000-0000-0000B6450000}"/>
    <cellStyle name="Normal 2 5 3 2 7" xfId="17846" xr:uid="{00000000-0005-0000-0000-0000B7450000}"/>
    <cellStyle name="Normal 2 5 3 2 7 2" xfId="17847" xr:uid="{00000000-0005-0000-0000-0000B8450000}"/>
    <cellStyle name="Normal 2 5 3 2 8" xfId="17848" xr:uid="{00000000-0005-0000-0000-0000B9450000}"/>
    <cellStyle name="Normal 2 5 3 2 8 2" xfId="17849" xr:uid="{00000000-0005-0000-0000-0000BA450000}"/>
    <cellStyle name="Normal 2 5 3 2 9" xfId="17850" xr:uid="{00000000-0005-0000-0000-0000BB450000}"/>
    <cellStyle name="Normal 2 5 3 3" xfId="17851" xr:uid="{00000000-0005-0000-0000-0000BC450000}"/>
    <cellStyle name="Normal 2 5 3 3 2" xfId="17852" xr:uid="{00000000-0005-0000-0000-0000BD450000}"/>
    <cellStyle name="Normal 2 5 3 3 2 2" xfId="17853" xr:uid="{00000000-0005-0000-0000-0000BE450000}"/>
    <cellStyle name="Normal 2 5 3 3 2 2 2" xfId="17854" xr:uid="{00000000-0005-0000-0000-0000BF450000}"/>
    <cellStyle name="Normal 2 5 3 3 2 2 2 2" xfId="17855" xr:uid="{00000000-0005-0000-0000-0000C0450000}"/>
    <cellStyle name="Normal 2 5 3 3 2 2 3" xfId="17856" xr:uid="{00000000-0005-0000-0000-0000C1450000}"/>
    <cellStyle name="Normal 2 5 3 3 2 3" xfId="17857" xr:uid="{00000000-0005-0000-0000-0000C2450000}"/>
    <cellStyle name="Normal 2 5 3 3 2 3 2" xfId="17858" xr:uid="{00000000-0005-0000-0000-0000C3450000}"/>
    <cellStyle name="Normal 2 5 3 3 2 3 2 2" xfId="17859" xr:uid="{00000000-0005-0000-0000-0000C4450000}"/>
    <cellStyle name="Normal 2 5 3 3 2 3 3" xfId="17860" xr:uid="{00000000-0005-0000-0000-0000C5450000}"/>
    <cellStyle name="Normal 2 5 3 3 2 4" xfId="17861" xr:uid="{00000000-0005-0000-0000-0000C6450000}"/>
    <cellStyle name="Normal 2 5 3 3 2 4 2" xfId="17862" xr:uid="{00000000-0005-0000-0000-0000C7450000}"/>
    <cellStyle name="Normal 2 5 3 3 2 4 2 2" xfId="17863" xr:uid="{00000000-0005-0000-0000-0000C8450000}"/>
    <cellStyle name="Normal 2 5 3 3 2 4 3" xfId="17864" xr:uid="{00000000-0005-0000-0000-0000C9450000}"/>
    <cellStyle name="Normal 2 5 3 3 2 5" xfId="17865" xr:uid="{00000000-0005-0000-0000-0000CA450000}"/>
    <cellStyle name="Normal 2 5 3 3 2 5 2" xfId="17866" xr:uid="{00000000-0005-0000-0000-0000CB450000}"/>
    <cellStyle name="Normal 2 5 3 3 2 6" xfId="17867" xr:uid="{00000000-0005-0000-0000-0000CC450000}"/>
    <cellStyle name="Normal 2 5 3 3 2 6 2" xfId="17868" xr:uid="{00000000-0005-0000-0000-0000CD450000}"/>
    <cellStyle name="Normal 2 5 3 3 2 7" xfId="17869" xr:uid="{00000000-0005-0000-0000-0000CE450000}"/>
    <cellStyle name="Normal 2 5 3 3 3" xfId="17870" xr:uid="{00000000-0005-0000-0000-0000CF450000}"/>
    <cellStyle name="Normal 2 5 3 3 3 2" xfId="17871" xr:uid="{00000000-0005-0000-0000-0000D0450000}"/>
    <cellStyle name="Normal 2 5 3 3 3 2 2" xfId="17872" xr:uid="{00000000-0005-0000-0000-0000D1450000}"/>
    <cellStyle name="Normal 2 5 3 3 3 3" xfId="17873" xr:uid="{00000000-0005-0000-0000-0000D2450000}"/>
    <cellStyle name="Normal 2 5 3 3 4" xfId="17874" xr:uid="{00000000-0005-0000-0000-0000D3450000}"/>
    <cellStyle name="Normal 2 5 3 3 4 2" xfId="17875" xr:uid="{00000000-0005-0000-0000-0000D4450000}"/>
    <cellStyle name="Normal 2 5 3 3 4 2 2" xfId="17876" xr:uid="{00000000-0005-0000-0000-0000D5450000}"/>
    <cellStyle name="Normal 2 5 3 3 4 3" xfId="17877" xr:uid="{00000000-0005-0000-0000-0000D6450000}"/>
    <cellStyle name="Normal 2 5 3 3 5" xfId="17878" xr:uid="{00000000-0005-0000-0000-0000D7450000}"/>
    <cellStyle name="Normal 2 5 3 3 5 2" xfId="17879" xr:uid="{00000000-0005-0000-0000-0000D8450000}"/>
    <cellStyle name="Normal 2 5 3 3 5 2 2" xfId="17880" xr:uid="{00000000-0005-0000-0000-0000D9450000}"/>
    <cellStyle name="Normal 2 5 3 3 5 3" xfId="17881" xr:uid="{00000000-0005-0000-0000-0000DA450000}"/>
    <cellStyle name="Normal 2 5 3 3 6" xfId="17882" xr:uid="{00000000-0005-0000-0000-0000DB450000}"/>
    <cellStyle name="Normal 2 5 3 3 6 2" xfId="17883" xr:uid="{00000000-0005-0000-0000-0000DC450000}"/>
    <cellStyle name="Normal 2 5 3 3 7" xfId="17884" xr:uid="{00000000-0005-0000-0000-0000DD450000}"/>
    <cellStyle name="Normal 2 5 3 3 7 2" xfId="17885" xr:uid="{00000000-0005-0000-0000-0000DE450000}"/>
    <cellStyle name="Normal 2 5 3 3 8" xfId="17886" xr:uid="{00000000-0005-0000-0000-0000DF450000}"/>
    <cellStyle name="Normal 2 5 3 4" xfId="17887" xr:uid="{00000000-0005-0000-0000-0000E0450000}"/>
    <cellStyle name="Normal 2 5 3 4 2" xfId="17888" xr:uid="{00000000-0005-0000-0000-0000E1450000}"/>
    <cellStyle name="Normal 2 5 3 4 2 2" xfId="17889" xr:uid="{00000000-0005-0000-0000-0000E2450000}"/>
    <cellStyle name="Normal 2 5 3 4 2 2 2" xfId="17890" xr:uid="{00000000-0005-0000-0000-0000E3450000}"/>
    <cellStyle name="Normal 2 5 3 4 2 3" xfId="17891" xr:uid="{00000000-0005-0000-0000-0000E4450000}"/>
    <cellStyle name="Normal 2 5 3 4 3" xfId="17892" xr:uid="{00000000-0005-0000-0000-0000E5450000}"/>
    <cellStyle name="Normal 2 5 3 4 3 2" xfId="17893" xr:uid="{00000000-0005-0000-0000-0000E6450000}"/>
    <cellStyle name="Normal 2 5 3 4 3 2 2" xfId="17894" xr:uid="{00000000-0005-0000-0000-0000E7450000}"/>
    <cellStyle name="Normal 2 5 3 4 3 3" xfId="17895" xr:uid="{00000000-0005-0000-0000-0000E8450000}"/>
    <cellStyle name="Normal 2 5 3 4 4" xfId="17896" xr:uid="{00000000-0005-0000-0000-0000E9450000}"/>
    <cellStyle name="Normal 2 5 3 4 4 2" xfId="17897" xr:uid="{00000000-0005-0000-0000-0000EA450000}"/>
    <cellStyle name="Normal 2 5 3 4 4 2 2" xfId="17898" xr:uid="{00000000-0005-0000-0000-0000EB450000}"/>
    <cellStyle name="Normal 2 5 3 4 4 3" xfId="17899" xr:uid="{00000000-0005-0000-0000-0000EC450000}"/>
    <cellStyle name="Normal 2 5 3 4 5" xfId="17900" xr:uid="{00000000-0005-0000-0000-0000ED450000}"/>
    <cellStyle name="Normal 2 5 3 4 5 2" xfId="17901" xr:uid="{00000000-0005-0000-0000-0000EE450000}"/>
    <cellStyle name="Normal 2 5 3 4 6" xfId="17902" xr:uid="{00000000-0005-0000-0000-0000EF450000}"/>
    <cellStyle name="Normal 2 5 3 4 6 2" xfId="17903" xr:uid="{00000000-0005-0000-0000-0000F0450000}"/>
    <cellStyle name="Normal 2 5 3 4 7" xfId="17904" xr:uid="{00000000-0005-0000-0000-0000F1450000}"/>
    <cellStyle name="Normal 2 5 3 5" xfId="17905" xr:uid="{00000000-0005-0000-0000-0000F2450000}"/>
    <cellStyle name="Normal 2 5 3 5 2" xfId="17906" xr:uid="{00000000-0005-0000-0000-0000F3450000}"/>
    <cellStyle name="Normal 2 5 3 5 2 2" xfId="17907" xr:uid="{00000000-0005-0000-0000-0000F4450000}"/>
    <cellStyle name="Normal 2 5 3 5 2 2 2" xfId="17908" xr:uid="{00000000-0005-0000-0000-0000F5450000}"/>
    <cellStyle name="Normal 2 5 3 5 2 3" xfId="17909" xr:uid="{00000000-0005-0000-0000-0000F6450000}"/>
    <cellStyle name="Normal 2 5 3 5 3" xfId="17910" xr:uid="{00000000-0005-0000-0000-0000F7450000}"/>
    <cellStyle name="Normal 2 5 3 5 3 2" xfId="17911" xr:uid="{00000000-0005-0000-0000-0000F8450000}"/>
    <cellStyle name="Normal 2 5 3 5 3 2 2" xfId="17912" xr:uid="{00000000-0005-0000-0000-0000F9450000}"/>
    <cellStyle name="Normal 2 5 3 5 3 3" xfId="17913" xr:uid="{00000000-0005-0000-0000-0000FA450000}"/>
    <cellStyle name="Normal 2 5 3 5 4" xfId="17914" xr:uid="{00000000-0005-0000-0000-0000FB450000}"/>
    <cellStyle name="Normal 2 5 3 5 4 2" xfId="17915" xr:uid="{00000000-0005-0000-0000-0000FC450000}"/>
    <cellStyle name="Normal 2 5 3 5 4 2 2" xfId="17916" xr:uid="{00000000-0005-0000-0000-0000FD450000}"/>
    <cellStyle name="Normal 2 5 3 5 4 3" xfId="17917" xr:uid="{00000000-0005-0000-0000-0000FE450000}"/>
    <cellStyle name="Normal 2 5 3 5 5" xfId="17918" xr:uid="{00000000-0005-0000-0000-0000FF450000}"/>
    <cellStyle name="Normal 2 5 3 5 5 2" xfId="17919" xr:uid="{00000000-0005-0000-0000-000000460000}"/>
    <cellStyle name="Normal 2 5 3 5 6" xfId="17920" xr:uid="{00000000-0005-0000-0000-000001460000}"/>
    <cellStyle name="Normal 2 5 3 5 6 2" xfId="17921" xr:uid="{00000000-0005-0000-0000-000002460000}"/>
    <cellStyle name="Normal 2 5 3 5 7" xfId="17922" xr:uid="{00000000-0005-0000-0000-000003460000}"/>
    <cellStyle name="Normal 2 5 3 6" xfId="17923" xr:uid="{00000000-0005-0000-0000-000004460000}"/>
    <cellStyle name="Normal 2 5 3 6 2" xfId="17924" xr:uid="{00000000-0005-0000-0000-000005460000}"/>
    <cellStyle name="Normal 2 5 3 6 2 2" xfId="17925" xr:uid="{00000000-0005-0000-0000-000006460000}"/>
    <cellStyle name="Normal 2 5 3 6 3" xfId="17926" xr:uid="{00000000-0005-0000-0000-000007460000}"/>
    <cellStyle name="Normal 2 5 3 7" xfId="17927" xr:uid="{00000000-0005-0000-0000-000008460000}"/>
    <cellStyle name="Normal 2 5 3 7 2" xfId="17928" xr:uid="{00000000-0005-0000-0000-000009460000}"/>
    <cellStyle name="Normal 2 5 3 7 2 2" xfId="17929" xr:uid="{00000000-0005-0000-0000-00000A460000}"/>
    <cellStyle name="Normal 2 5 3 7 3" xfId="17930" xr:uid="{00000000-0005-0000-0000-00000B460000}"/>
    <cellStyle name="Normal 2 5 3 8" xfId="17931" xr:uid="{00000000-0005-0000-0000-00000C460000}"/>
    <cellStyle name="Normal 2 5 3 8 2" xfId="17932" xr:uid="{00000000-0005-0000-0000-00000D460000}"/>
    <cellStyle name="Normal 2 5 3 8 2 2" xfId="17933" xr:uid="{00000000-0005-0000-0000-00000E460000}"/>
    <cellStyle name="Normal 2 5 3 8 3" xfId="17934" xr:uid="{00000000-0005-0000-0000-00000F460000}"/>
    <cellStyle name="Normal 2 5 3 9" xfId="17935" xr:uid="{00000000-0005-0000-0000-000010460000}"/>
    <cellStyle name="Normal 2 5 3 9 2" xfId="17936" xr:uid="{00000000-0005-0000-0000-000011460000}"/>
    <cellStyle name="Normal 2 5 4" xfId="17937" xr:uid="{00000000-0005-0000-0000-000012460000}"/>
    <cellStyle name="Normal 2 5 4 2" xfId="17938" xr:uid="{00000000-0005-0000-0000-000013460000}"/>
    <cellStyle name="Normal 2 5 4 2 2" xfId="17939" xr:uid="{00000000-0005-0000-0000-000014460000}"/>
    <cellStyle name="Normal 2 5 4 2 2 2" xfId="17940" xr:uid="{00000000-0005-0000-0000-000015460000}"/>
    <cellStyle name="Normal 2 5 4 2 2 2 2" xfId="17941" xr:uid="{00000000-0005-0000-0000-000016460000}"/>
    <cellStyle name="Normal 2 5 4 2 2 3" xfId="17942" xr:uid="{00000000-0005-0000-0000-000017460000}"/>
    <cellStyle name="Normal 2 5 4 2 3" xfId="17943" xr:uid="{00000000-0005-0000-0000-000018460000}"/>
    <cellStyle name="Normal 2 5 4 2 3 2" xfId="17944" xr:uid="{00000000-0005-0000-0000-000019460000}"/>
    <cellStyle name="Normal 2 5 4 2 3 2 2" xfId="17945" xr:uid="{00000000-0005-0000-0000-00001A460000}"/>
    <cellStyle name="Normal 2 5 4 2 3 3" xfId="17946" xr:uid="{00000000-0005-0000-0000-00001B460000}"/>
    <cellStyle name="Normal 2 5 4 2 4" xfId="17947" xr:uid="{00000000-0005-0000-0000-00001C460000}"/>
    <cellStyle name="Normal 2 5 4 2 4 2" xfId="17948" xr:uid="{00000000-0005-0000-0000-00001D460000}"/>
    <cellStyle name="Normal 2 5 4 2 4 2 2" xfId="17949" xr:uid="{00000000-0005-0000-0000-00001E460000}"/>
    <cellStyle name="Normal 2 5 4 2 4 3" xfId="17950" xr:uid="{00000000-0005-0000-0000-00001F460000}"/>
    <cellStyle name="Normal 2 5 4 2 5" xfId="17951" xr:uid="{00000000-0005-0000-0000-000020460000}"/>
    <cellStyle name="Normal 2 5 4 2 5 2" xfId="17952" xr:uid="{00000000-0005-0000-0000-000021460000}"/>
    <cellStyle name="Normal 2 5 4 2 6" xfId="17953" xr:uid="{00000000-0005-0000-0000-000022460000}"/>
    <cellStyle name="Normal 2 5 4 2 6 2" xfId="17954" xr:uid="{00000000-0005-0000-0000-000023460000}"/>
    <cellStyle name="Normal 2 5 4 2 7" xfId="17955" xr:uid="{00000000-0005-0000-0000-000024460000}"/>
    <cellStyle name="Normal 2 5 4 3" xfId="17956" xr:uid="{00000000-0005-0000-0000-000025460000}"/>
    <cellStyle name="Normal 2 5 4 3 2" xfId="17957" xr:uid="{00000000-0005-0000-0000-000026460000}"/>
    <cellStyle name="Normal 2 5 4 3 2 2" xfId="17958" xr:uid="{00000000-0005-0000-0000-000027460000}"/>
    <cellStyle name="Normal 2 5 4 3 2 2 2" xfId="17959" xr:uid="{00000000-0005-0000-0000-000028460000}"/>
    <cellStyle name="Normal 2 5 4 3 2 3" xfId="17960" xr:uid="{00000000-0005-0000-0000-000029460000}"/>
    <cellStyle name="Normal 2 5 4 3 3" xfId="17961" xr:uid="{00000000-0005-0000-0000-00002A460000}"/>
    <cellStyle name="Normal 2 5 4 3 3 2" xfId="17962" xr:uid="{00000000-0005-0000-0000-00002B460000}"/>
    <cellStyle name="Normal 2 5 4 3 3 2 2" xfId="17963" xr:uid="{00000000-0005-0000-0000-00002C460000}"/>
    <cellStyle name="Normal 2 5 4 3 3 3" xfId="17964" xr:uid="{00000000-0005-0000-0000-00002D460000}"/>
    <cellStyle name="Normal 2 5 4 3 4" xfId="17965" xr:uid="{00000000-0005-0000-0000-00002E460000}"/>
    <cellStyle name="Normal 2 5 4 3 4 2" xfId="17966" xr:uid="{00000000-0005-0000-0000-00002F460000}"/>
    <cellStyle name="Normal 2 5 4 3 4 2 2" xfId="17967" xr:uid="{00000000-0005-0000-0000-000030460000}"/>
    <cellStyle name="Normal 2 5 4 3 4 3" xfId="17968" xr:uid="{00000000-0005-0000-0000-000031460000}"/>
    <cellStyle name="Normal 2 5 4 3 5" xfId="17969" xr:uid="{00000000-0005-0000-0000-000032460000}"/>
    <cellStyle name="Normal 2 5 4 3 5 2" xfId="17970" xr:uid="{00000000-0005-0000-0000-000033460000}"/>
    <cellStyle name="Normal 2 5 4 3 6" xfId="17971" xr:uid="{00000000-0005-0000-0000-000034460000}"/>
    <cellStyle name="Normal 2 5 4 3 6 2" xfId="17972" xr:uid="{00000000-0005-0000-0000-000035460000}"/>
    <cellStyle name="Normal 2 5 4 3 7" xfId="17973" xr:uid="{00000000-0005-0000-0000-000036460000}"/>
    <cellStyle name="Normal 2 5 4 4" xfId="17974" xr:uid="{00000000-0005-0000-0000-000037460000}"/>
    <cellStyle name="Normal 2 5 4 4 2" xfId="17975" xr:uid="{00000000-0005-0000-0000-000038460000}"/>
    <cellStyle name="Normal 2 5 4 4 2 2" xfId="17976" xr:uid="{00000000-0005-0000-0000-000039460000}"/>
    <cellStyle name="Normal 2 5 4 4 3" xfId="17977" xr:uid="{00000000-0005-0000-0000-00003A460000}"/>
    <cellStyle name="Normal 2 5 4 5" xfId="17978" xr:uid="{00000000-0005-0000-0000-00003B460000}"/>
    <cellStyle name="Normal 2 5 4 5 2" xfId="17979" xr:uid="{00000000-0005-0000-0000-00003C460000}"/>
    <cellStyle name="Normal 2 5 4 5 2 2" xfId="17980" xr:uid="{00000000-0005-0000-0000-00003D460000}"/>
    <cellStyle name="Normal 2 5 4 5 3" xfId="17981" xr:uid="{00000000-0005-0000-0000-00003E460000}"/>
    <cellStyle name="Normal 2 5 4 6" xfId="17982" xr:uid="{00000000-0005-0000-0000-00003F460000}"/>
    <cellStyle name="Normal 2 5 4 6 2" xfId="17983" xr:uid="{00000000-0005-0000-0000-000040460000}"/>
    <cellStyle name="Normal 2 5 4 6 2 2" xfId="17984" xr:uid="{00000000-0005-0000-0000-000041460000}"/>
    <cellStyle name="Normal 2 5 4 6 3" xfId="17985" xr:uid="{00000000-0005-0000-0000-000042460000}"/>
    <cellStyle name="Normal 2 5 4 7" xfId="17986" xr:uid="{00000000-0005-0000-0000-000043460000}"/>
    <cellStyle name="Normal 2 5 4 7 2" xfId="17987" xr:uid="{00000000-0005-0000-0000-000044460000}"/>
    <cellStyle name="Normal 2 5 4 8" xfId="17988" xr:uid="{00000000-0005-0000-0000-000045460000}"/>
    <cellStyle name="Normal 2 5 4 8 2" xfId="17989" xr:uid="{00000000-0005-0000-0000-000046460000}"/>
    <cellStyle name="Normal 2 5 4 9" xfId="17990" xr:uid="{00000000-0005-0000-0000-000047460000}"/>
    <cellStyle name="Normal 2 5 5" xfId="17991" xr:uid="{00000000-0005-0000-0000-000048460000}"/>
    <cellStyle name="Normal 2 5 5 2" xfId="17992" xr:uid="{00000000-0005-0000-0000-000049460000}"/>
    <cellStyle name="Normal 2 5 5 2 2" xfId="17993" xr:uid="{00000000-0005-0000-0000-00004A460000}"/>
    <cellStyle name="Normal 2 5 5 2 2 2" xfId="17994" xr:uid="{00000000-0005-0000-0000-00004B460000}"/>
    <cellStyle name="Normal 2 5 5 2 2 2 2" xfId="17995" xr:uid="{00000000-0005-0000-0000-00004C460000}"/>
    <cellStyle name="Normal 2 5 5 2 2 3" xfId="17996" xr:uid="{00000000-0005-0000-0000-00004D460000}"/>
    <cellStyle name="Normal 2 5 5 2 3" xfId="17997" xr:uid="{00000000-0005-0000-0000-00004E460000}"/>
    <cellStyle name="Normal 2 5 5 2 3 2" xfId="17998" xr:uid="{00000000-0005-0000-0000-00004F460000}"/>
    <cellStyle name="Normal 2 5 5 2 3 2 2" xfId="17999" xr:uid="{00000000-0005-0000-0000-000050460000}"/>
    <cellStyle name="Normal 2 5 5 2 3 3" xfId="18000" xr:uid="{00000000-0005-0000-0000-000051460000}"/>
    <cellStyle name="Normal 2 5 5 2 4" xfId="18001" xr:uid="{00000000-0005-0000-0000-000052460000}"/>
    <cellStyle name="Normal 2 5 5 2 4 2" xfId="18002" xr:uid="{00000000-0005-0000-0000-000053460000}"/>
    <cellStyle name="Normal 2 5 5 2 4 2 2" xfId="18003" xr:uid="{00000000-0005-0000-0000-000054460000}"/>
    <cellStyle name="Normal 2 5 5 2 4 3" xfId="18004" xr:uid="{00000000-0005-0000-0000-000055460000}"/>
    <cellStyle name="Normal 2 5 5 2 5" xfId="18005" xr:uid="{00000000-0005-0000-0000-000056460000}"/>
    <cellStyle name="Normal 2 5 5 2 5 2" xfId="18006" xr:uid="{00000000-0005-0000-0000-000057460000}"/>
    <cellStyle name="Normal 2 5 5 2 6" xfId="18007" xr:uid="{00000000-0005-0000-0000-000058460000}"/>
    <cellStyle name="Normal 2 5 5 2 6 2" xfId="18008" xr:uid="{00000000-0005-0000-0000-000059460000}"/>
    <cellStyle name="Normal 2 5 5 2 7" xfId="18009" xr:uid="{00000000-0005-0000-0000-00005A460000}"/>
    <cellStyle name="Normal 2 5 5 3" xfId="18010" xr:uid="{00000000-0005-0000-0000-00005B460000}"/>
    <cellStyle name="Normal 2 5 5 3 2" xfId="18011" xr:uid="{00000000-0005-0000-0000-00005C460000}"/>
    <cellStyle name="Normal 2 5 5 3 2 2" xfId="18012" xr:uid="{00000000-0005-0000-0000-00005D460000}"/>
    <cellStyle name="Normal 2 5 5 3 3" xfId="18013" xr:uid="{00000000-0005-0000-0000-00005E460000}"/>
    <cellStyle name="Normal 2 5 5 4" xfId="18014" xr:uid="{00000000-0005-0000-0000-00005F460000}"/>
    <cellStyle name="Normal 2 5 5 4 2" xfId="18015" xr:uid="{00000000-0005-0000-0000-000060460000}"/>
    <cellStyle name="Normal 2 5 5 4 2 2" xfId="18016" xr:uid="{00000000-0005-0000-0000-000061460000}"/>
    <cellStyle name="Normal 2 5 5 4 3" xfId="18017" xr:uid="{00000000-0005-0000-0000-000062460000}"/>
    <cellStyle name="Normal 2 5 5 5" xfId="18018" xr:uid="{00000000-0005-0000-0000-000063460000}"/>
    <cellStyle name="Normal 2 5 5 5 2" xfId="18019" xr:uid="{00000000-0005-0000-0000-000064460000}"/>
    <cellStyle name="Normal 2 5 5 5 2 2" xfId="18020" xr:uid="{00000000-0005-0000-0000-000065460000}"/>
    <cellStyle name="Normal 2 5 5 5 3" xfId="18021" xr:uid="{00000000-0005-0000-0000-000066460000}"/>
    <cellStyle name="Normal 2 5 5 6" xfId="18022" xr:uid="{00000000-0005-0000-0000-000067460000}"/>
    <cellStyle name="Normal 2 5 5 6 2" xfId="18023" xr:uid="{00000000-0005-0000-0000-000068460000}"/>
    <cellStyle name="Normal 2 5 5 7" xfId="18024" xr:uid="{00000000-0005-0000-0000-000069460000}"/>
    <cellStyle name="Normal 2 5 5 7 2" xfId="18025" xr:uid="{00000000-0005-0000-0000-00006A460000}"/>
    <cellStyle name="Normal 2 5 5 8" xfId="18026" xr:uid="{00000000-0005-0000-0000-00006B460000}"/>
    <cellStyle name="Normal 2 5 6" xfId="18027" xr:uid="{00000000-0005-0000-0000-00006C460000}"/>
    <cellStyle name="Normal 2 5 6 2" xfId="18028" xr:uid="{00000000-0005-0000-0000-00006D460000}"/>
    <cellStyle name="Normal 2 5 6 2 2" xfId="18029" xr:uid="{00000000-0005-0000-0000-00006E460000}"/>
    <cellStyle name="Normal 2 5 6 2 2 2" xfId="18030" xr:uid="{00000000-0005-0000-0000-00006F460000}"/>
    <cellStyle name="Normal 2 5 6 2 3" xfId="18031" xr:uid="{00000000-0005-0000-0000-000070460000}"/>
    <cellStyle name="Normal 2 5 6 3" xfId="18032" xr:uid="{00000000-0005-0000-0000-000071460000}"/>
    <cellStyle name="Normal 2 5 6 3 2" xfId="18033" xr:uid="{00000000-0005-0000-0000-000072460000}"/>
    <cellStyle name="Normal 2 5 6 3 2 2" xfId="18034" xr:uid="{00000000-0005-0000-0000-000073460000}"/>
    <cellStyle name="Normal 2 5 6 3 3" xfId="18035" xr:uid="{00000000-0005-0000-0000-000074460000}"/>
    <cellStyle name="Normal 2 5 6 4" xfId="18036" xr:uid="{00000000-0005-0000-0000-000075460000}"/>
    <cellStyle name="Normal 2 5 6 4 2" xfId="18037" xr:uid="{00000000-0005-0000-0000-000076460000}"/>
    <cellStyle name="Normal 2 5 6 4 2 2" xfId="18038" xr:uid="{00000000-0005-0000-0000-000077460000}"/>
    <cellStyle name="Normal 2 5 6 4 3" xfId="18039" xr:uid="{00000000-0005-0000-0000-000078460000}"/>
    <cellStyle name="Normal 2 5 6 5" xfId="18040" xr:uid="{00000000-0005-0000-0000-000079460000}"/>
    <cellStyle name="Normal 2 5 6 5 2" xfId="18041" xr:uid="{00000000-0005-0000-0000-00007A460000}"/>
    <cellStyle name="Normal 2 5 6 6" xfId="18042" xr:uid="{00000000-0005-0000-0000-00007B460000}"/>
    <cellStyle name="Normal 2 5 6 6 2" xfId="18043" xr:uid="{00000000-0005-0000-0000-00007C460000}"/>
    <cellStyle name="Normal 2 5 6 7" xfId="18044" xr:uid="{00000000-0005-0000-0000-00007D460000}"/>
    <cellStyle name="Normal 2 5 7" xfId="18045" xr:uid="{00000000-0005-0000-0000-00007E460000}"/>
    <cellStyle name="Normal 2 5 7 2" xfId="18046" xr:uid="{00000000-0005-0000-0000-00007F460000}"/>
    <cellStyle name="Normal 2 5 7 2 2" xfId="18047" xr:uid="{00000000-0005-0000-0000-000080460000}"/>
    <cellStyle name="Normal 2 5 7 2 2 2" xfId="18048" xr:uid="{00000000-0005-0000-0000-000081460000}"/>
    <cellStyle name="Normal 2 5 7 2 3" xfId="18049" xr:uid="{00000000-0005-0000-0000-000082460000}"/>
    <cellStyle name="Normal 2 5 7 3" xfId="18050" xr:uid="{00000000-0005-0000-0000-000083460000}"/>
    <cellStyle name="Normal 2 5 7 3 2" xfId="18051" xr:uid="{00000000-0005-0000-0000-000084460000}"/>
    <cellStyle name="Normal 2 5 7 3 2 2" xfId="18052" xr:uid="{00000000-0005-0000-0000-000085460000}"/>
    <cellStyle name="Normal 2 5 7 3 3" xfId="18053" xr:uid="{00000000-0005-0000-0000-000086460000}"/>
    <cellStyle name="Normal 2 5 7 4" xfId="18054" xr:uid="{00000000-0005-0000-0000-000087460000}"/>
    <cellStyle name="Normal 2 5 7 4 2" xfId="18055" xr:uid="{00000000-0005-0000-0000-000088460000}"/>
    <cellStyle name="Normal 2 5 7 4 2 2" xfId="18056" xr:uid="{00000000-0005-0000-0000-000089460000}"/>
    <cellStyle name="Normal 2 5 7 4 3" xfId="18057" xr:uid="{00000000-0005-0000-0000-00008A460000}"/>
    <cellStyle name="Normal 2 5 7 5" xfId="18058" xr:uid="{00000000-0005-0000-0000-00008B460000}"/>
    <cellStyle name="Normal 2 5 7 5 2" xfId="18059" xr:uid="{00000000-0005-0000-0000-00008C460000}"/>
    <cellStyle name="Normal 2 5 7 6" xfId="18060" xr:uid="{00000000-0005-0000-0000-00008D460000}"/>
    <cellStyle name="Normal 2 5 7 6 2" xfId="18061" xr:uid="{00000000-0005-0000-0000-00008E460000}"/>
    <cellStyle name="Normal 2 5 7 7" xfId="18062" xr:uid="{00000000-0005-0000-0000-00008F460000}"/>
    <cellStyle name="Normal 2 5 8" xfId="18063" xr:uid="{00000000-0005-0000-0000-000090460000}"/>
    <cellStyle name="Normal 2 5 8 2" xfId="18064" xr:uid="{00000000-0005-0000-0000-000091460000}"/>
    <cellStyle name="Normal 2 5 8 2 2" xfId="18065" xr:uid="{00000000-0005-0000-0000-000092460000}"/>
    <cellStyle name="Normal 2 5 8 3" xfId="18066" xr:uid="{00000000-0005-0000-0000-000093460000}"/>
    <cellStyle name="Normal 2 5 9" xfId="18067" xr:uid="{00000000-0005-0000-0000-000094460000}"/>
    <cellStyle name="Normal 2 5 9 2" xfId="18068" xr:uid="{00000000-0005-0000-0000-000095460000}"/>
    <cellStyle name="Normal 2 5 9 2 2" xfId="18069" xr:uid="{00000000-0005-0000-0000-000096460000}"/>
    <cellStyle name="Normal 2 5 9 3" xfId="18070" xr:uid="{00000000-0005-0000-0000-000097460000}"/>
    <cellStyle name="Normal 2 5_Confidential Information" xfId="18071" xr:uid="{00000000-0005-0000-0000-000098460000}"/>
    <cellStyle name="Normal 2 6" xfId="18072" xr:uid="{00000000-0005-0000-0000-000099460000}"/>
    <cellStyle name="Normal 2 6 10" xfId="18073" xr:uid="{00000000-0005-0000-0000-00009A460000}"/>
    <cellStyle name="Normal 2 6 10 2" xfId="18074" xr:uid="{00000000-0005-0000-0000-00009B460000}"/>
    <cellStyle name="Normal 2 6 10 2 2" xfId="18075" xr:uid="{00000000-0005-0000-0000-00009C460000}"/>
    <cellStyle name="Normal 2 6 10 3" xfId="18076" xr:uid="{00000000-0005-0000-0000-00009D460000}"/>
    <cellStyle name="Normal 2 6 11" xfId="18077" xr:uid="{00000000-0005-0000-0000-00009E460000}"/>
    <cellStyle name="Normal 2 6 11 2" xfId="18078" xr:uid="{00000000-0005-0000-0000-00009F460000}"/>
    <cellStyle name="Normal 2 6 12" xfId="18079" xr:uid="{00000000-0005-0000-0000-0000A0460000}"/>
    <cellStyle name="Normal 2 6 12 2" xfId="18080" xr:uid="{00000000-0005-0000-0000-0000A1460000}"/>
    <cellStyle name="Normal 2 6 13" xfId="18081" xr:uid="{00000000-0005-0000-0000-0000A2460000}"/>
    <cellStyle name="Normal 2 6 2" xfId="18082" xr:uid="{00000000-0005-0000-0000-0000A3460000}"/>
    <cellStyle name="Normal 2 6 2 10" xfId="18083" xr:uid="{00000000-0005-0000-0000-0000A4460000}"/>
    <cellStyle name="Normal 2 6 2 10 2" xfId="18084" xr:uid="{00000000-0005-0000-0000-0000A5460000}"/>
    <cellStyle name="Normal 2 6 2 11" xfId="18085" xr:uid="{00000000-0005-0000-0000-0000A6460000}"/>
    <cellStyle name="Normal 2 6 2 2" xfId="18086" xr:uid="{00000000-0005-0000-0000-0000A7460000}"/>
    <cellStyle name="Normal 2 6 2 2 2" xfId="18087" xr:uid="{00000000-0005-0000-0000-0000A8460000}"/>
    <cellStyle name="Normal 2 6 2 2 2 2" xfId="18088" xr:uid="{00000000-0005-0000-0000-0000A9460000}"/>
    <cellStyle name="Normal 2 6 2 2 2 2 2" xfId="18089" xr:uid="{00000000-0005-0000-0000-0000AA460000}"/>
    <cellStyle name="Normal 2 6 2 2 2 2 2 2" xfId="18090" xr:uid="{00000000-0005-0000-0000-0000AB460000}"/>
    <cellStyle name="Normal 2 6 2 2 2 2 3" xfId="18091" xr:uid="{00000000-0005-0000-0000-0000AC460000}"/>
    <cellStyle name="Normal 2 6 2 2 2 3" xfId="18092" xr:uid="{00000000-0005-0000-0000-0000AD460000}"/>
    <cellStyle name="Normal 2 6 2 2 2 3 2" xfId="18093" xr:uid="{00000000-0005-0000-0000-0000AE460000}"/>
    <cellStyle name="Normal 2 6 2 2 2 3 2 2" xfId="18094" xr:uid="{00000000-0005-0000-0000-0000AF460000}"/>
    <cellStyle name="Normal 2 6 2 2 2 3 3" xfId="18095" xr:uid="{00000000-0005-0000-0000-0000B0460000}"/>
    <cellStyle name="Normal 2 6 2 2 2 4" xfId="18096" xr:uid="{00000000-0005-0000-0000-0000B1460000}"/>
    <cellStyle name="Normal 2 6 2 2 2 4 2" xfId="18097" xr:uid="{00000000-0005-0000-0000-0000B2460000}"/>
    <cellStyle name="Normal 2 6 2 2 2 4 2 2" xfId="18098" xr:uid="{00000000-0005-0000-0000-0000B3460000}"/>
    <cellStyle name="Normal 2 6 2 2 2 4 3" xfId="18099" xr:uid="{00000000-0005-0000-0000-0000B4460000}"/>
    <cellStyle name="Normal 2 6 2 2 2 5" xfId="18100" xr:uid="{00000000-0005-0000-0000-0000B5460000}"/>
    <cellStyle name="Normal 2 6 2 2 2 5 2" xfId="18101" xr:uid="{00000000-0005-0000-0000-0000B6460000}"/>
    <cellStyle name="Normal 2 6 2 2 2 6" xfId="18102" xr:uid="{00000000-0005-0000-0000-0000B7460000}"/>
    <cellStyle name="Normal 2 6 2 2 2 6 2" xfId="18103" xr:uid="{00000000-0005-0000-0000-0000B8460000}"/>
    <cellStyle name="Normal 2 6 2 2 2 7" xfId="18104" xr:uid="{00000000-0005-0000-0000-0000B9460000}"/>
    <cellStyle name="Normal 2 6 2 2 3" xfId="18105" xr:uid="{00000000-0005-0000-0000-0000BA460000}"/>
    <cellStyle name="Normal 2 6 2 2 3 2" xfId="18106" xr:uid="{00000000-0005-0000-0000-0000BB460000}"/>
    <cellStyle name="Normal 2 6 2 2 3 2 2" xfId="18107" xr:uid="{00000000-0005-0000-0000-0000BC460000}"/>
    <cellStyle name="Normal 2 6 2 2 3 2 2 2" xfId="18108" xr:uid="{00000000-0005-0000-0000-0000BD460000}"/>
    <cellStyle name="Normal 2 6 2 2 3 2 3" xfId="18109" xr:uid="{00000000-0005-0000-0000-0000BE460000}"/>
    <cellStyle name="Normal 2 6 2 2 3 3" xfId="18110" xr:uid="{00000000-0005-0000-0000-0000BF460000}"/>
    <cellStyle name="Normal 2 6 2 2 3 3 2" xfId="18111" xr:uid="{00000000-0005-0000-0000-0000C0460000}"/>
    <cellStyle name="Normal 2 6 2 2 3 3 2 2" xfId="18112" xr:uid="{00000000-0005-0000-0000-0000C1460000}"/>
    <cellStyle name="Normal 2 6 2 2 3 3 3" xfId="18113" xr:uid="{00000000-0005-0000-0000-0000C2460000}"/>
    <cellStyle name="Normal 2 6 2 2 3 4" xfId="18114" xr:uid="{00000000-0005-0000-0000-0000C3460000}"/>
    <cellStyle name="Normal 2 6 2 2 3 4 2" xfId="18115" xr:uid="{00000000-0005-0000-0000-0000C4460000}"/>
    <cellStyle name="Normal 2 6 2 2 3 4 2 2" xfId="18116" xr:uid="{00000000-0005-0000-0000-0000C5460000}"/>
    <cellStyle name="Normal 2 6 2 2 3 4 3" xfId="18117" xr:uid="{00000000-0005-0000-0000-0000C6460000}"/>
    <cellStyle name="Normal 2 6 2 2 3 5" xfId="18118" xr:uid="{00000000-0005-0000-0000-0000C7460000}"/>
    <cellStyle name="Normal 2 6 2 2 3 5 2" xfId="18119" xr:uid="{00000000-0005-0000-0000-0000C8460000}"/>
    <cellStyle name="Normal 2 6 2 2 3 6" xfId="18120" xr:uid="{00000000-0005-0000-0000-0000C9460000}"/>
    <cellStyle name="Normal 2 6 2 2 3 6 2" xfId="18121" xr:uid="{00000000-0005-0000-0000-0000CA460000}"/>
    <cellStyle name="Normal 2 6 2 2 3 7" xfId="18122" xr:uid="{00000000-0005-0000-0000-0000CB460000}"/>
    <cellStyle name="Normal 2 6 2 2 4" xfId="18123" xr:uid="{00000000-0005-0000-0000-0000CC460000}"/>
    <cellStyle name="Normal 2 6 2 2 4 2" xfId="18124" xr:uid="{00000000-0005-0000-0000-0000CD460000}"/>
    <cellStyle name="Normal 2 6 2 2 4 2 2" xfId="18125" xr:uid="{00000000-0005-0000-0000-0000CE460000}"/>
    <cellStyle name="Normal 2 6 2 2 4 3" xfId="18126" xr:uid="{00000000-0005-0000-0000-0000CF460000}"/>
    <cellStyle name="Normal 2 6 2 2 5" xfId="18127" xr:uid="{00000000-0005-0000-0000-0000D0460000}"/>
    <cellStyle name="Normal 2 6 2 2 5 2" xfId="18128" xr:uid="{00000000-0005-0000-0000-0000D1460000}"/>
    <cellStyle name="Normal 2 6 2 2 5 2 2" xfId="18129" xr:uid="{00000000-0005-0000-0000-0000D2460000}"/>
    <cellStyle name="Normal 2 6 2 2 5 3" xfId="18130" xr:uid="{00000000-0005-0000-0000-0000D3460000}"/>
    <cellStyle name="Normal 2 6 2 2 6" xfId="18131" xr:uid="{00000000-0005-0000-0000-0000D4460000}"/>
    <cellStyle name="Normal 2 6 2 2 6 2" xfId="18132" xr:uid="{00000000-0005-0000-0000-0000D5460000}"/>
    <cellStyle name="Normal 2 6 2 2 6 2 2" xfId="18133" xr:uid="{00000000-0005-0000-0000-0000D6460000}"/>
    <cellStyle name="Normal 2 6 2 2 6 3" xfId="18134" xr:uid="{00000000-0005-0000-0000-0000D7460000}"/>
    <cellStyle name="Normal 2 6 2 2 7" xfId="18135" xr:uid="{00000000-0005-0000-0000-0000D8460000}"/>
    <cellStyle name="Normal 2 6 2 2 7 2" xfId="18136" xr:uid="{00000000-0005-0000-0000-0000D9460000}"/>
    <cellStyle name="Normal 2 6 2 2 8" xfId="18137" xr:uid="{00000000-0005-0000-0000-0000DA460000}"/>
    <cellStyle name="Normal 2 6 2 2 8 2" xfId="18138" xr:uid="{00000000-0005-0000-0000-0000DB460000}"/>
    <cellStyle name="Normal 2 6 2 2 9" xfId="18139" xr:uid="{00000000-0005-0000-0000-0000DC460000}"/>
    <cellStyle name="Normal 2 6 2 3" xfId="18140" xr:uid="{00000000-0005-0000-0000-0000DD460000}"/>
    <cellStyle name="Normal 2 6 2 3 2" xfId="18141" xr:uid="{00000000-0005-0000-0000-0000DE460000}"/>
    <cellStyle name="Normal 2 6 2 3 2 2" xfId="18142" xr:uid="{00000000-0005-0000-0000-0000DF460000}"/>
    <cellStyle name="Normal 2 6 2 3 2 2 2" xfId="18143" xr:uid="{00000000-0005-0000-0000-0000E0460000}"/>
    <cellStyle name="Normal 2 6 2 3 2 2 2 2" xfId="18144" xr:uid="{00000000-0005-0000-0000-0000E1460000}"/>
    <cellStyle name="Normal 2 6 2 3 2 2 3" xfId="18145" xr:uid="{00000000-0005-0000-0000-0000E2460000}"/>
    <cellStyle name="Normal 2 6 2 3 2 3" xfId="18146" xr:uid="{00000000-0005-0000-0000-0000E3460000}"/>
    <cellStyle name="Normal 2 6 2 3 2 3 2" xfId="18147" xr:uid="{00000000-0005-0000-0000-0000E4460000}"/>
    <cellStyle name="Normal 2 6 2 3 2 3 2 2" xfId="18148" xr:uid="{00000000-0005-0000-0000-0000E5460000}"/>
    <cellStyle name="Normal 2 6 2 3 2 3 3" xfId="18149" xr:uid="{00000000-0005-0000-0000-0000E6460000}"/>
    <cellStyle name="Normal 2 6 2 3 2 4" xfId="18150" xr:uid="{00000000-0005-0000-0000-0000E7460000}"/>
    <cellStyle name="Normal 2 6 2 3 2 4 2" xfId="18151" xr:uid="{00000000-0005-0000-0000-0000E8460000}"/>
    <cellStyle name="Normal 2 6 2 3 2 4 2 2" xfId="18152" xr:uid="{00000000-0005-0000-0000-0000E9460000}"/>
    <cellStyle name="Normal 2 6 2 3 2 4 3" xfId="18153" xr:uid="{00000000-0005-0000-0000-0000EA460000}"/>
    <cellStyle name="Normal 2 6 2 3 2 5" xfId="18154" xr:uid="{00000000-0005-0000-0000-0000EB460000}"/>
    <cellStyle name="Normal 2 6 2 3 2 5 2" xfId="18155" xr:uid="{00000000-0005-0000-0000-0000EC460000}"/>
    <cellStyle name="Normal 2 6 2 3 2 6" xfId="18156" xr:uid="{00000000-0005-0000-0000-0000ED460000}"/>
    <cellStyle name="Normal 2 6 2 3 2 6 2" xfId="18157" xr:uid="{00000000-0005-0000-0000-0000EE460000}"/>
    <cellStyle name="Normal 2 6 2 3 2 7" xfId="18158" xr:uid="{00000000-0005-0000-0000-0000EF460000}"/>
    <cellStyle name="Normal 2 6 2 3 3" xfId="18159" xr:uid="{00000000-0005-0000-0000-0000F0460000}"/>
    <cellStyle name="Normal 2 6 2 3 3 2" xfId="18160" xr:uid="{00000000-0005-0000-0000-0000F1460000}"/>
    <cellStyle name="Normal 2 6 2 3 3 2 2" xfId="18161" xr:uid="{00000000-0005-0000-0000-0000F2460000}"/>
    <cellStyle name="Normal 2 6 2 3 3 3" xfId="18162" xr:uid="{00000000-0005-0000-0000-0000F3460000}"/>
    <cellStyle name="Normal 2 6 2 3 4" xfId="18163" xr:uid="{00000000-0005-0000-0000-0000F4460000}"/>
    <cellStyle name="Normal 2 6 2 3 4 2" xfId="18164" xr:uid="{00000000-0005-0000-0000-0000F5460000}"/>
    <cellStyle name="Normal 2 6 2 3 4 2 2" xfId="18165" xr:uid="{00000000-0005-0000-0000-0000F6460000}"/>
    <cellStyle name="Normal 2 6 2 3 4 3" xfId="18166" xr:uid="{00000000-0005-0000-0000-0000F7460000}"/>
    <cellStyle name="Normal 2 6 2 3 5" xfId="18167" xr:uid="{00000000-0005-0000-0000-0000F8460000}"/>
    <cellStyle name="Normal 2 6 2 3 5 2" xfId="18168" xr:uid="{00000000-0005-0000-0000-0000F9460000}"/>
    <cellStyle name="Normal 2 6 2 3 5 2 2" xfId="18169" xr:uid="{00000000-0005-0000-0000-0000FA460000}"/>
    <cellStyle name="Normal 2 6 2 3 5 3" xfId="18170" xr:uid="{00000000-0005-0000-0000-0000FB460000}"/>
    <cellStyle name="Normal 2 6 2 3 6" xfId="18171" xr:uid="{00000000-0005-0000-0000-0000FC460000}"/>
    <cellStyle name="Normal 2 6 2 3 6 2" xfId="18172" xr:uid="{00000000-0005-0000-0000-0000FD460000}"/>
    <cellStyle name="Normal 2 6 2 3 7" xfId="18173" xr:uid="{00000000-0005-0000-0000-0000FE460000}"/>
    <cellStyle name="Normal 2 6 2 3 7 2" xfId="18174" xr:uid="{00000000-0005-0000-0000-0000FF460000}"/>
    <cellStyle name="Normal 2 6 2 3 8" xfId="18175" xr:uid="{00000000-0005-0000-0000-000000470000}"/>
    <cellStyle name="Normal 2 6 2 4" xfId="18176" xr:uid="{00000000-0005-0000-0000-000001470000}"/>
    <cellStyle name="Normal 2 6 2 4 2" xfId="18177" xr:uid="{00000000-0005-0000-0000-000002470000}"/>
    <cellStyle name="Normal 2 6 2 4 2 2" xfId="18178" xr:uid="{00000000-0005-0000-0000-000003470000}"/>
    <cellStyle name="Normal 2 6 2 4 2 2 2" xfId="18179" xr:uid="{00000000-0005-0000-0000-000004470000}"/>
    <cellStyle name="Normal 2 6 2 4 2 3" xfId="18180" xr:uid="{00000000-0005-0000-0000-000005470000}"/>
    <cellStyle name="Normal 2 6 2 4 3" xfId="18181" xr:uid="{00000000-0005-0000-0000-000006470000}"/>
    <cellStyle name="Normal 2 6 2 4 3 2" xfId="18182" xr:uid="{00000000-0005-0000-0000-000007470000}"/>
    <cellStyle name="Normal 2 6 2 4 3 2 2" xfId="18183" xr:uid="{00000000-0005-0000-0000-000008470000}"/>
    <cellStyle name="Normal 2 6 2 4 3 3" xfId="18184" xr:uid="{00000000-0005-0000-0000-000009470000}"/>
    <cellStyle name="Normal 2 6 2 4 4" xfId="18185" xr:uid="{00000000-0005-0000-0000-00000A470000}"/>
    <cellStyle name="Normal 2 6 2 4 4 2" xfId="18186" xr:uid="{00000000-0005-0000-0000-00000B470000}"/>
    <cellStyle name="Normal 2 6 2 4 4 2 2" xfId="18187" xr:uid="{00000000-0005-0000-0000-00000C470000}"/>
    <cellStyle name="Normal 2 6 2 4 4 3" xfId="18188" xr:uid="{00000000-0005-0000-0000-00000D470000}"/>
    <cellStyle name="Normal 2 6 2 4 5" xfId="18189" xr:uid="{00000000-0005-0000-0000-00000E470000}"/>
    <cellStyle name="Normal 2 6 2 4 5 2" xfId="18190" xr:uid="{00000000-0005-0000-0000-00000F470000}"/>
    <cellStyle name="Normal 2 6 2 4 6" xfId="18191" xr:uid="{00000000-0005-0000-0000-000010470000}"/>
    <cellStyle name="Normal 2 6 2 4 6 2" xfId="18192" xr:uid="{00000000-0005-0000-0000-000011470000}"/>
    <cellStyle name="Normal 2 6 2 4 7" xfId="18193" xr:uid="{00000000-0005-0000-0000-000012470000}"/>
    <cellStyle name="Normal 2 6 2 5" xfId="18194" xr:uid="{00000000-0005-0000-0000-000013470000}"/>
    <cellStyle name="Normal 2 6 2 5 2" xfId="18195" xr:uid="{00000000-0005-0000-0000-000014470000}"/>
    <cellStyle name="Normal 2 6 2 5 2 2" xfId="18196" xr:uid="{00000000-0005-0000-0000-000015470000}"/>
    <cellStyle name="Normal 2 6 2 5 2 2 2" xfId="18197" xr:uid="{00000000-0005-0000-0000-000016470000}"/>
    <cellStyle name="Normal 2 6 2 5 2 3" xfId="18198" xr:uid="{00000000-0005-0000-0000-000017470000}"/>
    <cellStyle name="Normal 2 6 2 5 3" xfId="18199" xr:uid="{00000000-0005-0000-0000-000018470000}"/>
    <cellStyle name="Normal 2 6 2 5 3 2" xfId="18200" xr:uid="{00000000-0005-0000-0000-000019470000}"/>
    <cellStyle name="Normal 2 6 2 5 3 2 2" xfId="18201" xr:uid="{00000000-0005-0000-0000-00001A470000}"/>
    <cellStyle name="Normal 2 6 2 5 3 3" xfId="18202" xr:uid="{00000000-0005-0000-0000-00001B470000}"/>
    <cellStyle name="Normal 2 6 2 5 4" xfId="18203" xr:uid="{00000000-0005-0000-0000-00001C470000}"/>
    <cellStyle name="Normal 2 6 2 5 4 2" xfId="18204" xr:uid="{00000000-0005-0000-0000-00001D470000}"/>
    <cellStyle name="Normal 2 6 2 5 4 2 2" xfId="18205" xr:uid="{00000000-0005-0000-0000-00001E470000}"/>
    <cellStyle name="Normal 2 6 2 5 4 3" xfId="18206" xr:uid="{00000000-0005-0000-0000-00001F470000}"/>
    <cellStyle name="Normal 2 6 2 5 5" xfId="18207" xr:uid="{00000000-0005-0000-0000-000020470000}"/>
    <cellStyle name="Normal 2 6 2 5 5 2" xfId="18208" xr:uid="{00000000-0005-0000-0000-000021470000}"/>
    <cellStyle name="Normal 2 6 2 5 6" xfId="18209" xr:uid="{00000000-0005-0000-0000-000022470000}"/>
    <cellStyle name="Normal 2 6 2 5 6 2" xfId="18210" xr:uid="{00000000-0005-0000-0000-000023470000}"/>
    <cellStyle name="Normal 2 6 2 5 7" xfId="18211" xr:uid="{00000000-0005-0000-0000-000024470000}"/>
    <cellStyle name="Normal 2 6 2 6" xfId="18212" xr:uid="{00000000-0005-0000-0000-000025470000}"/>
    <cellStyle name="Normal 2 6 2 6 2" xfId="18213" xr:uid="{00000000-0005-0000-0000-000026470000}"/>
    <cellStyle name="Normal 2 6 2 6 2 2" xfId="18214" xr:uid="{00000000-0005-0000-0000-000027470000}"/>
    <cellStyle name="Normal 2 6 2 6 3" xfId="18215" xr:uid="{00000000-0005-0000-0000-000028470000}"/>
    <cellStyle name="Normal 2 6 2 7" xfId="18216" xr:uid="{00000000-0005-0000-0000-000029470000}"/>
    <cellStyle name="Normal 2 6 2 7 2" xfId="18217" xr:uid="{00000000-0005-0000-0000-00002A470000}"/>
    <cellStyle name="Normal 2 6 2 7 2 2" xfId="18218" xr:uid="{00000000-0005-0000-0000-00002B470000}"/>
    <cellStyle name="Normal 2 6 2 7 3" xfId="18219" xr:uid="{00000000-0005-0000-0000-00002C470000}"/>
    <cellStyle name="Normal 2 6 2 8" xfId="18220" xr:uid="{00000000-0005-0000-0000-00002D470000}"/>
    <cellStyle name="Normal 2 6 2 8 2" xfId="18221" xr:uid="{00000000-0005-0000-0000-00002E470000}"/>
    <cellStyle name="Normal 2 6 2 8 2 2" xfId="18222" xr:uid="{00000000-0005-0000-0000-00002F470000}"/>
    <cellStyle name="Normal 2 6 2 8 3" xfId="18223" xr:uid="{00000000-0005-0000-0000-000030470000}"/>
    <cellStyle name="Normal 2 6 2 9" xfId="18224" xr:uid="{00000000-0005-0000-0000-000031470000}"/>
    <cellStyle name="Normal 2 6 2 9 2" xfId="18225" xr:uid="{00000000-0005-0000-0000-000032470000}"/>
    <cellStyle name="Normal 2 6 3" xfId="18226" xr:uid="{00000000-0005-0000-0000-000033470000}"/>
    <cellStyle name="Normal 2 6 3 10" xfId="18227" xr:uid="{00000000-0005-0000-0000-000034470000}"/>
    <cellStyle name="Normal 2 6 3 10 2" xfId="18228" xr:uid="{00000000-0005-0000-0000-000035470000}"/>
    <cellStyle name="Normal 2 6 3 11" xfId="18229" xr:uid="{00000000-0005-0000-0000-000036470000}"/>
    <cellStyle name="Normal 2 6 3 2" xfId="18230" xr:uid="{00000000-0005-0000-0000-000037470000}"/>
    <cellStyle name="Normal 2 6 3 2 2" xfId="18231" xr:uid="{00000000-0005-0000-0000-000038470000}"/>
    <cellStyle name="Normal 2 6 3 2 2 2" xfId="18232" xr:uid="{00000000-0005-0000-0000-000039470000}"/>
    <cellStyle name="Normal 2 6 3 2 2 2 2" xfId="18233" xr:uid="{00000000-0005-0000-0000-00003A470000}"/>
    <cellStyle name="Normal 2 6 3 2 2 2 2 2" xfId="18234" xr:uid="{00000000-0005-0000-0000-00003B470000}"/>
    <cellStyle name="Normal 2 6 3 2 2 2 3" xfId="18235" xr:uid="{00000000-0005-0000-0000-00003C470000}"/>
    <cellStyle name="Normal 2 6 3 2 2 3" xfId="18236" xr:uid="{00000000-0005-0000-0000-00003D470000}"/>
    <cellStyle name="Normal 2 6 3 2 2 3 2" xfId="18237" xr:uid="{00000000-0005-0000-0000-00003E470000}"/>
    <cellStyle name="Normal 2 6 3 2 2 3 2 2" xfId="18238" xr:uid="{00000000-0005-0000-0000-00003F470000}"/>
    <cellStyle name="Normal 2 6 3 2 2 3 3" xfId="18239" xr:uid="{00000000-0005-0000-0000-000040470000}"/>
    <cellStyle name="Normal 2 6 3 2 2 4" xfId="18240" xr:uid="{00000000-0005-0000-0000-000041470000}"/>
    <cellStyle name="Normal 2 6 3 2 2 4 2" xfId="18241" xr:uid="{00000000-0005-0000-0000-000042470000}"/>
    <cellStyle name="Normal 2 6 3 2 2 4 2 2" xfId="18242" xr:uid="{00000000-0005-0000-0000-000043470000}"/>
    <cellStyle name="Normal 2 6 3 2 2 4 3" xfId="18243" xr:uid="{00000000-0005-0000-0000-000044470000}"/>
    <cellStyle name="Normal 2 6 3 2 2 5" xfId="18244" xr:uid="{00000000-0005-0000-0000-000045470000}"/>
    <cellStyle name="Normal 2 6 3 2 2 5 2" xfId="18245" xr:uid="{00000000-0005-0000-0000-000046470000}"/>
    <cellStyle name="Normal 2 6 3 2 2 6" xfId="18246" xr:uid="{00000000-0005-0000-0000-000047470000}"/>
    <cellStyle name="Normal 2 6 3 2 2 6 2" xfId="18247" xr:uid="{00000000-0005-0000-0000-000048470000}"/>
    <cellStyle name="Normal 2 6 3 2 2 7" xfId="18248" xr:uid="{00000000-0005-0000-0000-000049470000}"/>
    <cellStyle name="Normal 2 6 3 2 3" xfId="18249" xr:uid="{00000000-0005-0000-0000-00004A470000}"/>
    <cellStyle name="Normal 2 6 3 2 3 2" xfId="18250" xr:uid="{00000000-0005-0000-0000-00004B470000}"/>
    <cellStyle name="Normal 2 6 3 2 3 2 2" xfId="18251" xr:uid="{00000000-0005-0000-0000-00004C470000}"/>
    <cellStyle name="Normal 2 6 3 2 3 2 2 2" xfId="18252" xr:uid="{00000000-0005-0000-0000-00004D470000}"/>
    <cellStyle name="Normal 2 6 3 2 3 2 3" xfId="18253" xr:uid="{00000000-0005-0000-0000-00004E470000}"/>
    <cellStyle name="Normal 2 6 3 2 3 3" xfId="18254" xr:uid="{00000000-0005-0000-0000-00004F470000}"/>
    <cellStyle name="Normal 2 6 3 2 3 3 2" xfId="18255" xr:uid="{00000000-0005-0000-0000-000050470000}"/>
    <cellStyle name="Normal 2 6 3 2 3 3 2 2" xfId="18256" xr:uid="{00000000-0005-0000-0000-000051470000}"/>
    <cellStyle name="Normal 2 6 3 2 3 3 3" xfId="18257" xr:uid="{00000000-0005-0000-0000-000052470000}"/>
    <cellStyle name="Normal 2 6 3 2 3 4" xfId="18258" xr:uid="{00000000-0005-0000-0000-000053470000}"/>
    <cellStyle name="Normal 2 6 3 2 3 4 2" xfId="18259" xr:uid="{00000000-0005-0000-0000-000054470000}"/>
    <cellStyle name="Normal 2 6 3 2 3 4 2 2" xfId="18260" xr:uid="{00000000-0005-0000-0000-000055470000}"/>
    <cellStyle name="Normal 2 6 3 2 3 4 3" xfId="18261" xr:uid="{00000000-0005-0000-0000-000056470000}"/>
    <cellStyle name="Normal 2 6 3 2 3 5" xfId="18262" xr:uid="{00000000-0005-0000-0000-000057470000}"/>
    <cellStyle name="Normal 2 6 3 2 3 5 2" xfId="18263" xr:uid="{00000000-0005-0000-0000-000058470000}"/>
    <cellStyle name="Normal 2 6 3 2 3 6" xfId="18264" xr:uid="{00000000-0005-0000-0000-000059470000}"/>
    <cellStyle name="Normal 2 6 3 2 3 6 2" xfId="18265" xr:uid="{00000000-0005-0000-0000-00005A470000}"/>
    <cellStyle name="Normal 2 6 3 2 3 7" xfId="18266" xr:uid="{00000000-0005-0000-0000-00005B470000}"/>
    <cellStyle name="Normal 2 6 3 2 4" xfId="18267" xr:uid="{00000000-0005-0000-0000-00005C470000}"/>
    <cellStyle name="Normal 2 6 3 2 4 2" xfId="18268" xr:uid="{00000000-0005-0000-0000-00005D470000}"/>
    <cellStyle name="Normal 2 6 3 2 4 2 2" xfId="18269" xr:uid="{00000000-0005-0000-0000-00005E470000}"/>
    <cellStyle name="Normal 2 6 3 2 4 3" xfId="18270" xr:uid="{00000000-0005-0000-0000-00005F470000}"/>
    <cellStyle name="Normal 2 6 3 2 5" xfId="18271" xr:uid="{00000000-0005-0000-0000-000060470000}"/>
    <cellStyle name="Normal 2 6 3 2 5 2" xfId="18272" xr:uid="{00000000-0005-0000-0000-000061470000}"/>
    <cellStyle name="Normal 2 6 3 2 5 2 2" xfId="18273" xr:uid="{00000000-0005-0000-0000-000062470000}"/>
    <cellStyle name="Normal 2 6 3 2 5 3" xfId="18274" xr:uid="{00000000-0005-0000-0000-000063470000}"/>
    <cellStyle name="Normal 2 6 3 2 6" xfId="18275" xr:uid="{00000000-0005-0000-0000-000064470000}"/>
    <cellStyle name="Normal 2 6 3 2 6 2" xfId="18276" xr:uid="{00000000-0005-0000-0000-000065470000}"/>
    <cellStyle name="Normal 2 6 3 2 6 2 2" xfId="18277" xr:uid="{00000000-0005-0000-0000-000066470000}"/>
    <cellStyle name="Normal 2 6 3 2 6 3" xfId="18278" xr:uid="{00000000-0005-0000-0000-000067470000}"/>
    <cellStyle name="Normal 2 6 3 2 7" xfId="18279" xr:uid="{00000000-0005-0000-0000-000068470000}"/>
    <cellStyle name="Normal 2 6 3 2 7 2" xfId="18280" xr:uid="{00000000-0005-0000-0000-000069470000}"/>
    <cellStyle name="Normal 2 6 3 2 8" xfId="18281" xr:uid="{00000000-0005-0000-0000-00006A470000}"/>
    <cellStyle name="Normal 2 6 3 2 8 2" xfId="18282" xr:uid="{00000000-0005-0000-0000-00006B470000}"/>
    <cellStyle name="Normal 2 6 3 2 9" xfId="18283" xr:uid="{00000000-0005-0000-0000-00006C470000}"/>
    <cellStyle name="Normal 2 6 3 3" xfId="18284" xr:uid="{00000000-0005-0000-0000-00006D470000}"/>
    <cellStyle name="Normal 2 6 3 3 2" xfId="18285" xr:uid="{00000000-0005-0000-0000-00006E470000}"/>
    <cellStyle name="Normal 2 6 3 3 2 2" xfId="18286" xr:uid="{00000000-0005-0000-0000-00006F470000}"/>
    <cellStyle name="Normal 2 6 3 3 2 2 2" xfId="18287" xr:uid="{00000000-0005-0000-0000-000070470000}"/>
    <cellStyle name="Normal 2 6 3 3 2 2 2 2" xfId="18288" xr:uid="{00000000-0005-0000-0000-000071470000}"/>
    <cellStyle name="Normal 2 6 3 3 2 2 3" xfId="18289" xr:uid="{00000000-0005-0000-0000-000072470000}"/>
    <cellStyle name="Normal 2 6 3 3 2 3" xfId="18290" xr:uid="{00000000-0005-0000-0000-000073470000}"/>
    <cellStyle name="Normal 2 6 3 3 2 3 2" xfId="18291" xr:uid="{00000000-0005-0000-0000-000074470000}"/>
    <cellStyle name="Normal 2 6 3 3 2 3 2 2" xfId="18292" xr:uid="{00000000-0005-0000-0000-000075470000}"/>
    <cellStyle name="Normal 2 6 3 3 2 3 3" xfId="18293" xr:uid="{00000000-0005-0000-0000-000076470000}"/>
    <cellStyle name="Normal 2 6 3 3 2 4" xfId="18294" xr:uid="{00000000-0005-0000-0000-000077470000}"/>
    <cellStyle name="Normal 2 6 3 3 2 4 2" xfId="18295" xr:uid="{00000000-0005-0000-0000-000078470000}"/>
    <cellStyle name="Normal 2 6 3 3 2 4 2 2" xfId="18296" xr:uid="{00000000-0005-0000-0000-000079470000}"/>
    <cellStyle name="Normal 2 6 3 3 2 4 3" xfId="18297" xr:uid="{00000000-0005-0000-0000-00007A470000}"/>
    <cellStyle name="Normal 2 6 3 3 2 5" xfId="18298" xr:uid="{00000000-0005-0000-0000-00007B470000}"/>
    <cellStyle name="Normal 2 6 3 3 2 5 2" xfId="18299" xr:uid="{00000000-0005-0000-0000-00007C470000}"/>
    <cellStyle name="Normal 2 6 3 3 2 6" xfId="18300" xr:uid="{00000000-0005-0000-0000-00007D470000}"/>
    <cellStyle name="Normal 2 6 3 3 2 6 2" xfId="18301" xr:uid="{00000000-0005-0000-0000-00007E470000}"/>
    <cellStyle name="Normal 2 6 3 3 2 7" xfId="18302" xr:uid="{00000000-0005-0000-0000-00007F470000}"/>
    <cellStyle name="Normal 2 6 3 3 3" xfId="18303" xr:uid="{00000000-0005-0000-0000-000080470000}"/>
    <cellStyle name="Normal 2 6 3 3 3 2" xfId="18304" xr:uid="{00000000-0005-0000-0000-000081470000}"/>
    <cellStyle name="Normal 2 6 3 3 3 2 2" xfId="18305" xr:uid="{00000000-0005-0000-0000-000082470000}"/>
    <cellStyle name="Normal 2 6 3 3 3 3" xfId="18306" xr:uid="{00000000-0005-0000-0000-000083470000}"/>
    <cellStyle name="Normal 2 6 3 3 4" xfId="18307" xr:uid="{00000000-0005-0000-0000-000084470000}"/>
    <cellStyle name="Normal 2 6 3 3 4 2" xfId="18308" xr:uid="{00000000-0005-0000-0000-000085470000}"/>
    <cellStyle name="Normal 2 6 3 3 4 2 2" xfId="18309" xr:uid="{00000000-0005-0000-0000-000086470000}"/>
    <cellStyle name="Normal 2 6 3 3 4 3" xfId="18310" xr:uid="{00000000-0005-0000-0000-000087470000}"/>
    <cellStyle name="Normal 2 6 3 3 5" xfId="18311" xr:uid="{00000000-0005-0000-0000-000088470000}"/>
    <cellStyle name="Normal 2 6 3 3 5 2" xfId="18312" xr:uid="{00000000-0005-0000-0000-000089470000}"/>
    <cellStyle name="Normal 2 6 3 3 5 2 2" xfId="18313" xr:uid="{00000000-0005-0000-0000-00008A470000}"/>
    <cellStyle name="Normal 2 6 3 3 5 3" xfId="18314" xr:uid="{00000000-0005-0000-0000-00008B470000}"/>
    <cellStyle name="Normal 2 6 3 3 6" xfId="18315" xr:uid="{00000000-0005-0000-0000-00008C470000}"/>
    <cellStyle name="Normal 2 6 3 3 6 2" xfId="18316" xr:uid="{00000000-0005-0000-0000-00008D470000}"/>
    <cellStyle name="Normal 2 6 3 3 7" xfId="18317" xr:uid="{00000000-0005-0000-0000-00008E470000}"/>
    <cellStyle name="Normal 2 6 3 3 7 2" xfId="18318" xr:uid="{00000000-0005-0000-0000-00008F470000}"/>
    <cellStyle name="Normal 2 6 3 3 8" xfId="18319" xr:uid="{00000000-0005-0000-0000-000090470000}"/>
    <cellStyle name="Normal 2 6 3 4" xfId="18320" xr:uid="{00000000-0005-0000-0000-000091470000}"/>
    <cellStyle name="Normal 2 6 3 4 2" xfId="18321" xr:uid="{00000000-0005-0000-0000-000092470000}"/>
    <cellStyle name="Normal 2 6 3 4 2 2" xfId="18322" xr:uid="{00000000-0005-0000-0000-000093470000}"/>
    <cellStyle name="Normal 2 6 3 4 2 2 2" xfId="18323" xr:uid="{00000000-0005-0000-0000-000094470000}"/>
    <cellStyle name="Normal 2 6 3 4 2 3" xfId="18324" xr:uid="{00000000-0005-0000-0000-000095470000}"/>
    <cellStyle name="Normal 2 6 3 4 3" xfId="18325" xr:uid="{00000000-0005-0000-0000-000096470000}"/>
    <cellStyle name="Normal 2 6 3 4 3 2" xfId="18326" xr:uid="{00000000-0005-0000-0000-000097470000}"/>
    <cellStyle name="Normal 2 6 3 4 3 2 2" xfId="18327" xr:uid="{00000000-0005-0000-0000-000098470000}"/>
    <cellStyle name="Normal 2 6 3 4 3 3" xfId="18328" xr:uid="{00000000-0005-0000-0000-000099470000}"/>
    <cellStyle name="Normal 2 6 3 4 4" xfId="18329" xr:uid="{00000000-0005-0000-0000-00009A470000}"/>
    <cellStyle name="Normal 2 6 3 4 4 2" xfId="18330" xr:uid="{00000000-0005-0000-0000-00009B470000}"/>
    <cellStyle name="Normal 2 6 3 4 4 2 2" xfId="18331" xr:uid="{00000000-0005-0000-0000-00009C470000}"/>
    <cellStyle name="Normal 2 6 3 4 4 3" xfId="18332" xr:uid="{00000000-0005-0000-0000-00009D470000}"/>
    <cellStyle name="Normal 2 6 3 4 5" xfId="18333" xr:uid="{00000000-0005-0000-0000-00009E470000}"/>
    <cellStyle name="Normal 2 6 3 4 5 2" xfId="18334" xr:uid="{00000000-0005-0000-0000-00009F470000}"/>
    <cellStyle name="Normal 2 6 3 4 6" xfId="18335" xr:uid="{00000000-0005-0000-0000-0000A0470000}"/>
    <cellStyle name="Normal 2 6 3 4 6 2" xfId="18336" xr:uid="{00000000-0005-0000-0000-0000A1470000}"/>
    <cellStyle name="Normal 2 6 3 4 7" xfId="18337" xr:uid="{00000000-0005-0000-0000-0000A2470000}"/>
    <cellStyle name="Normal 2 6 3 5" xfId="18338" xr:uid="{00000000-0005-0000-0000-0000A3470000}"/>
    <cellStyle name="Normal 2 6 3 5 2" xfId="18339" xr:uid="{00000000-0005-0000-0000-0000A4470000}"/>
    <cellStyle name="Normal 2 6 3 5 2 2" xfId="18340" xr:uid="{00000000-0005-0000-0000-0000A5470000}"/>
    <cellStyle name="Normal 2 6 3 5 2 2 2" xfId="18341" xr:uid="{00000000-0005-0000-0000-0000A6470000}"/>
    <cellStyle name="Normal 2 6 3 5 2 3" xfId="18342" xr:uid="{00000000-0005-0000-0000-0000A7470000}"/>
    <cellStyle name="Normal 2 6 3 5 3" xfId="18343" xr:uid="{00000000-0005-0000-0000-0000A8470000}"/>
    <cellStyle name="Normal 2 6 3 5 3 2" xfId="18344" xr:uid="{00000000-0005-0000-0000-0000A9470000}"/>
    <cellStyle name="Normal 2 6 3 5 3 2 2" xfId="18345" xr:uid="{00000000-0005-0000-0000-0000AA470000}"/>
    <cellStyle name="Normal 2 6 3 5 3 3" xfId="18346" xr:uid="{00000000-0005-0000-0000-0000AB470000}"/>
    <cellStyle name="Normal 2 6 3 5 4" xfId="18347" xr:uid="{00000000-0005-0000-0000-0000AC470000}"/>
    <cellStyle name="Normal 2 6 3 5 4 2" xfId="18348" xr:uid="{00000000-0005-0000-0000-0000AD470000}"/>
    <cellStyle name="Normal 2 6 3 5 4 2 2" xfId="18349" xr:uid="{00000000-0005-0000-0000-0000AE470000}"/>
    <cellStyle name="Normal 2 6 3 5 4 3" xfId="18350" xr:uid="{00000000-0005-0000-0000-0000AF470000}"/>
    <cellStyle name="Normal 2 6 3 5 5" xfId="18351" xr:uid="{00000000-0005-0000-0000-0000B0470000}"/>
    <cellStyle name="Normal 2 6 3 5 5 2" xfId="18352" xr:uid="{00000000-0005-0000-0000-0000B1470000}"/>
    <cellStyle name="Normal 2 6 3 5 6" xfId="18353" xr:uid="{00000000-0005-0000-0000-0000B2470000}"/>
    <cellStyle name="Normal 2 6 3 5 6 2" xfId="18354" xr:uid="{00000000-0005-0000-0000-0000B3470000}"/>
    <cellStyle name="Normal 2 6 3 5 7" xfId="18355" xr:uid="{00000000-0005-0000-0000-0000B4470000}"/>
    <cellStyle name="Normal 2 6 3 6" xfId="18356" xr:uid="{00000000-0005-0000-0000-0000B5470000}"/>
    <cellStyle name="Normal 2 6 3 6 2" xfId="18357" xr:uid="{00000000-0005-0000-0000-0000B6470000}"/>
    <cellStyle name="Normal 2 6 3 6 2 2" xfId="18358" xr:uid="{00000000-0005-0000-0000-0000B7470000}"/>
    <cellStyle name="Normal 2 6 3 6 3" xfId="18359" xr:uid="{00000000-0005-0000-0000-0000B8470000}"/>
    <cellStyle name="Normal 2 6 3 7" xfId="18360" xr:uid="{00000000-0005-0000-0000-0000B9470000}"/>
    <cellStyle name="Normal 2 6 3 7 2" xfId="18361" xr:uid="{00000000-0005-0000-0000-0000BA470000}"/>
    <cellStyle name="Normal 2 6 3 7 2 2" xfId="18362" xr:uid="{00000000-0005-0000-0000-0000BB470000}"/>
    <cellStyle name="Normal 2 6 3 7 3" xfId="18363" xr:uid="{00000000-0005-0000-0000-0000BC470000}"/>
    <cellStyle name="Normal 2 6 3 8" xfId="18364" xr:uid="{00000000-0005-0000-0000-0000BD470000}"/>
    <cellStyle name="Normal 2 6 3 8 2" xfId="18365" xr:uid="{00000000-0005-0000-0000-0000BE470000}"/>
    <cellStyle name="Normal 2 6 3 8 2 2" xfId="18366" xr:uid="{00000000-0005-0000-0000-0000BF470000}"/>
    <cellStyle name="Normal 2 6 3 8 3" xfId="18367" xr:uid="{00000000-0005-0000-0000-0000C0470000}"/>
    <cellStyle name="Normal 2 6 3 9" xfId="18368" xr:uid="{00000000-0005-0000-0000-0000C1470000}"/>
    <cellStyle name="Normal 2 6 3 9 2" xfId="18369" xr:uid="{00000000-0005-0000-0000-0000C2470000}"/>
    <cellStyle name="Normal 2 6 4" xfId="18370" xr:uid="{00000000-0005-0000-0000-0000C3470000}"/>
    <cellStyle name="Normal 2 6 4 2" xfId="18371" xr:uid="{00000000-0005-0000-0000-0000C4470000}"/>
    <cellStyle name="Normal 2 6 4 2 2" xfId="18372" xr:uid="{00000000-0005-0000-0000-0000C5470000}"/>
    <cellStyle name="Normal 2 6 4 2 2 2" xfId="18373" xr:uid="{00000000-0005-0000-0000-0000C6470000}"/>
    <cellStyle name="Normal 2 6 4 2 2 2 2" xfId="18374" xr:uid="{00000000-0005-0000-0000-0000C7470000}"/>
    <cellStyle name="Normal 2 6 4 2 2 3" xfId="18375" xr:uid="{00000000-0005-0000-0000-0000C8470000}"/>
    <cellStyle name="Normal 2 6 4 2 3" xfId="18376" xr:uid="{00000000-0005-0000-0000-0000C9470000}"/>
    <cellStyle name="Normal 2 6 4 2 3 2" xfId="18377" xr:uid="{00000000-0005-0000-0000-0000CA470000}"/>
    <cellStyle name="Normal 2 6 4 2 3 2 2" xfId="18378" xr:uid="{00000000-0005-0000-0000-0000CB470000}"/>
    <cellStyle name="Normal 2 6 4 2 3 3" xfId="18379" xr:uid="{00000000-0005-0000-0000-0000CC470000}"/>
    <cellStyle name="Normal 2 6 4 2 4" xfId="18380" xr:uid="{00000000-0005-0000-0000-0000CD470000}"/>
    <cellStyle name="Normal 2 6 4 2 4 2" xfId="18381" xr:uid="{00000000-0005-0000-0000-0000CE470000}"/>
    <cellStyle name="Normal 2 6 4 2 4 2 2" xfId="18382" xr:uid="{00000000-0005-0000-0000-0000CF470000}"/>
    <cellStyle name="Normal 2 6 4 2 4 3" xfId="18383" xr:uid="{00000000-0005-0000-0000-0000D0470000}"/>
    <cellStyle name="Normal 2 6 4 2 5" xfId="18384" xr:uid="{00000000-0005-0000-0000-0000D1470000}"/>
    <cellStyle name="Normal 2 6 4 2 5 2" xfId="18385" xr:uid="{00000000-0005-0000-0000-0000D2470000}"/>
    <cellStyle name="Normal 2 6 4 2 6" xfId="18386" xr:uid="{00000000-0005-0000-0000-0000D3470000}"/>
    <cellStyle name="Normal 2 6 4 2 6 2" xfId="18387" xr:uid="{00000000-0005-0000-0000-0000D4470000}"/>
    <cellStyle name="Normal 2 6 4 2 7" xfId="18388" xr:uid="{00000000-0005-0000-0000-0000D5470000}"/>
    <cellStyle name="Normal 2 6 4 3" xfId="18389" xr:uid="{00000000-0005-0000-0000-0000D6470000}"/>
    <cellStyle name="Normal 2 6 4 3 2" xfId="18390" xr:uid="{00000000-0005-0000-0000-0000D7470000}"/>
    <cellStyle name="Normal 2 6 4 3 2 2" xfId="18391" xr:uid="{00000000-0005-0000-0000-0000D8470000}"/>
    <cellStyle name="Normal 2 6 4 3 2 2 2" xfId="18392" xr:uid="{00000000-0005-0000-0000-0000D9470000}"/>
    <cellStyle name="Normal 2 6 4 3 2 3" xfId="18393" xr:uid="{00000000-0005-0000-0000-0000DA470000}"/>
    <cellStyle name="Normal 2 6 4 3 3" xfId="18394" xr:uid="{00000000-0005-0000-0000-0000DB470000}"/>
    <cellStyle name="Normal 2 6 4 3 3 2" xfId="18395" xr:uid="{00000000-0005-0000-0000-0000DC470000}"/>
    <cellStyle name="Normal 2 6 4 3 3 2 2" xfId="18396" xr:uid="{00000000-0005-0000-0000-0000DD470000}"/>
    <cellStyle name="Normal 2 6 4 3 3 3" xfId="18397" xr:uid="{00000000-0005-0000-0000-0000DE470000}"/>
    <cellStyle name="Normal 2 6 4 3 4" xfId="18398" xr:uid="{00000000-0005-0000-0000-0000DF470000}"/>
    <cellStyle name="Normal 2 6 4 3 4 2" xfId="18399" xr:uid="{00000000-0005-0000-0000-0000E0470000}"/>
    <cellStyle name="Normal 2 6 4 3 4 2 2" xfId="18400" xr:uid="{00000000-0005-0000-0000-0000E1470000}"/>
    <cellStyle name="Normal 2 6 4 3 4 3" xfId="18401" xr:uid="{00000000-0005-0000-0000-0000E2470000}"/>
    <cellStyle name="Normal 2 6 4 3 5" xfId="18402" xr:uid="{00000000-0005-0000-0000-0000E3470000}"/>
    <cellStyle name="Normal 2 6 4 3 5 2" xfId="18403" xr:uid="{00000000-0005-0000-0000-0000E4470000}"/>
    <cellStyle name="Normal 2 6 4 3 6" xfId="18404" xr:uid="{00000000-0005-0000-0000-0000E5470000}"/>
    <cellStyle name="Normal 2 6 4 3 6 2" xfId="18405" xr:uid="{00000000-0005-0000-0000-0000E6470000}"/>
    <cellStyle name="Normal 2 6 4 3 7" xfId="18406" xr:uid="{00000000-0005-0000-0000-0000E7470000}"/>
    <cellStyle name="Normal 2 6 4 4" xfId="18407" xr:uid="{00000000-0005-0000-0000-0000E8470000}"/>
    <cellStyle name="Normal 2 6 4 4 2" xfId="18408" xr:uid="{00000000-0005-0000-0000-0000E9470000}"/>
    <cellStyle name="Normal 2 6 4 4 2 2" xfId="18409" xr:uid="{00000000-0005-0000-0000-0000EA470000}"/>
    <cellStyle name="Normal 2 6 4 4 3" xfId="18410" xr:uid="{00000000-0005-0000-0000-0000EB470000}"/>
    <cellStyle name="Normal 2 6 4 5" xfId="18411" xr:uid="{00000000-0005-0000-0000-0000EC470000}"/>
    <cellStyle name="Normal 2 6 4 5 2" xfId="18412" xr:uid="{00000000-0005-0000-0000-0000ED470000}"/>
    <cellStyle name="Normal 2 6 4 5 2 2" xfId="18413" xr:uid="{00000000-0005-0000-0000-0000EE470000}"/>
    <cellStyle name="Normal 2 6 4 5 3" xfId="18414" xr:uid="{00000000-0005-0000-0000-0000EF470000}"/>
    <cellStyle name="Normal 2 6 4 6" xfId="18415" xr:uid="{00000000-0005-0000-0000-0000F0470000}"/>
    <cellStyle name="Normal 2 6 4 6 2" xfId="18416" xr:uid="{00000000-0005-0000-0000-0000F1470000}"/>
    <cellStyle name="Normal 2 6 4 6 2 2" xfId="18417" xr:uid="{00000000-0005-0000-0000-0000F2470000}"/>
    <cellStyle name="Normal 2 6 4 6 3" xfId="18418" xr:uid="{00000000-0005-0000-0000-0000F3470000}"/>
    <cellStyle name="Normal 2 6 4 7" xfId="18419" xr:uid="{00000000-0005-0000-0000-0000F4470000}"/>
    <cellStyle name="Normal 2 6 4 7 2" xfId="18420" xr:uid="{00000000-0005-0000-0000-0000F5470000}"/>
    <cellStyle name="Normal 2 6 4 8" xfId="18421" xr:uid="{00000000-0005-0000-0000-0000F6470000}"/>
    <cellStyle name="Normal 2 6 4 8 2" xfId="18422" xr:uid="{00000000-0005-0000-0000-0000F7470000}"/>
    <cellStyle name="Normal 2 6 4 9" xfId="18423" xr:uid="{00000000-0005-0000-0000-0000F8470000}"/>
    <cellStyle name="Normal 2 6 5" xfId="18424" xr:uid="{00000000-0005-0000-0000-0000F9470000}"/>
    <cellStyle name="Normal 2 6 5 2" xfId="18425" xr:uid="{00000000-0005-0000-0000-0000FA470000}"/>
    <cellStyle name="Normal 2 6 5 2 2" xfId="18426" xr:uid="{00000000-0005-0000-0000-0000FB470000}"/>
    <cellStyle name="Normal 2 6 5 2 2 2" xfId="18427" xr:uid="{00000000-0005-0000-0000-0000FC470000}"/>
    <cellStyle name="Normal 2 6 5 2 2 2 2" xfId="18428" xr:uid="{00000000-0005-0000-0000-0000FD470000}"/>
    <cellStyle name="Normal 2 6 5 2 2 3" xfId="18429" xr:uid="{00000000-0005-0000-0000-0000FE470000}"/>
    <cellStyle name="Normal 2 6 5 2 3" xfId="18430" xr:uid="{00000000-0005-0000-0000-0000FF470000}"/>
    <cellStyle name="Normal 2 6 5 2 3 2" xfId="18431" xr:uid="{00000000-0005-0000-0000-000000480000}"/>
    <cellStyle name="Normal 2 6 5 2 3 2 2" xfId="18432" xr:uid="{00000000-0005-0000-0000-000001480000}"/>
    <cellStyle name="Normal 2 6 5 2 3 3" xfId="18433" xr:uid="{00000000-0005-0000-0000-000002480000}"/>
    <cellStyle name="Normal 2 6 5 2 4" xfId="18434" xr:uid="{00000000-0005-0000-0000-000003480000}"/>
    <cellStyle name="Normal 2 6 5 2 4 2" xfId="18435" xr:uid="{00000000-0005-0000-0000-000004480000}"/>
    <cellStyle name="Normal 2 6 5 2 4 2 2" xfId="18436" xr:uid="{00000000-0005-0000-0000-000005480000}"/>
    <cellStyle name="Normal 2 6 5 2 4 3" xfId="18437" xr:uid="{00000000-0005-0000-0000-000006480000}"/>
    <cellStyle name="Normal 2 6 5 2 5" xfId="18438" xr:uid="{00000000-0005-0000-0000-000007480000}"/>
    <cellStyle name="Normal 2 6 5 2 5 2" xfId="18439" xr:uid="{00000000-0005-0000-0000-000008480000}"/>
    <cellStyle name="Normal 2 6 5 2 6" xfId="18440" xr:uid="{00000000-0005-0000-0000-000009480000}"/>
    <cellStyle name="Normal 2 6 5 2 6 2" xfId="18441" xr:uid="{00000000-0005-0000-0000-00000A480000}"/>
    <cellStyle name="Normal 2 6 5 2 7" xfId="18442" xr:uid="{00000000-0005-0000-0000-00000B480000}"/>
    <cellStyle name="Normal 2 6 5 3" xfId="18443" xr:uid="{00000000-0005-0000-0000-00000C480000}"/>
    <cellStyle name="Normal 2 6 5 3 2" xfId="18444" xr:uid="{00000000-0005-0000-0000-00000D480000}"/>
    <cellStyle name="Normal 2 6 5 3 2 2" xfId="18445" xr:uid="{00000000-0005-0000-0000-00000E480000}"/>
    <cellStyle name="Normal 2 6 5 3 3" xfId="18446" xr:uid="{00000000-0005-0000-0000-00000F480000}"/>
    <cellStyle name="Normal 2 6 5 4" xfId="18447" xr:uid="{00000000-0005-0000-0000-000010480000}"/>
    <cellStyle name="Normal 2 6 5 4 2" xfId="18448" xr:uid="{00000000-0005-0000-0000-000011480000}"/>
    <cellStyle name="Normal 2 6 5 4 2 2" xfId="18449" xr:uid="{00000000-0005-0000-0000-000012480000}"/>
    <cellStyle name="Normal 2 6 5 4 3" xfId="18450" xr:uid="{00000000-0005-0000-0000-000013480000}"/>
    <cellStyle name="Normal 2 6 5 5" xfId="18451" xr:uid="{00000000-0005-0000-0000-000014480000}"/>
    <cellStyle name="Normal 2 6 5 5 2" xfId="18452" xr:uid="{00000000-0005-0000-0000-000015480000}"/>
    <cellStyle name="Normal 2 6 5 5 2 2" xfId="18453" xr:uid="{00000000-0005-0000-0000-000016480000}"/>
    <cellStyle name="Normal 2 6 5 5 3" xfId="18454" xr:uid="{00000000-0005-0000-0000-000017480000}"/>
    <cellStyle name="Normal 2 6 5 6" xfId="18455" xr:uid="{00000000-0005-0000-0000-000018480000}"/>
    <cellStyle name="Normal 2 6 5 6 2" xfId="18456" xr:uid="{00000000-0005-0000-0000-000019480000}"/>
    <cellStyle name="Normal 2 6 5 7" xfId="18457" xr:uid="{00000000-0005-0000-0000-00001A480000}"/>
    <cellStyle name="Normal 2 6 5 7 2" xfId="18458" xr:uid="{00000000-0005-0000-0000-00001B480000}"/>
    <cellStyle name="Normal 2 6 5 8" xfId="18459" xr:uid="{00000000-0005-0000-0000-00001C480000}"/>
    <cellStyle name="Normal 2 6 6" xfId="18460" xr:uid="{00000000-0005-0000-0000-00001D480000}"/>
    <cellStyle name="Normal 2 6 6 2" xfId="18461" xr:uid="{00000000-0005-0000-0000-00001E480000}"/>
    <cellStyle name="Normal 2 6 6 2 2" xfId="18462" xr:uid="{00000000-0005-0000-0000-00001F480000}"/>
    <cellStyle name="Normal 2 6 6 2 2 2" xfId="18463" xr:uid="{00000000-0005-0000-0000-000020480000}"/>
    <cellStyle name="Normal 2 6 6 2 3" xfId="18464" xr:uid="{00000000-0005-0000-0000-000021480000}"/>
    <cellStyle name="Normal 2 6 6 3" xfId="18465" xr:uid="{00000000-0005-0000-0000-000022480000}"/>
    <cellStyle name="Normal 2 6 6 3 2" xfId="18466" xr:uid="{00000000-0005-0000-0000-000023480000}"/>
    <cellStyle name="Normal 2 6 6 3 2 2" xfId="18467" xr:uid="{00000000-0005-0000-0000-000024480000}"/>
    <cellStyle name="Normal 2 6 6 3 3" xfId="18468" xr:uid="{00000000-0005-0000-0000-000025480000}"/>
    <cellStyle name="Normal 2 6 6 4" xfId="18469" xr:uid="{00000000-0005-0000-0000-000026480000}"/>
    <cellStyle name="Normal 2 6 6 4 2" xfId="18470" xr:uid="{00000000-0005-0000-0000-000027480000}"/>
    <cellStyle name="Normal 2 6 6 4 2 2" xfId="18471" xr:uid="{00000000-0005-0000-0000-000028480000}"/>
    <cellStyle name="Normal 2 6 6 4 3" xfId="18472" xr:uid="{00000000-0005-0000-0000-000029480000}"/>
    <cellStyle name="Normal 2 6 6 5" xfId="18473" xr:uid="{00000000-0005-0000-0000-00002A480000}"/>
    <cellStyle name="Normal 2 6 6 5 2" xfId="18474" xr:uid="{00000000-0005-0000-0000-00002B480000}"/>
    <cellStyle name="Normal 2 6 6 6" xfId="18475" xr:uid="{00000000-0005-0000-0000-00002C480000}"/>
    <cellStyle name="Normal 2 6 6 6 2" xfId="18476" xr:uid="{00000000-0005-0000-0000-00002D480000}"/>
    <cellStyle name="Normal 2 6 6 7" xfId="18477" xr:uid="{00000000-0005-0000-0000-00002E480000}"/>
    <cellStyle name="Normal 2 6 7" xfId="18478" xr:uid="{00000000-0005-0000-0000-00002F480000}"/>
    <cellStyle name="Normal 2 6 7 2" xfId="18479" xr:uid="{00000000-0005-0000-0000-000030480000}"/>
    <cellStyle name="Normal 2 6 7 2 2" xfId="18480" xr:uid="{00000000-0005-0000-0000-000031480000}"/>
    <cellStyle name="Normal 2 6 7 2 2 2" xfId="18481" xr:uid="{00000000-0005-0000-0000-000032480000}"/>
    <cellStyle name="Normal 2 6 7 2 3" xfId="18482" xr:uid="{00000000-0005-0000-0000-000033480000}"/>
    <cellStyle name="Normal 2 6 7 3" xfId="18483" xr:uid="{00000000-0005-0000-0000-000034480000}"/>
    <cellStyle name="Normal 2 6 7 3 2" xfId="18484" xr:uid="{00000000-0005-0000-0000-000035480000}"/>
    <cellStyle name="Normal 2 6 7 3 2 2" xfId="18485" xr:uid="{00000000-0005-0000-0000-000036480000}"/>
    <cellStyle name="Normal 2 6 7 3 3" xfId="18486" xr:uid="{00000000-0005-0000-0000-000037480000}"/>
    <cellStyle name="Normal 2 6 7 4" xfId="18487" xr:uid="{00000000-0005-0000-0000-000038480000}"/>
    <cellStyle name="Normal 2 6 7 4 2" xfId="18488" xr:uid="{00000000-0005-0000-0000-000039480000}"/>
    <cellStyle name="Normal 2 6 7 4 2 2" xfId="18489" xr:uid="{00000000-0005-0000-0000-00003A480000}"/>
    <cellStyle name="Normal 2 6 7 4 3" xfId="18490" xr:uid="{00000000-0005-0000-0000-00003B480000}"/>
    <cellStyle name="Normal 2 6 7 5" xfId="18491" xr:uid="{00000000-0005-0000-0000-00003C480000}"/>
    <cellStyle name="Normal 2 6 7 5 2" xfId="18492" xr:uid="{00000000-0005-0000-0000-00003D480000}"/>
    <cellStyle name="Normal 2 6 7 6" xfId="18493" xr:uid="{00000000-0005-0000-0000-00003E480000}"/>
    <cellStyle name="Normal 2 6 7 6 2" xfId="18494" xr:uid="{00000000-0005-0000-0000-00003F480000}"/>
    <cellStyle name="Normal 2 6 7 7" xfId="18495" xr:uid="{00000000-0005-0000-0000-000040480000}"/>
    <cellStyle name="Normal 2 6 8" xfId="18496" xr:uid="{00000000-0005-0000-0000-000041480000}"/>
    <cellStyle name="Normal 2 6 8 2" xfId="18497" xr:uid="{00000000-0005-0000-0000-000042480000}"/>
    <cellStyle name="Normal 2 6 8 2 2" xfId="18498" xr:uid="{00000000-0005-0000-0000-000043480000}"/>
    <cellStyle name="Normal 2 6 8 3" xfId="18499" xr:uid="{00000000-0005-0000-0000-000044480000}"/>
    <cellStyle name="Normal 2 6 9" xfId="18500" xr:uid="{00000000-0005-0000-0000-000045480000}"/>
    <cellStyle name="Normal 2 6 9 2" xfId="18501" xr:uid="{00000000-0005-0000-0000-000046480000}"/>
    <cellStyle name="Normal 2 6 9 2 2" xfId="18502" xr:uid="{00000000-0005-0000-0000-000047480000}"/>
    <cellStyle name="Normal 2 6 9 3" xfId="18503" xr:uid="{00000000-0005-0000-0000-000048480000}"/>
    <cellStyle name="Normal 2 6_Confidential Information" xfId="18504" xr:uid="{00000000-0005-0000-0000-000049480000}"/>
    <cellStyle name="Normal 2 7" xfId="18505" xr:uid="{00000000-0005-0000-0000-00004A480000}"/>
    <cellStyle name="Normal 2 7 10" xfId="18506" xr:uid="{00000000-0005-0000-0000-00004B480000}"/>
    <cellStyle name="Normal 2 7 11" xfId="18507" xr:uid="{00000000-0005-0000-0000-00004C480000}"/>
    <cellStyle name="Normal 2 7 2" xfId="18508" xr:uid="{00000000-0005-0000-0000-00004D480000}"/>
    <cellStyle name="Normal 2 7 2 2" xfId="18509" xr:uid="{00000000-0005-0000-0000-00004E480000}"/>
    <cellStyle name="Normal 2 7 2 2 2" xfId="18510" xr:uid="{00000000-0005-0000-0000-00004F480000}"/>
    <cellStyle name="Normal 2 7 2 2 2 2" xfId="18511" xr:uid="{00000000-0005-0000-0000-000050480000}"/>
    <cellStyle name="Normal 2 7 2 2 3" xfId="18512" xr:uid="{00000000-0005-0000-0000-000051480000}"/>
    <cellStyle name="Normal 2 7 2 3" xfId="18513" xr:uid="{00000000-0005-0000-0000-000052480000}"/>
    <cellStyle name="Normal 2 7 2 3 2" xfId="18514" xr:uid="{00000000-0005-0000-0000-000053480000}"/>
    <cellStyle name="Normal 2 7 2 3 2 2" xfId="18515" xr:uid="{00000000-0005-0000-0000-000054480000}"/>
    <cellStyle name="Normal 2 7 2 3 3" xfId="18516" xr:uid="{00000000-0005-0000-0000-000055480000}"/>
    <cellStyle name="Normal 2 7 2 4" xfId="18517" xr:uid="{00000000-0005-0000-0000-000056480000}"/>
    <cellStyle name="Normal 2 7 2 4 2" xfId="18518" xr:uid="{00000000-0005-0000-0000-000057480000}"/>
    <cellStyle name="Normal 2 7 2 4 2 2" xfId="18519" xr:uid="{00000000-0005-0000-0000-000058480000}"/>
    <cellStyle name="Normal 2 7 2 4 3" xfId="18520" xr:uid="{00000000-0005-0000-0000-000059480000}"/>
    <cellStyle name="Normal 2 7 2 5" xfId="18521" xr:uid="{00000000-0005-0000-0000-00005A480000}"/>
    <cellStyle name="Normal 2 7 2 5 2" xfId="18522" xr:uid="{00000000-0005-0000-0000-00005B480000}"/>
    <cellStyle name="Normal 2 7 2 6" xfId="18523" xr:uid="{00000000-0005-0000-0000-00005C480000}"/>
    <cellStyle name="Normal 2 7 2 6 2" xfId="18524" xr:uid="{00000000-0005-0000-0000-00005D480000}"/>
    <cellStyle name="Normal 2 7 2 7" xfId="18525" xr:uid="{00000000-0005-0000-0000-00005E480000}"/>
    <cellStyle name="Normal 2 7 3" xfId="18526" xr:uid="{00000000-0005-0000-0000-00005F480000}"/>
    <cellStyle name="Normal 2 7 3 2" xfId="18527" xr:uid="{00000000-0005-0000-0000-000060480000}"/>
    <cellStyle name="Normal 2 7 3 2 2" xfId="18528" xr:uid="{00000000-0005-0000-0000-000061480000}"/>
    <cellStyle name="Normal 2 7 3 2 2 2" xfId="18529" xr:uid="{00000000-0005-0000-0000-000062480000}"/>
    <cellStyle name="Normal 2 7 3 2 3" xfId="18530" xr:uid="{00000000-0005-0000-0000-000063480000}"/>
    <cellStyle name="Normal 2 7 3 3" xfId="18531" xr:uid="{00000000-0005-0000-0000-000064480000}"/>
    <cellStyle name="Normal 2 7 3 3 2" xfId="18532" xr:uid="{00000000-0005-0000-0000-000065480000}"/>
    <cellStyle name="Normal 2 7 3 3 2 2" xfId="18533" xr:uid="{00000000-0005-0000-0000-000066480000}"/>
    <cellStyle name="Normal 2 7 3 3 3" xfId="18534" xr:uid="{00000000-0005-0000-0000-000067480000}"/>
    <cellStyle name="Normal 2 7 3 4" xfId="18535" xr:uid="{00000000-0005-0000-0000-000068480000}"/>
    <cellStyle name="Normal 2 7 3 4 2" xfId="18536" xr:uid="{00000000-0005-0000-0000-000069480000}"/>
    <cellStyle name="Normal 2 7 3 4 2 2" xfId="18537" xr:uid="{00000000-0005-0000-0000-00006A480000}"/>
    <cellStyle name="Normal 2 7 3 4 3" xfId="18538" xr:uid="{00000000-0005-0000-0000-00006B480000}"/>
    <cellStyle name="Normal 2 7 3 5" xfId="18539" xr:uid="{00000000-0005-0000-0000-00006C480000}"/>
    <cellStyle name="Normal 2 7 3 5 2" xfId="18540" xr:uid="{00000000-0005-0000-0000-00006D480000}"/>
    <cellStyle name="Normal 2 7 3 6" xfId="18541" xr:uid="{00000000-0005-0000-0000-00006E480000}"/>
    <cellStyle name="Normal 2 7 3 6 2" xfId="18542" xr:uid="{00000000-0005-0000-0000-00006F480000}"/>
    <cellStyle name="Normal 2 7 3 7" xfId="18543" xr:uid="{00000000-0005-0000-0000-000070480000}"/>
    <cellStyle name="Normal 2 7 4" xfId="18544" xr:uid="{00000000-0005-0000-0000-000071480000}"/>
    <cellStyle name="Normal 2 7 4 2" xfId="18545" xr:uid="{00000000-0005-0000-0000-000072480000}"/>
    <cellStyle name="Normal 2 7 4 2 2" xfId="18546" xr:uid="{00000000-0005-0000-0000-000073480000}"/>
    <cellStyle name="Normal 2 7 4 3" xfId="18547" xr:uid="{00000000-0005-0000-0000-000074480000}"/>
    <cellStyle name="Normal 2 7 5" xfId="18548" xr:uid="{00000000-0005-0000-0000-000075480000}"/>
    <cellStyle name="Normal 2 7 5 2" xfId="18549" xr:uid="{00000000-0005-0000-0000-000076480000}"/>
    <cellStyle name="Normal 2 7 5 2 2" xfId="18550" xr:uid="{00000000-0005-0000-0000-000077480000}"/>
    <cellStyle name="Normal 2 7 5 3" xfId="18551" xr:uid="{00000000-0005-0000-0000-000078480000}"/>
    <cellStyle name="Normal 2 7 6" xfId="18552" xr:uid="{00000000-0005-0000-0000-000079480000}"/>
    <cellStyle name="Normal 2 7 6 2" xfId="18553" xr:uid="{00000000-0005-0000-0000-00007A480000}"/>
    <cellStyle name="Normal 2 7 6 2 2" xfId="18554" xr:uid="{00000000-0005-0000-0000-00007B480000}"/>
    <cellStyle name="Normal 2 7 6 3" xfId="18555" xr:uid="{00000000-0005-0000-0000-00007C480000}"/>
    <cellStyle name="Normal 2 7 7" xfId="18556" xr:uid="{00000000-0005-0000-0000-00007D480000}"/>
    <cellStyle name="Normal 2 7 7 2" xfId="18557" xr:uid="{00000000-0005-0000-0000-00007E480000}"/>
    <cellStyle name="Normal 2 7 8" xfId="18558" xr:uid="{00000000-0005-0000-0000-00007F480000}"/>
    <cellStyle name="Normal 2 7 8 2" xfId="18559" xr:uid="{00000000-0005-0000-0000-000080480000}"/>
    <cellStyle name="Normal 2 7 9" xfId="18560" xr:uid="{00000000-0005-0000-0000-000081480000}"/>
    <cellStyle name="Normal 2 8" xfId="18561" xr:uid="{00000000-0005-0000-0000-000082480000}"/>
    <cellStyle name="Normal 2 8 2" xfId="18562" xr:uid="{00000000-0005-0000-0000-000083480000}"/>
    <cellStyle name="Normal 2 8 2 2" xfId="18563" xr:uid="{00000000-0005-0000-0000-000084480000}"/>
    <cellStyle name="Normal 2 8 2 2 2" xfId="18564" xr:uid="{00000000-0005-0000-0000-000085480000}"/>
    <cellStyle name="Normal 2 8 2 2 2 2" xfId="18565" xr:uid="{00000000-0005-0000-0000-000086480000}"/>
    <cellStyle name="Normal 2 8 2 2 3" xfId="18566" xr:uid="{00000000-0005-0000-0000-000087480000}"/>
    <cellStyle name="Normal 2 8 2 3" xfId="18567" xr:uid="{00000000-0005-0000-0000-000088480000}"/>
    <cellStyle name="Normal 2 8 2 3 2" xfId="18568" xr:uid="{00000000-0005-0000-0000-000089480000}"/>
    <cellStyle name="Normal 2 8 2 3 2 2" xfId="18569" xr:uid="{00000000-0005-0000-0000-00008A480000}"/>
    <cellStyle name="Normal 2 8 2 3 3" xfId="18570" xr:uid="{00000000-0005-0000-0000-00008B480000}"/>
    <cellStyle name="Normal 2 8 2 4" xfId="18571" xr:uid="{00000000-0005-0000-0000-00008C480000}"/>
    <cellStyle name="Normal 2 8 2 4 2" xfId="18572" xr:uid="{00000000-0005-0000-0000-00008D480000}"/>
    <cellStyle name="Normal 2 8 2 4 2 2" xfId="18573" xr:uid="{00000000-0005-0000-0000-00008E480000}"/>
    <cellStyle name="Normal 2 8 2 4 3" xfId="18574" xr:uid="{00000000-0005-0000-0000-00008F480000}"/>
    <cellStyle name="Normal 2 8 2 5" xfId="18575" xr:uid="{00000000-0005-0000-0000-000090480000}"/>
    <cellStyle name="Normal 2 8 2 5 2" xfId="18576" xr:uid="{00000000-0005-0000-0000-000091480000}"/>
    <cellStyle name="Normal 2 8 2 6" xfId="18577" xr:uid="{00000000-0005-0000-0000-000092480000}"/>
    <cellStyle name="Normal 2 8 2 6 2" xfId="18578" xr:uid="{00000000-0005-0000-0000-000093480000}"/>
    <cellStyle name="Normal 2 8 2 7" xfId="18579" xr:uid="{00000000-0005-0000-0000-000094480000}"/>
    <cellStyle name="Normal 2 8 3" xfId="18580" xr:uid="{00000000-0005-0000-0000-000095480000}"/>
    <cellStyle name="Normal 2 8 3 2" xfId="18581" xr:uid="{00000000-0005-0000-0000-000096480000}"/>
    <cellStyle name="Normal 2 8 3 2 2" xfId="18582" xr:uid="{00000000-0005-0000-0000-000097480000}"/>
    <cellStyle name="Normal 2 8 3 2 2 2" xfId="18583" xr:uid="{00000000-0005-0000-0000-000098480000}"/>
    <cellStyle name="Normal 2 8 3 2 3" xfId="18584" xr:uid="{00000000-0005-0000-0000-000099480000}"/>
    <cellStyle name="Normal 2 8 3 3" xfId="18585" xr:uid="{00000000-0005-0000-0000-00009A480000}"/>
    <cellStyle name="Normal 2 8 3 3 2" xfId="18586" xr:uid="{00000000-0005-0000-0000-00009B480000}"/>
    <cellStyle name="Normal 2 8 3 3 2 2" xfId="18587" xr:uid="{00000000-0005-0000-0000-00009C480000}"/>
    <cellStyle name="Normal 2 8 3 3 3" xfId="18588" xr:uid="{00000000-0005-0000-0000-00009D480000}"/>
    <cellStyle name="Normal 2 8 3 4" xfId="18589" xr:uid="{00000000-0005-0000-0000-00009E480000}"/>
    <cellStyle name="Normal 2 8 3 4 2" xfId="18590" xr:uid="{00000000-0005-0000-0000-00009F480000}"/>
    <cellStyle name="Normal 2 8 3 4 2 2" xfId="18591" xr:uid="{00000000-0005-0000-0000-0000A0480000}"/>
    <cellStyle name="Normal 2 8 3 4 3" xfId="18592" xr:uid="{00000000-0005-0000-0000-0000A1480000}"/>
    <cellStyle name="Normal 2 8 3 5" xfId="18593" xr:uid="{00000000-0005-0000-0000-0000A2480000}"/>
    <cellStyle name="Normal 2 8 3 5 2" xfId="18594" xr:uid="{00000000-0005-0000-0000-0000A3480000}"/>
    <cellStyle name="Normal 2 8 3 6" xfId="18595" xr:uid="{00000000-0005-0000-0000-0000A4480000}"/>
    <cellStyle name="Normal 2 8 3 6 2" xfId="18596" xr:uid="{00000000-0005-0000-0000-0000A5480000}"/>
    <cellStyle name="Normal 2 8 3 7" xfId="18597" xr:uid="{00000000-0005-0000-0000-0000A6480000}"/>
    <cellStyle name="Normal 2 8 4" xfId="18598" xr:uid="{00000000-0005-0000-0000-0000A7480000}"/>
    <cellStyle name="Normal 2 8 4 2" xfId="18599" xr:uid="{00000000-0005-0000-0000-0000A8480000}"/>
    <cellStyle name="Normal 2 8 4 2 2" xfId="18600" xr:uid="{00000000-0005-0000-0000-0000A9480000}"/>
    <cellStyle name="Normal 2 8 4 3" xfId="18601" xr:uid="{00000000-0005-0000-0000-0000AA480000}"/>
    <cellStyle name="Normal 2 8 5" xfId="18602" xr:uid="{00000000-0005-0000-0000-0000AB480000}"/>
    <cellStyle name="Normal 2 8 5 2" xfId="18603" xr:uid="{00000000-0005-0000-0000-0000AC480000}"/>
    <cellStyle name="Normal 2 8 5 2 2" xfId="18604" xr:uid="{00000000-0005-0000-0000-0000AD480000}"/>
    <cellStyle name="Normal 2 8 5 3" xfId="18605" xr:uid="{00000000-0005-0000-0000-0000AE480000}"/>
    <cellStyle name="Normal 2 8 6" xfId="18606" xr:uid="{00000000-0005-0000-0000-0000AF480000}"/>
    <cellStyle name="Normal 2 8 6 2" xfId="18607" xr:uid="{00000000-0005-0000-0000-0000B0480000}"/>
    <cellStyle name="Normal 2 8 6 2 2" xfId="18608" xr:uid="{00000000-0005-0000-0000-0000B1480000}"/>
    <cellStyle name="Normal 2 8 6 3" xfId="18609" xr:uid="{00000000-0005-0000-0000-0000B2480000}"/>
    <cellStyle name="Normal 2 8 7" xfId="18610" xr:uid="{00000000-0005-0000-0000-0000B3480000}"/>
    <cellStyle name="Normal 2 8 7 2" xfId="18611" xr:uid="{00000000-0005-0000-0000-0000B4480000}"/>
    <cellStyle name="Normal 2 8 8" xfId="18612" xr:uid="{00000000-0005-0000-0000-0000B5480000}"/>
    <cellStyle name="Normal 2 8 8 2" xfId="18613" xr:uid="{00000000-0005-0000-0000-0000B6480000}"/>
    <cellStyle name="Normal 2 8 9" xfId="18614" xr:uid="{00000000-0005-0000-0000-0000B7480000}"/>
    <cellStyle name="Normal 2 9" xfId="18615" xr:uid="{00000000-0005-0000-0000-0000B8480000}"/>
    <cellStyle name="Normal 2 9 2" xfId="18616" xr:uid="{00000000-0005-0000-0000-0000B9480000}"/>
    <cellStyle name="Normal 2 9 2 2" xfId="18617" xr:uid="{00000000-0005-0000-0000-0000BA480000}"/>
    <cellStyle name="Normal 2 9 2 2 2" xfId="18618" xr:uid="{00000000-0005-0000-0000-0000BB480000}"/>
    <cellStyle name="Normal 2 9 2 2 2 2" xfId="18619" xr:uid="{00000000-0005-0000-0000-0000BC480000}"/>
    <cellStyle name="Normal 2 9 2 2 3" xfId="18620" xr:uid="{00000000-0005-0000-0000-0000BD480000}"/>
    <cellStyle name="Normal 2 9 2 3" xfId="18621" xr:uid="{00000000-0005-0000-0000-0000BE480000}"/>
    <cellStyle name="Normal 2 9 2 3 2" xfId="18622" xr:uid="{00000000-0005-0000-0000-0000BF480000}"/>
    <cellStyle name="Normal 2 9 2 3 2 2" xfId="18623" xr:uid="{00000000-0005-0000-0000-0000C0480000}"/>
    <cellStyle name="Normal 2 9 2 3 3" xfId="18624" xr:uid="{00000000-0005-0000-0000-0000C1480000}"/>
    <cellStyle name="Normal 2 9 2 4" xfId="18625" xr:uid="{00000000-0005-0000-0000-0000C2480000}"/>
    <cellStyle name="Normal 2 9 2 4 2" xfId="18626" xr:uid="{00000000-0005-0000-0000-0000C3480000}"/>
    <cellStyle name="Normal 2 9 2 4 2 2" xfId="18627" xr:uid="{00000000-0005-0000-0000-0000C4480000}"/>
    <cellStyle name="Normal 2 9 2 4 3" xfId="18628" xr:uid="{00000000-0005-0000-0000-0000C5480000}"/>
    <cellStyle name="Normal 2 9 2 5" xfId="18629" xr:uid="{00000000-0005-0000-0000-0000C6480000}"/>
    <cellStyle name="Normal 2 9 2 5 2" xfId="18630" xr:uid="{00000000-0005-0000-0000-0000C7480000}"/>
    <cellStyle name="Normal 2 9 2 6" xfId="18631" xr:uid="{00000000-0005-0000-0000-0000C8480000}"/>
    <cellStyle name="Normal 2 9 2 6 2" xfId="18632" xr:uid="{00000000-0005-0000-0000-0000C9480000}"/>
    <cellStyle name="Normal 2 9 2 7" xfId="18633" xr:uid="{00000000-0005-0000-0000-0000CA480000}"/>
    <cellStyle name="Normal 2 9 3" xfId="18634" xr:uid="{00000000-0005-0000-0000-0000CB480000}"/>
    <cellStyle name="Normal 2 9 3 2" xfId="18635" xr:uid="{00000000-0005-0000-0000-0000CC480000}"/>
    <cellStyle name="Normal 2 9 3 2 2" xfId="18636" xr:uid="{00000000-0005-0000-0000-0000CD480000}"/>
    <cellStyle name="Normal 2 9 3 3" xfId="18637" xr:uid="{00000000-0005-0000-0000-0000CE480000}"/>
    <cellStyle name="Normal 2 9 4" xfId="18638" xr:uid="{00000000-0005-0000-0000-0000CF480000}"/>
    <cellStyle name="Normal 2 9 4 2" xfId="18639" xr:uid="{00000000-0005-0000-0000-0000D0480000}"/>
    <cellStyle name="Normal 2 9 4 2 2" xfId="18640" xr:uid="{00000000-0005-0000-0000-0000D1480000}"/>
    <cellStyle name="Normal 2 9 4 3" xfId="18641" xr:uid="{00000000-0005-0000-0000-0000D2480000}"/>
    <cellStyle name="Normal 2 9 5" xfId="18642" xr:uid="{00000000-0005-0000-0000-0000D3480000}"/>
    <cellStyle name="Normal 2 9 5 2" xfId="18643" xr:uid="{00000000-0005-0000-0000-0000D4480000}"/>
    <cellStyle name="Normal 2 9 5 2 2" xfId="18644" xr:uid="{00000000-0005-0000-0000-0000D5480000}"/>
    <cellStyle name="Normal 2 9 5 3" xfId="18645" xr:uid="{00000000-0005-0000-0000-0000D6480000}"/>
    <cellStyle name="Normal 2 9 6" xfId="18646" xr:uid="{00000000-0005-0000-0000-0000D7480000}"/>
    <cellStyle name="Normal 2 9 6 2" xfId="18647" xr:uid="{00000000-0005-0000-0000-0000D8480000}"/>
    <cellStyle name="Normal 2 9 7" xfId="18648" xr:uid="{00000000-0005-0000-0000-0000D9480000}"/>
    <cellStyle name="Normal 2 9 7 2" xfId="18649" xr:uid="{00000000-0005-0000-0000-0000DA480000}"/>
    <cellStyle name="Normal 2 9 8" xfId="18650" xr:uid="{00000000-0005-0000-0000-0000DB480000}"/>
    <cellStyle name="Normal 2_Confidential Information" xfId="18651" xr:uid="{00000000-0005-0000-0000-0000DC480000}"/>
    <cellStyle name="Normal 20" xfId="18652" xr:uid="{00000000-0005-0000-0000-0000DD480000}"/>
    <cellStyle name="Normal 20 10" xfId="18653" xr:uid="{00000000-0005-0000-0000-0000DE480000}"/>
    <cellStyle name="Normal 20 10 2" xfId="18654" xr:uid="{00000000-0005-0000-0000-0000DF480000}"/>
    <cellStyle name="Normal 20 10 2 2" xfId="18655" xr:uid="{00000000-0005-0000-0000-0000E0480000}"/>
    <cellStyle name="Normal 20 10 3" xfId="18656" xr:uid="{00000000-0005-0000-0000-0000E1480000}"/>
    <cellStyle name="Normal 20 11" xfId="18657" xr:uid="{00000000-0005-0000-0000-0000E2480000}"/>
    <cellStyle name="Normal 20 11 2" xfId="18658" xr:uid="{00000000-0005-0000-0000-0000E3480000}"/>
    <cellStyle name="Normal 20 11 2 2" xfId="18659" xr:uid="{00000000-0005-0000-0000-0000E4480000}"/>
    <cellStyle name="Normal 20 11 3" xfId="18660" xr:uid="{00000000-0005-0000-0000-0000E5480000}"/>
    <cellStyle name="Normal 20 12" xfId="18661" xr:uid="{00000000-0005-0000-0000-0000E6480000}"/>
    <cellStyle name="Normal 20 12 2" xfId="18662" xr:uid="{00000000-0005-0000-0000-0000E7480000}"/>
    <cellStyle name="Normal 20 12 2 2" xfId="18663" xr:uid="{00000000-0005-0000-0000-0000E8480000}"/>
    <cellStyle name="Normal 20 12 3" xfId="18664" xr:uid="{00000000-0005-0000-0000-0000E9480000}"/>
    <cellStyle name="Normal 20 13" xfId="18665" xr:uid="{00000000-0005-0000-0000-0000EA480000}"/>
    <cellStyle name="Normal 20 13 2" xfId="18666" xr:uid="{00000000-0005-0000-0000-0000EB480000}"/>
    <cellStyle name="Normal 20 14" xfId="18667" xr:uid="{00000000-0005-0000-0000-0000EC480000}"/>
    <cellStyle name="Normal 20 14 2" xfId="18668" xr:uid="{00000000-0005-0000-0000-0000ED480000}"/>
    <cellStyle name="Normal 20 15" xfId="18669" xr:uid="{00000000-0005-0000-0000-0000EE480000}"/>
    <cellStyle name="Normal 20 2" xfId="18670" xr:uid="{00000000-0005-0000-0000-0000EF480000}"/>
    <cellStyle name="Normal 20 2 10" xfId="18671" xr:uid="{00000000-0005-0000-0000-0000F0480000}"/>
    <cellStyle name="Normal 20 2 10 2" xfId="18672" xr:uid="{00000000-0005-0000-0000-0000F1480000}"/>
    <cellStyle name="Normal 20 2 10 2 2" xfId="18673" xr:uid="{00000000-0005-0000-0000-0000F2480000}"/>
    <cellStyle name="Normal 20 2 10 3" xfId="18674" xr:uid="{00000000-0005-0000-0000-0000F3480000}"/>
    <cellStyle name="Normal 20 2 11" xfId="18675" xr:uid="{00000000-0005-0000-0000-0000F4480000}"/>
    <cellStyle name="Normal 20 2 11 2" xfId="18676" xr:uid="{00000000-0005-0000-0000-0000F5480000}"/>
    <cellStyle name="Normal 20 2 12" xfId="18677" xr:uid="{00000000-0005-0000-0000-0000F6480000}"/>
    <cellStyle name="Normal 20 2 12 2" xfId="18678" xr:uid="{00000000-0005-0000-0000-0000F7480000}"/>
    <cellStyle name="Normal 20 2 13" xfId="18679" xr:uid="{00000000-0005-0000-0000-0000F8480000}"/>
    <cellStyle name="Normal 20 2 2" xfId="18680" xr:uid="{00000000-0005-0000-0000-0000F9480000}"/>
    <cellStyle name="Normal 20 2 2 10" xfId="18681" xr:uid="{00000000-0005-0000-0000-0000FA480000}"/>
    <cellStyle name="Normal 20 2 2 10 2" xfId="18682" xr:uid="{00000000-0005-0000-0000-0000FB480000}"/>
    <cellStyle name="Normal 20 2 2 11" xfId="18683" xr:uid="{00000000-0005-0000-0000-0000FC480000}"/>
    <cellStyle name="Normal 20 2 2 2" xfId="18684" xr:uid="{00000000-0005-0000-0000-0000FD480000}"/>
    <cellStyle name="Normal 20 2 2 2 2" xfId="18685" xr:uid="{00000000-0005-0000-0000-0000FE480000}"/>
    <cellStyle name="Normal 20 2 2 2 2 2" xfId="18686" xr:uid="{00000000-0005-0000-0000-0000FF480000}"/>
    <cellStyle name="Normal 20 2 2 2 2 2 2" xfId="18687" xr:uid="{00000000-0005-0000-0000-000000490000}"/>
    <cellStyle name="Normal 20 2 2 2 2 2 2 2" xfId="18688" xr:uid="{00000000-0005-0000-0000-000001490000}"/>
    <cellStyle name="Normal 20 2 2 2 2 2 3" xfId="18689" xr:uid="{00000000-0005-0000-0000-000002490000}"/>
    <cellStyle name="Normal 20 2 2 2 2 3" xfId="18690" xr:uid="{00000000-0005-0000-0000-000003490000}"/>
    <cellStyle name="Normal 20 2 2 2 2 3 2" xfId="18691" xr:uid="{00000000-0005-0000-0000-000004490000}"/>
    <cellStyle name="Normal 20 2 2 2 2 3 2 2" xfId="18692" xr:uid="{00000000-0005-0000-0000-000005490000}"/>
    <cellStyle name="Normal 20 2 2 2 2 3 3" xfId="18693" xr:uid="{00000000-0005-0000-0000-000006490000}"/>
    <cellStyle name="Normal 20 2 2 2 2 4" xfId="18694" xr:uid="{00000000-0005-0000-0000-000007490000}"/>
    <cellStyle name="Normal 20 2 2 2 2 4 2" xfId="18695" xr:uid="{00000000-0005-0000-0000-000008490000}"/>
    <cellStyle name="Normal 20 2 2 2 2 4 2 2" xfId="18696" xr:uid="{00000000-0005-0000-0000-000009490000}"/>
    <cellStyle name="Normal 20 2 2 2 2 4 3" xfId="18697" xr:uid="{00000000-0005-0000-0000-00000A490000}"/>
    <cellStyle name="Normal 20 2 2 2 2 5" xfId="18698" xr:uid="{00000000-0005-0000-0000-00000B490000}"/>
    <cellStyle name="Normal 20 2 2 2 2 5 2" xfId="18699" xr:uid="{00000000-0005-0000-0000-00000C490000}"/>
    <cellStyle name="Normal 20 2 2 2 2 6" xfId="18700" xr:uid="{00000000-0005-0000-0000-00000D490000}"/>
    <cellStyle name="Normal 20 2 2 2 2 6 2" xfId="18701" xr:uid="{00000000-0005-0000-0000-00000E490000}"/>
    <cellStyle name="Normal 20 2 2 2 2 7" xfId="18702" xr:uid="{00000000-0005-0000-0000-00000F490000}"/>
    <cellStyle name="Normal 20 2 2 2 3" xfId="18703" xr:uid="{00000000-0005-0000-0000-000010490000}"/>
    <cellStyle name="Normal 20 2 2 2 3 2" xfId="18704" xr:uid="{00000000-0005-0000-0000-000011490000}"/>
    <cellStyle name="Normal 20 2 2 2 3 2 2" xfId="18705" xr:uid="{00000000-0005-0000-0000-000012490000}"/>
    <cellStyle name="Normal 20 2 2 2 3 2 2 2" xfId="18706" xr:uid="{00000000-0005-0000-0000-000013490000}"/>
    <cellStyle name="Normal 20 2 2 2 3 2 3" xfId="18707" xr:uid="{00000000-0005-0000-0000-000014490000}"/>
    <cellStyle name="Normal 20 2 2 2 3 3" xfId="18708" xr:uid="{00000000-0005-0000-0000-000015490000}"/>
    <cellStyle name="Normal 20 2 2 2 3 3 2" xfId="18709" xr:uid="{00000000-0005-0000-0000-000016490000}"/>
    <cellStyle name="Normal 20 2 2 2 3 3 2 2" xfId="18710" xr:uid="{00000000-0005-0000-0000-000017490000}"/>
    <cellStyle name="Normal 20 2 2 2 3 3 3" xfId="18711" xr:uid="{00000000-0005-0000-0000-000018490000}"/>
    <cellStyle name="Normal 20 2 2 2 3 4" xfId="18712" xr:uid="{00000000-0005-0000-0000-000019490000}"/>
    <cellStyle name="Normal 20 2 2 2 3 4 2" xfId="18713" xr:uid="{00000000-0005-0000-0000-00001A490000}"/>
    <cellStyle name="Normal 20 2 2 2 3 4 2 2" xfId="18714" xr:uid="{00000000-0005-0000-0000-00001B490000}"/>
    <cellStyle name="Normal 20 2 2 2 3 4 3" xfId="18715" xr:uid="{00000000-0005-0000-0000-00001C490000}"/>
    <cellStyle name="Normal 20 2 2 2 3 5" xfId="18716" xr:uid="{00000000-0005-0000-0000-00001D490000}"/>
    <cellStyle name="Normal 20 2 2 2 3 5 2" xfId="18717" xr:uid="{00000000-0005-0000-0000-00001E490000}"/>
    <cellStyle name="Normal 20 2 2 2 3 6" xfId="18718" xr:uid="{00000000-0005-0000-0000-00001F490000}"/>
    <cellStyle name="Normal 20 2 2 2 3 6 2" xfId="18719" xr:uid="{00000000-0005-0000-0000-000020490000}"/>
    <cellStyle name="Normal 20 2 2 2 3 7" xfId="18720" xr:uid="{00000000-0005-0000-0000-000021490000}"/>
    <cellStyle name="Normal 20 2 2 2 4" xfId="18721" xr:uid="{00000000-0005-0000-0000-000022490000}"/>
    <cellStyle name="Normal 20 2 2 2 4 2" xfId="18722" xr:uid="{00000000-0005-0000-0000-000023490000}"/>
    <cellStyle name="Normal 20 2 2 2 4 2 2" xfId="18723" xr:uid="{00000000-0005-0000-0000-000024490000}"/>
    <cellStyle name="Normal 20 2 2 2 4 3" xfId="18724" xr:uid="{00000000-0005-0000-0000-000025490000}"/>
    <cellStyle name="Normal 20 2 2 2 5" xfId="18725" xr:uid="{00000000-0005-0000-0000-000026490000}"/>
    <cellStyle name="Normal 20 2 2 2 5 2" xfId="18726" xr:uid="{00000000-0005-0000-0000-000027490000}"/>
    <cellStyle name="Normal 20 2 2 2 5 2 2" xfId="18727" xr:uid="{00000000-0005-0000-0000-000028490000}"/>
    <cellStyle name="Normal 20 2 2 2 5 3" xfId="18728" xr:uid="{00000000-0005-0000-0000-000029490000}"/>
    <cellStyle name="Normal 20 2 2 2 6" xfId="18729" xr:uid="{00000000-0005-0000-0000-00002A490000}"/>
    <cellStyle name="Normal 20 2 2 2 6 2" xfId="18730" xr:uid="{00000000-0005-0000-0000-00002B490000}"/>
    <cellStyle name="Normal 20 2 2 2 6 2 2" xfId="18731" xr:uid="{00000000-0005-0000-0000-00002C490000}"/>
    <cellStyle name="Normal 20 2 2 2 6 3" xfId="18732" xr:uid="{00000000-0005-0000-0000-00002D490000}"/>
    <cellStyle name="Normal 20 2 2 2 7" xfId="18733" xr:uid="{00000000-0005-0000-0000-00002E490000}"/>
    <cellStyle name="Normal 20 2 2 2 7 2" xfId="18734" xr:uid="{00000000-0005-0000-0000-00002F490000}"/>
    <cellStyle name="Normal 20 2 2 2 8" xfId="18735" xr:uid="{00000000-0005-0000-0000-000030490000}"/>
    <cellStyle name="Normal 20 2 2 2 8 2" xfId="18736" xr:uid="{00000000-0005-0000-0000-000031490000}"/>
    <cellStyle name="Normal 20 2 2 2 9" xfId="18737" xr:uid="{00000000-0005-0000-0000-000032490000}"/>
    <cellStyle name="Normal 20 2 2 3" xfId="18738" xr:uid="{00000000-0005-0000-0000-000033490000}"/>
    <cellStyle name="Normal 20 2 2 3 2" xfId="18739" xr:uid="{00000000-0005-0000-0000-000034490000}"/>
    <cellStyle name="Normal 20 2 2 3 2 2" xfId="18740" xr:uid="{00000000-0005-0000-0000-000035490000}"/>
    <cellStyle name="Normal 20 2 2 3 2 2 2" xfId="18741" xr:uid="{00000000-0005-0000-0000-000036490000}"/>
    <cellStyle name="Normal 20 2 2 3 2 2 2 2" xfId="18742" xr:uid="{00000000-0005-0000-0000-000037490000}"/>
    <cellStyle name="Normal 20 2 2 3 2 2 3" xfId="18743" xr:uid="{00000000-0005-0000-0000-000038490000}"/>
    <cellStyle name="Normal 20 2 2 3 2 3" xfId="18744" xr:uid="{00000000-0005-0000-0000-000039490000}"/>
    <cellStyle name="Normal 20 2 2 3 2 3 2" xfId="18745" xr:uid="{00000000-0005-0000-0000-00003A490000}"/>
    <cellStyle name="Normal 20 2 2 3 2 3 2 2" xfId="18746" xr:uid="{00000000-0005-0000-0000-00003B490000}"/>
    <cellStyle name="Normal 20 2 2 3 2 3 3" xfId="18747" xr:uid="{00000000-0005-0000-0000-00003C490000}"/>
    <cellStyle name="Normal 20 2 2 3 2 4" xfId="18748" xr:uid="{00000000-0005-0000-0000-00003D490000}"/>
    <cellStyle name="Normal 20 2 2 3 2 4 2" xfId="18749" xr:uid="{00000000-0005-0000-0000-00003E490000}"/>
    <cellStyle name="Normal 20 2 2 3 2 4 2 2" xfId="18750" xr:uid="{00000000-0005-0000-0000-00003F490000}"/>
    <cellStyle name="Normal 20 2 2 3 2 4 3" xfId="18751" xr:uid="{00000000-0005-0000-0000-000040490000}"/>
    <cellStyle name="Normal 20 2 2 3 2 5" xfId="18752" xr:uid="{00000000-0005-0000-0000-000041490000}"/>
    <cellStyle name="Normal 20 2 2 3 2 5 2" xfId="18753" xr:uid="{00000000-0005-0000-0000-000042490000}"/>
    <cellStyle name="Normal 20 2 2 3 2 6" xfId="18754" xr:uid="{00000000-0005-0000-0000-000043490000}"/>
    <cellStyle name="Normal 20 2 2 3 2 6 2" xfId="18755" xr:uid="{00000000-0005-0000-0000-000044490000}"/>
    <cellStyle name="Normal 20 2 2 3 2 7" xfId="18756" xr:uid="{00000000-0005-0000-0000-000045490000}"/>
    <cellStyle name="Normal 20 2 2 3 3" xfId="18757" xr:uid="{00000000-0005-0000-0000-000046490000}"/>
    <cellStyle name="Normal 20 2 2 3 3 2" xfId="18758" xr:uid="{00000000-0005-0000-0000-000047490000}"/>
    <cellStyle name="Normal 20 2 2 3 3 2 2" xfId="18759" xr:uid="{00000000-0005-0000-0000-000048490000}"/>
    <cellStyle name="Normal 20 2 2 3 3 3" xfId="18760" xr:uid="{00000000-0005-0000-0000-000049490000}"/>
    <cellStyle name="Normal 20 2 2 3 4" xfId="18761" xr:uid="{00000000-0005-0000-0000-00004A490000}"/>
    <cellStyle name="Normal 20 2 2 3 4 2" xfId="18762" xr:uid="{00000000-0005-0000-0000-00004B490000}"/>
    <cellStyle name="Normal 20 2 2 3 4 2 2" xfId="18763" xr:uid="{00000000-0005-0000-0000-00004C490000}"/>
    <cellStyle name="Normal 20 2 2 3 4 3" xfId="18764" xr:uid="{00000000-0005-0000-0000-00004D490000}"/>
    <cellStyle name="Normal 20 2 2 3 5" xfId="18765" xr:uid="{00000000-0005-0000-0000-00004E490000}"/>
    <cellStyle name="Normal 20 2 2 3 5 2" xfId="18766" xr:uid="{00000000-0005-0000-0000-00004F490000}"/>
    <cellStyle name="Normal 20 2 2 3 5 2 2" xfId="18767" xr:uid="{00000000-0005-0000-0000-000050490000}"/>
    <cellStyle name="Normal 20 2 2 3 5 3" xfId="18768" xr:uid="{00000000-0005-0000-0000-000051490000}"/>
    <cellStyle name="Normal 20 2 2 3 6" xfId="18769" xr:uid="{00000000-0005-0000-0000-000052490000}"/>
    <cellStyle name="Normal 20 2 2 3 6 2" xfId="18770" xr:uid="{00000000-0005-0000-0000-000053490000}"/>
    <cellStyle name="Normal 20 2 2 3 7" xfId="18771" xr:uid="{00000000-0005-0000-0000-000054490000}"/>
    <cellStyle name="Normal 20 2 2 3 7 2" xfId="18772" xr:uid="{00000000-0005-0000-0000-000055490000}"/>
    <cellStyle name="Normal 20 2 2 3 8" xfId="18773" xr:uid="{00000000-0005-0000-0000-000056490000}"/>
    <cellStyle name="Normal 20 2 2 4" xfId="18774" xr:uid="{00000000-0005-0000-0000-000057490000}"/>
    <cellStyle name="Normal 20 2 2 4 2" xfId="18775" xr:uid="{00000000-0005-0000-0000-000058490000}"/>
    <cellStyle name="Normal 20 2 2 4 2 2" xfId="18776" xr:uid="{00000000-0005-0000-0000-000059490000}"/>
    <cellStyle name="Normal 20 2 2 4 2 2 2" xfId="18777" xr:uid="{00000000-0005-0000-0000-00005A490000}"/>
    <cellStyle name="Normal 20 2 2 4 2 3" xfId="18778" xr:uid="{00000000-0005-0000-0000-00005B490000}"/>
    <cellStyle name="Normal 20 2 2 4 3" xfId="18779" xr:uid="{00000000-0005-0000-0000-00005C490000}"/>
    <cellStyle name="Normal 20 2 2 4 3 2" xfId="18780" xr:uid="{00000000-0005-0000-0000-00005D490000}"/>
    <cellStyle name="Normal 20 2 2 4 3 2 2" xfId="18781" xr:uid="{00000000-0005-0000-0000-00005E490000}"/>
    <cellStyle name="Normal 20 2 2 4 3 3" xfId="18782" xr:uid="{00000000-0005-0000-0000-00005F490000}"/>
    <cellStyle name="Normal 20 2 2 4 4" xfId="18783" xr:uid="{00000000-0005-0000-0000-000060490000}"/>
    <cellStyle name="Normal 20 2 2 4 4 2" xfId="18784" xr:uid="{00000000-0005-0000-0000-000061490000}"/>
    <cellStyle name="Normal 20 2 2 4 4 2 2" xfId="18785" xr:uid="{00000000-0005-0000-0000-000062490000}"/>
    <cellStyle name="Normal 20 2 2 4 4 3" xfId="18786" xr:uid="{00000000-0005-0000-0000-000063490000}"/>
    <cellStyle name="Normal 20 2 2 4 5" xfId="18787" xr:uid="{00000000-0005-0000-0000-000064490000}"/>
    <cellStyle name="Normal 20 2 2 4 5 2" xfId="18788" xr:uid="{00000000-0005-0000-0000-000065490000}"/>
    <cellStyle name="Normal 20 2 2 4 6" xfId="18789" xr:uid="{00000000-0005-0000-0000-000066490000}"/>
    <cellStyle name="Normal 20 2 2 4 6 2" xfId="18790" xr:uid="{00000000-0005-0000-0000-000067490000}"/>
    <cellStyle name="Normal 20 2 2 4 7" xfId="18791" xr:uid="{00000000-0005-0000-0000-000068490000}"/>
    <cellStyle name="Normal 20 2 2 5" xfId="18792" xr:uid="{00000000-0005-0000-0000-000069490000}"/>
    <cellStyle name="Normal 20 2 2 5 2" xfId="18793" xr:uid="{00000000-0005-0000-0000-00006A490000}"/>
    <cellStyle name="Normal 20 2 2 5 2 2" xfId="18794" xr:uid="{00000000-0005-0000-0000-00006B490000}"/>
    <cellStyle name="Normal 20 2 2 5 2 2 2" xfId="18795" xr:uid="{00000000-0005-0000-0000-00006C490000}"/>
    <cellStyle name="Normal 20 2 2 5 2 3" xfId="18796" xr:uid="{00000000-0005-0000-0000-00006D490000}"/>
    <cellStyle name="Normal 20 2 2 5 3" xfId="18797" xr:uid="{00000000-0005-0000-0000-00006E490000}"/>
    <cellStyle name="Normal 20 2 2 5 3 2" xfId="18798" xr:uid="{00000000-0005-0000-0000-00006F490000}"/>
    <cellStyle name="Normal 20 2 2 5 3 2 2" xfId="18799" xr:uid="{00000000-0005-0000-0000-000070490000}"/>
    <cellStyle name="Normal 20 2 2 5 3 3" xfId="18800" xr:uid="{00000000-0005-0000-0000-000071490000}"/>
    <cellStyle name="Normal 20 2 2 5 4" xfId="18801" xr:uid="{00000000-0005-0000-0000-000072490000}"/>
    <cellStyle name="Normal 20 2 2 5 4 2" xfId="18802" xr:uid="{00000000-0005-0000-0000-000073490000}"/>
    <cellStyle name="Normal 20 2 2 5 4 2 2" xfId="18803" xr:uid="{00000000-0005-0000-0000-000074490000}"/>
    <cellStyle name="Normal 20 2 2 5 4 3" xfId="18804" xr:uid="{00000000-0005-0000-0000-000075490000}"/>
    <cellStyle name="Normal 20 2 2 5 5" xfId="18805" xr:uid="{00000000-0005-0000-0000-000076490000}"/>
    <cellStyle name="Normal 20 2 2 5 5 2" xfId="18806" xr:uid="{00000000-0005-0000-0000-000077490000}"/>
    <cellStyle name="Normal 20 2 2 5 6" xfId="18807" xr:uid="{00000000-0005-0000-0000-000078490000}"/>
    <cellStyle name="Normal 20 2 2 5 6 2" xfId="18808" xr:uid="{00000000-0005-0000-0000-000079490000}"/>
    <cellStyle name="Normal 20 2 2 5 7" xfId="18809" xr:uid="{00000000-0005-0000-0000-00007A490000}"/>
    <cellStyle name="Normal 20 2 2 6" xfId="18810" xr:uid="{00000000-0005-0000-0000-00007B490000}"/>
    <cellStyle name="Normal 20 2 2 6 2" xfId="18811" xr:uid="{00000000-0005-0000-0000-00007C490000}"/>
    <cellStyle name="Normal 20 2 2 6 2 2" xfId="18812" xr:uid="{00000000-0005-0000-0000-00007D490000}"/>
    <cellStyle name="Normal 20 2 2 6 3" xfId="18813" xr:uid="{00000000-0005-0000-0000-00007E490000}"/>
    <cellStyle name="Normal 20 2 2 7" xfId="18814" xr:uid="{00000000-0005-0000-0000-00007F490000}"/>
    <cellStyle name="Normal 20 2 2 7 2" xfId="18815" xr:uid="{00000000-0005-0000-0000-000080490000}"/>
    <cellStyle name="Normal 20 2 2 7 2 2" xfId="18816" xr:uid="{00000000-0005-0000-0000-000081490000}"/>
    <cellStyle name="Normal 20 2 2 7 3" xfId="18817" xr:uid="{00000000-0005-0000-0000-000082490000}"/>
    <cellStyle name="Normal 20 2 2 8" xfId="18818" xr:uid="{00000000-0005-0000-0000-000083490000}"/>
    <cellStyle name="Normal 20 2 2 8 2" xfId="18819" xr:uid="{00000000-0005-0000-0000-000084490000}"/>
    <cellStyle name="Normal 20 2 2 8 2 2" xfId="18820" xr:uid="{00000000-0005-0000-0000-000085490000}"/>
    <cellStyle name="Normal 20 2 2 8 3" xfId="18821" xr:uid="{00000000-0005-0000-0000-000086490000}"/>
    <cellStyle name="Normal 20 2 2 9" xfId="18822" xr:uid="{00000000-0005-0000-0000-000087490000}"/>
    <cellStyle name="Normal 20 2 2 9 2" xfId="18823" xr:uid="{00000000-0005-0000-0000-000088490000}"/>
    <cellStyle name="Normal 20 2 3" xfId="18824" xr:uid="{00000000-0005-0000-0000-000089490000}"/>
    <cellStyle name="Normal 20 2 3 10" xfId="18825" xr:uid="{00000000-0005-0000-0000-00008A490000}"/>
    <cellStyle name="Normal 20 2 3 10 2" xfId="18826" xr:uid="{00000000-0005-0000-0000-00008B490000}"/>
    <cellStyle name="Normal 20 2 3 11" xfId="18827" xr:uid="{00000000-0005-0000-0000-00008C490000}"/>
    <cellStyle name="Normal 20 2 3 2" xfId="18828" xr:uid="{00000000-0005-0000-0000-00008D490000}"/>
    <cellStyle name="Normal 20 2 3 2 2" xfId="18829" xr:uid="{00000000-0005-0000-0000-00008E490000}"/>
    <cellStyle name="Normal 20 2 3 2 2 2" xfId="18830" xr:uid="{00000000-0005-0000-0000-00008F490000}"/>
    <cellStyle name="Normal 20 2 3 2 2 2 2" xfId="18831" xr:uid="{00000000-0005-0000-0000-000090490000}"/>
    <cellStyle name="Normal 20 2 3 2 2 2 2 2" xfId="18832" xr:uid="{00000000-0005-0000-0000-000091490000}"/>
    <cellStyle name="Normal 20 2 3 2 2 2 3" xfId="18833" xr:uid="{00000000-0005-0000-0000-000092490000}"/>
    <cellStyle name="Normal 20 2 3 2 2 3" xfId="18834" xr:uid="{00000000-0005-0000-0000-000093490000}"/>
    <cellStyle name="Normal 20 2 3 2 2 3 2" xfId="18835" xr:uid="{00000000-0005-0000-0000-000094490000}"/>
    <cellStyle name="Normal 20 2 3 2 2 3 2 2" xfId="18836" xr:uid="{00000000-0005-0000-0000-000095490000}"/>
    <cellStyle name="Normal 20 2 3 2 2 3 3" xfId="18837" xr:uid="{00000000-0005-0000-0000-000096490000}"/>
    <cellStyle name="Normal 20 2 3 2 2 4" xfId="18838" xr:uid="{00000000-0005-0000-0000-000097490000}"/>
    <cellStyle name="Normal 20 2 3 2 2 4 2" xfId="18839" xr:uid="{00000000-0005-0000-0000-000098490000}"/>
    <cellStyle name="Normal 20 2 3 2 2 4 2 2" xfId="18840" xr:uid="{00000000-0005-0000-0000-000099490000}"/>
    <cellStyle name="Normal 20 2 3 2 2 4 3" xfId="18841" xr:uid="{00000000-0005-0000-0000-00009A490000}"/>
    <cellStyle name="Normal 20 2 3 2 2 5" xfId="18842" xr:uid="{00000000-0005-0000-0000-00009B490000}"/>
    <cellStyle name="Normal 20 2 3 2 2 5 2" xfId="18843" xr:uid="{00000000-0005-0000-0000-00009C490000}"/>
    <cellStyle name="Normal 20 2 3 2 2 6" xfId="18844" xr:uid="{00000000-0005-0000-0000-00009D490000}"/>
    <cellStyle name="Normal 20 2 3 2 2 6 2" xfId="18845" xr:uid="{00000000-0005-0000-0000-00009E490000}"/>
    <cellStyle name="Normal 20 2 3 2 2 7" xfId="18846" xr:uid="{00000000-0005-0000-0000-00009F490000}"/>
    <cellStyle name="Normal 20 2 3 2 3" xfId="18847" xr:uid="{00000000-0005-0000-0000-0000A0490000}"/>
    <cellStyle name="Normal 20 2 3 2 3 2" xfId="18848" xr:uid="{00000000-0005-0000-0000-0000A1490000}"/>
    <cellStyle name="Normal 20 2 3 2 3 2 2" xfId="18849" xr:uid="{00000000-0005-0000-0000-0000A2490000}"/>
    <cellStyle name="Normal 20 2 3 2 3 2 2 2" xfId="18850" xr:uid="{00000000-0005-0000-0000-0000A3490000}"/>
    <cellStyle name="Normal 20 2 3 2 3 2 3" xfId="18851" xr:uid="{00000000-0005-0000-0000-0000A4490000}"/>
    <cellStyle name="Normal 20 2 3 2 3 3" xfId="18852" xr:uid="{00000000-0005-0000-0000-0000A5490000}"/>
    <cellStyle name="Normal 20 2 3 2 3 3 2" xfId="18853" xr:uid="{00000000-0005-0000-0000-0000A6490000}"/>
    <cellStyle name="Normal 20 2 3 2 3 3 2 2" xfId="18854" xr:uid="{00000000-0005-0000-0000-0000A7490000}"/>
    <cellStyle name="Normal 20 2 3 2 3 3 3" xfId="18855" xr:uid="{00000000-0005-0000-0000-0000A8490000}"/>
    <cellStyle name="Normal 20 2 3 2 3 4" xfId="18856" xr:uid="{00000000-0005-0000-0000-0000A9490000}"/>
    <cellStyle name="Normal 20 2 3 2 3 4 2" xfId="18857" xr:uid="{00000000-0005-0000-0000-0000AA490000}"/>
    <cellStyle name="Normal 20 2 3 2 3 4 2 2" xfId="18858" xr:uid="{00000000-0005-0000-0000-0000AB490000}"/>
    <cellStyle name="Normal 20 2 3 2 3 4 3" xfId="18859" xr:uid="{00000000-0005-0000-0000-0000AC490000}"/>
    <cellStyle name="Normal 20 2 3 2 3 5" xfId="18860" xr:uid="{00000000-0005-0000-0000-0000AD490000}"/>
    <cellStyle name="Normal 20 2 3 2 3 5 2" xfId="18861" xr:uid="{00000000-0005-0000-0000-0000AE490000}"/>
    <cellStyle name="Normal 20 2 3 2 3 6" xfId="18862" xr:uid="{00000000-0005-0000-0000-0000AF490000}"/>
    <cellStyle name="Normal 20 2 3 2 3 6 2" xfId="18863" xr:uid="{00000000-0005-0000-0000-0000B0490000}"/>
    <cellStyle name="Normal 20 2 3 2 3 7" xfId="18864" xr:uid="{00000000-0005-0000-0000-0000B1490000}"/>
    <cellStyle name="Normal 20 2 3 2 4" xfId="18865" xr:uid="{00000000-0005-0000-0000-0000B2490000}"/>
    <cellStyle name="Normal 20 2 3 2 4 2" xfId="18866" xr:uid="{00000000-0005-0000-0000-0000B3490000}"/>
    <cellStyle name="Normal 20 2 3 2 4 2 2" xfId="18867" xr:uid="{00000000-0005-0000-0000-0000B4490000}"/>
    <cellStyle name="Normal 20 2 3 2 4 3" xfId="18868" xr:uid="{00000000-0005-0000-0000-0000B5490000}"/>
    <cellStyle name="Normal 20 2 3 2 5" xfId="18869" xr:uid="{00000000-0005-0000-0000-0000B6490000}"/>
    <cellStyle name="Normal 20 2 3 2 5 2" xfId="18870" xr:uid="{00000000-0005-0000-0000-0000B7490000}"/>
    <cellStyle name="Normal 20 2 3 2 5 2 2" xfId="18871" xr:uid="{00000000-0005-0000-0000-0000B8490000}"/>
    <cellStyle name="Normal 20 2 3 2 5 3" xfId="18872" xr:uid="{00000000-0005-0000-0000-0000B9490000}"/>
    <cellStyle name="Normal 20 2 3 2 6" xfId="18873" xr:uid="{00000000-0005-0000-0000-0000BA490000}"/>
    <cellStyle name="Normal 20 2 3 2 6 2" xfId="18874" xr:uid="{00000000-0005-0000-0000-0000BB490000}"/>
    <cellStyle name="Normal 20 2 3 2 6 2 2" xfId="18875" xr:uid="{00000000-0005-0000-0000-0000BC490000}"/>
    <cellStyle name="Normal 20 2 3 2 6 3" xfId="18876" xr:uid="{00000000-0005-0000-0000-0000BD490000}"/>
    <cellStyle name="Normal 20 2 3 2 7" xfId="18877" xr:uid="{00000000-0005-0000-0000-0000BE490000}"/>
    <cellStyle name="Normal 20 2 3 2 7 2" xfId="18878" xr:uid="{00000000-0005-0000-0000-0000BF490000}"/>
    <cellStyle name="Normal 20 2 3 2 8" xfId="18879" xr:uid="{00000000-0005-0000-0000-0000C0490000}"/>
    <cellStyle name="Normal 20 2 3 2 8 2" xfId="18880" xr:uid="{00000000-0005-0000-0000-0000C1490000}"/>
    <cellStyle name="Normal 20 2 3 2 9" xfId="18881" xr:uid="{00000000-0005-0000-0000-0000C2490000}"/>
    <cellStyle name="Normal 20 2 3 3" xfId="18882" xr:uid="{00000000-0005-0000-0000-0000C3490000}"/>
    <cellStyle name="Normal 20 2 3 3 2" xfId="18883" xr:uid="{00000000-0005-0000-0000-0000C4490000}"/>
    <cellStyle name="Normal 20 2 3 3 2 2" xfId="18884" xr:uid="{00000000-0005-0000-0000-0000C5490000}"/>
    <cellStyle name="Normal 20 2 3 3 2 2 2" xfId="18885" xr:uid="{00000000-0005-0000-0000-0000C6490000}"/>
    <cellStyle name="Normal 20 2 3 3 2 2 2 2" xfId="18886" xr:uid="{00000000-0005-0000-0000-0000C7490000}"/>
    <cellStyle name="Normal 20 2 3 3 2 2 3" xfId="18887" xr:uid="{00000000-0005-0000-0000-0000C8490000}"/>
    <cellStyle name="Normal 20 2 3 3 2 3" xfId="18888" xr:uid="{00000000-0005-0000-0000-0000C9490000}"/>
    <cellStyle name="Normal 20 2 3 3 2 3 2" xfId="18889" xr:uid="{00000000-0005-0000-0000-0000CA490000}"/>
    <cellStyle name="Normal 20 2 3 3 2 3 2 2" xfId="18890" xr:uid="{00000000-0005-0000-0000-0000CB490000}"/>
    <cellStyle name="Normal 20 2 3 3 2 3 3" xfId="18891" xr:uid="{00000000-0005-0000-0000-0000CC490000}"/>
    <cellStyle name="Normal 20 2 3 3 2 4" xfId="18892" xr:uid="{00000000-0005-0000-0000-0000CD490000}"/>
    <cellStyle name="Normal 20 2 3 3 2 4 2" xfId="18893" xr:uid="{00000000-0005-0000-0000-0000CE490000}"/>
    <cellStyle name="Normal 20 2 3 3 2 4 2 2" xfId="18894" xr:uid="{00000000-0005-0000-0000-0000CF490000}"/>
    <cellStyle name="Normal 20 2 3 3 2 4 3" xfId="18895" xr:uid="{00000000-0005-0000-0000-0000D0490000}"/>
    <cellStyle name="Normal 20 2 3 3 2 5" xfId="18896" xr:uid="{00000000-0005-0000-0000-0000D1490000}"/>
    <cellStyle name="Normal 20 2 3 3 2 5 2" xfId="18897" xr:uid="{00000000-0005-0000-0000-0000D2490000}"/>
    <cellStyle name="Normal 20 2 3 3 2 6" xfId="18898" xr:uid="{00000000-0005-0000-0000-0000D3490000}"/>
    <cellStyle name="Normal 20 2 3 3 2 6 2" xfId="18899" xr:uid="{00000000-0005-0000-0000-0000D4490000}"/>
    <cellStyle name="Normal 20 2 3 3 2 7" xfId="18900" xr:uid="{00000000-0005-0000-0000-0000D5490000}"/>
    <cellStyle name="Normal 20 2 3 3 3" xfId="18901" xr:uid="{00000000-0005-0000-0000-0000D6490000}"/>
    <cellStyle name="Normal 20 2 3 3 3 2" xfId="18902" xr:uid="{00000000-0005-0000-0000-0000D7490000}"/>
    <cellStyle name="Normal 20 2 3 3 3 2 2" xfId="18903" xr:uid="{00000000-0005-0000-0000-0000D8490000}"/>
    <cellStyle name="Normal 20 2 3 3 3 3" xfId="18904" xr:uid="{00000000-0005-0000-0000-0000D9490000}"/>
    <cellStyle name="Normal 20 2 3 3 4" xfId="18905" xr:uid="{00000000-0005-0000-0000-0000DA490000}"/>
    <cellStyle name="Normal 20 2 3 3 4 2" xfId="18906" xr:uid="{00000000-0005-0000-0000-0000DB490000}"/>
    <cellStyle name="Normal 20 2 3 3 4 2 2" xfId="18907" xr:uid="{00000000-0005-0000-0000-0000DC490000}"/>
    <cellStyle name="Normal 20 2 3 3 4 3" xfId="18908" xr:uid="{00000000-0005-0000-0000-0000DD490000}"/>
    <cellStyle name="Normal 20 2 3 3 5" xfId="18909" xr:uid="{00000000-0005-0000-0000-0000DE490000}"/>
    <cellStyle name="Normal 20 2 3 3 5 2" xfId="18910" xr:uid="{00000000-0005-0000-0000-0000DF490000}"/>
    <cellStyle name="Normal 20 2 3 3 5 2 2" xfId="18911" xr:uid="{00000000-0005-0000-0000-0000E0490000}"/>
    <cellStyle name="Normal 20 2 3 3 5 3" xfId="18912" xr:uid="{00000000-0005-0000-0000-0000E1490000}"/>
    <cellStyle name="Normal 20 2 3 3 6" xfId="18913" xr:uid="{00000000-0005-0000-0000-0000E2490000}"/>
    <cellStyle name="Normal 20 2 3 3 6 2" xfId="18914" xr:uid="{00000000-0005-0000-0000-0000E3490000}"/>
    <cellStyle name="Normal 20 2 3 3 7" xfId="18915" xr:uid="{00000000-0005-0000-0000-0000E4490000}"/>
    <cellStyle name="Normal 20 2 3 3 7 2" xfId="18916" xr:uid="{00000000-0005-0000-0000-0000E5490000}"/>
    <cellStyle name="Normal 20 2 3 3 8" xfId="18917" xr:uid="{00000000-0005-0000-0000-0000E6490000}"/>
    <cellStyle name="Normal 20 2 3 4" xfId="18918" xr:uid="{00000000-0005-0000-0000-0000E7490000}"/>
    <cellStyle name="Normal 20 2 3 4 2" xfId="18919" xr:uid="{00000000-0005-0000-0000-0000E8490000}"/>
    <cellStyle name="Normal 20 2 3 4 2 2" xfId="18920" xr:uid="{00000000-0005-0000-0000-0000E9490000}"/>
    <cellStyle name="Normal 20 2 3 4 2 2 2" xfId="18921" xr:uid="{00000000-0005-0000-0000-0000EA490000}"/>
    <cellStyle name="Normal 20 2 3 4 2 3" xfId="18922" xr:uid="{00000000-0005-0000-0000-0000EB490000}"/>
    <cellStyle name="Normal 20 2 3 4 3" xfId="18923" xr:uid="{00000000-0005-0000-0000-0000EC490000}"/>
    <cellStyle name="Normal 20 2 3 4 3 2" xfId="18924" xr:uid="{00000000-0005-0000-0000-0000ED490000}"/>
    <cellStyle name="Normal 20 2 3 4 3 2 2" xfId="18925" xr:uid="{00000000-0005-0000-0000-0000EE490000}"/>
    <cellStyle name="Normal 20 2 3 4 3 3" xfId="18926" xr:uid="{00000000-0005-0000-0000-0000EF490000}"/>
    <cellStyle name="Normal 20 2 3 4 4" xfId="18927" xr:uid="{00000000-0005-0000-0000-0000F0490000}"/>
    <cellStyle name="Normal 20 2 3 4 4 2" xfId="18928" xr:uid="{00000000-0005-0000-0000-0000F1490000}"/>
    <cellStyle name="Normal 20 2 3 4 4 2 2" xfId="18929" xr:uid="{00000000-0005-0000-0000-0000F2490000}"/>
    <cellStyle name="Normal 20 2 3 4 4 3" xfId="18930" xr:uid="{00000000-0005-0000-0000-0000F3490000}"/>
    <cellStyle name="Normal 20 2 3 4 5" xfId="18931" xr:uid="{00000000-0005-0000-0000-0000F4490000}"/>
    <cellStyle name="Normal 20 2 3 4 5 2" xfId="18932" xr:uid="{00000000-0005-0000-0000-0000F5490000}"/>
    <cellStyle name="Normal 20 2 3 4 6" xfId="18933" xr:uid="{00000000-0005-0000-0000-0000F6490000}"/>
    <cellStyle name="Normal 20 2 3 4 6 2" xfId="18934" xr:uid="{00000000-0005-0000-0000-0000F7490000}"/>
    <cellStyle name="Normal 20 2 3 4 7" xfId="18935" xr:uid="{00000000-0005-0000-0000-0000F8490000}"/>
    <cellStyle name="Normal 20 2 3 5" xfId="18936" xr:uid="{00000000-0005-0000-0000-0000F9490000}"/>
    <cellStyle name="Normal 20 2 3 5 2" xfId="18937" xr:uid="{00000000-0005-0000-0000-0000FA490000}"/>
    <cellStyle name="Normal 20 2 3 5 2 2" xfId="18938" xr:uid="{00000000-0005-0000-0000-0000FB490000}"/>
    <cellStyle name="Normal 20 2 3 5 2 2 2" xfId="18939" xr:uid="{00000000-0005-0000-0000-0000FC490000}"/>
    <cellStyle name="Normal 20 2 3 5 2 3" xfId="18940" xr:uid="{00000000-0005-0000-0000-0000FD490000}"/>
    <cellStyle name="Normal 20 2 3 5 3" xfId="18941" xr:uid="{00000000-0005-0000-0000-0000FE490000}"/>
    <cellStyle name="Normal 20 2 3 5 3 2" xfId="18942" xr:uid="{00000000-0005-0000-0000-0000FF490000}"/>
    <cellStyle name="Normal 20 2 3 5 3 2 2" xfId="18943" xr:uid="{00000000-0005-0000-0000-0000004A0000}"/>
    <cellStyle name="Normal 20 2 3 5 3 3" xfId="18944" xr:uid="{00000000-0005-0000-0000-0000014A0000}"/>
    <cellStyle name="Normal 20 2 3 5 4" xfId="18945" xr:uid="{00000000-0005-0000-0000-0000024A0000}"/>
    <cellStyle name="Normal 20 2 3 5 4 2" xfId="18946" xr:uid="{00000000-0005-0000-0000-0000034A0000}"/>
    <cellStyle name="Normal 20 2 3 5 4 2 2" xfId="18947" xr:uid="{00000000-0005-0000-0000-0000044A0000}"/>
    <cellStyle name="Normal 20 2 3 5 4 3" xfId="18948" xr:uid="{00000000-0005-0000-0000-0000054A0000}"/>
    <cellStyle name="Normal 20 2 3 5 5" xfId="18949" xr:uid="{00000000-0005-0000-0000-0000064A0000}"/>
    <cellStyle name="Normal 20 2 3 5 5 2" xfId="18950" xr:uid="{00000000-0005-0000-0000-0000074A0000}"/>
    <cellStyle name="Normal 20 2 3 5 6" xfId="18951" xr:uid="{00000000-0005-0000-0000-0000084A0000}"/>
    <cellStyle name="Normal 20 2 3 5 6 2" xfId="18952" xr:uid="{00000000-0005-0000-0000-0000094A0000}"/>
    <cellStyle name="Normal 20 2 3 5 7" xfId="18953" xr:uid="{00000000-0005-0000-0000-00000A4A0000}"/>
    <cellStyle name="Normal 20 2 3 6" xfId="18954" xr:uid="{00000000-0005-0000-0000-00000B4A0000}"/>
    <cellStyle name="Normal 20 2 3 6 2" xfId="18955" xr:uid="{00000000-0005-0000-0000-00000C4A0000}"/>
    <cellStyle name="Normal 20 2 3 6 2 2" xfId="18956" xr:uid="{00000000-0005-0000-0000-00000D4A0000}"/>
    <cellStyle name="Normal 20 2 3 6 3" xfId="18957" xr:uid="{00000000-0005-0000-0000-00000E4A0000}"/>
    <cellStyle name="Normal 20 2 3 7" xfId="18958" xr:uid="{00000000-0005-0000-0000-00000F4A0000}"/>
    <cellStyle name="Normal 20 2 3 7 2" xfId="18959" xr:uid="{00000000-0005-0000-0000-0000104A0000}"/>
    <cellStyle name="Normal 20 2 3 7 2 2" xfId="18960" xr:uid="{00000000-0005-0000-0000-0000114A0000}"/>
    <cellStyle name="Normal 20 2 3 7 3" xfId="18961" xr:uid="{00000000-0005-0000-0000-0000124A0000}"/>
    <cellStyle name="Normal 20 2 3 8" xfId="18962" xr:uid="{00000000-0005-0000-0000-0000134A0000}"/>
    <cellStyle name="Normal 20 2 3 8 2" xfId="18963" xr:uid="{00000000-0005-0000-0000-0000144A0000}"/>
    <cellStyle name="Normal 20 2 3 8 2 2" xfId="18964" xr:uid="{00000000-0005-0000-0000-0000154A0000}"/>
    <cellStyle name="Normal 20 2 3 8 3" xfId="18965" xr:uid="{00000000-0005-0000-0000-0000164A0000}"/>
    <cellStyle name="Normal 20 2 3 9" xfId="18966" xr:uid="{00000000-0005-0000-0000-0000174A0000}"/>
    <cellStyle name="Normal 20 2 3 9 2" xfId="18967" xr:uid="{00000000-0005-0000-0000-0000184A0000}"/>
    <cellStyle name="Normal 20 2 4" xfId="18968" xr:uid="{00000000-0005-0000-0000-0000194A0000}"/>
    <cellStyle name="Normal 20 2 4 2" xfId="18969" xr:uid="{00000000-0005-0000-0000-00001A4A0000}"/>
    <cellStyle name="Normal 20 2 4 2 2" xfId="18970" xr:uid="{00000000-0005-0000-0000-00001B4A0000}"/>
    <cellStyle name="Normal 20 2 4 2 2 2" xfId="18971" xr:uid="{00000000-0005-0000-0000-00001C4A0000}"/>
    <cellStyle name="Normal 20 2 4 2 2 2 2" xfId="18972" xr:uid="{00000000-0005-0000-0000-00001D4A0000}"/>
    <cellStyle name="Normal 20 2 4 2 2 3" xfId="18973" xr:uid="{00000000-0005-0000-0000-00001E4A0000}"/>
    <cellStyle name="Normal 20 2 4 2 3" xfId="18974" xr:uid="{00000000-0005-0000-0000-00001F4A0000}"/>
    <cellStyle name="Normal 20 2 4 2 3 2" xfId="18975" xr:uid="{00000000-0005-0000-0000-0000204A0000}"/>
    <cellStyle name="Normal 20 2 4 2 3 2 2" xfId="18976" xr:uid="{00000000-0005-0000-0000-0000214A0000}"/>
    <cellStyle name="Normal 20 2 4 2 3 3" xfId="18977" xr:uid="{00000000-0005-0000-0000-0000224A0000}"/>
    <cellStyle name="Normal 20 2 4 2 4" xfId="18978" xr:uid="{00000000-0005-0000-0000-0000234A0000}"/>
    <cellStyle name="Normal 20 2 4 2 4 2" xfId="18979" xr:uid="{00000000-0005-0000-0000-0000244A0000}"/>
    <cellStyle name="Normal 20 2 4 2 4 2 2" xfId="18980" xr:uid="{00000000-0005-0000-0000-0000254A0000}"/>
    <cellStyle name="Normal 20 2 4 2 4 3" xfId="18981" xr:uid="{00000000-0005-0000-0000-0000264A0000}"/>
    <cellStyle name="Normal 20 2 4 2 5" xfId="18982" xr:uid="{00000000-0005-0000-0000-0000274A0000}"/>
    <cellStyle name="Normal 20 2 4 2 5 2" xfId="18983" xr:uid="{00000000-0005-0000-0000-0000284A0000}"/>
    <cellStyle name="Normal 20 2 4 2 6" xfId="18984" xr:uid="{00000000-0005-0000-0000-0000294A0000}"/>
    <cellStyle name="Normal 20 2 4 2 6 2" xfId="18985" xr:uid="{00000000-0005-0000-0000-00002A4A0000}"/>
    <cellStyle name="Normal 20 2 4 2 7" xfId="18986" xr:uid="{00000000-0005-0000-0000-00002B4A0000}"/>
    <cellStyle name="Normal 20 2 4 3" xfId="18987" xr:uid="{00000000-0005-0000-0000-00002C4A0000}"/>
    <cellStyle name="Normal 20 2 4 3 2" xfId="18988" xr:uid="{00000000-0005-0000-0000-00002D4A0000}"/>
    <cellStyle name="Normal 20 2 4 3 2 2" xfId="18989" xr:uid="{00000000-0005-0000-0000-00002E4A0000}"/>
    <cellStyle name="Normal 20 2 4 3 2 2 2" xfId="18990" xr:uid="{00000000-0005-0000-0000-00002F4A0000}"/>
    <cellStyle name="Normal 20 2 4 3 2 3" xfId="18991" xr:uid="{00000000-0005-0000-0000-0000304A0000}"/>
    <cellStyle name="Normal 20 2 4 3 3" xfId="18992" xr:uid="{00000000-0005-0000-0000-0000314A0000}"/>
    <cellStyle name="Normal 20 2 4 3 3 2" xfId="18993" xr:uid="{00000000-0005-0000-0000-0000324A0000}"/>
    <cellStyle name="Normal 20 2 4 3 3 2 2" xfId="18994" xr:uid="{00000000-0005-0000-0000-0000334A0000}"/>
    <cellStyle name="Normal 20 2 4 3 3 3" xfId="18995" xr:uid="{00000000-0005-0000-0000-0000344A0000}"/>
    <cellStyle name="Normal 20 2 4 3 4" xfId="18996" xr:uid="{00000000-0005-0000-0000-0000354A0000}"/>
    <cellStyle name="Normal 20 2 4 3 4 2" xfId="18997" xr:uid="{00000000-0005-0000-0000-0000364A0000}"/>
    <cellStyle name="Normal 20 2 4 3 4 2 2" xfId="18998" xr:uid="{00000000-0005-0000-0000-0000374A0000}"/>
    <cellStyle name="Normal 20 2 4 3 4 3" xfId="18999" xr:uid="{00000000-0005-0000-0000-0000384A0000}"/>
    <cellStyle name="Normal 20 2 4 3 5" xfId="19000" xr:uid="{00000000-0005-0000-0000-0000394A0000}"/>
    <cellStyle name="Normal 20 2 4 3 5 2" xfId="19001" xr:uid="{00000000-0005-0000-0000-00003A4A0000}"/>
    <cellStyle name="Normal 20 2 4 3 6" xfId="19002" xr:uid="{00000000-0005-0000-0000-00003B4A0000}"/>
    <cellStyle name="Normal 20 2 4 3 6 2" xfId="19003" xr:uid="{00000000-0005-0000-0000-00003C4A0000}"/>
    <cellStyle name="Normal 20 2 4 3 7" xfId="19004" xr:uid="{00000000-0005-0000-0000-00003D4A0000}"/>
    <cellStyle name="Normal 20 2 4 4" xfId="19005" xr:uid="{00000000-0005-0000-0000-00003E4A0000}"/>
    <cellStyle name="Normal 20 2 4 4 2" xfId="19006" xr:uid="{00000000-0005-0000-0000-00003F4A0000}"/>
    <cellStyle name="Normal 20 2 4 4 2 2" xfId="19007" xr:uid="{00000000-0005-0000-0000-0000404A0000}"/>
    <cellStyle name="Normal 20 2 4 4 3" xfId="19008" xr:uid="{00000000-0005-0000-0000-0000414A0000}"/>
    <cellStyle name="Normal 20 2 4 5" xfId="19009" xr:uid="{00000000-0005-0000-0000-0000424A0000}"/>
    <cellStyle name="Normal 20 2 4 5 2" xfId="19010" xr:uid="{00000000-0005-0000-0000-0000434A0000}"/>
    <cellStyle name="Normal 20 2 4 5 2 2" xfId="19011" xr:uid="{00000000-0005-0000-0000-0000444A0000}"/>
    <cellStyle name="Normal 20 2 4 5 3" xfId="19012" xr:uid="{00000000-0005-0000-0000-0000454A0000}"/>
    <cellStyle name="Normal 20 2 4 6" xfId="19013" xr:uid="{00000000-0005-0000-0000-0000464A0000}"/>
    <cellStyle name="Normal 20 2 4 6 2" xfId="19014" xr:uid="{00000000-0005-0000-0000-0000474A0000}"/>
    <cellStyle name="Normal 20 2 4 6 2 2" xfId="19015" xr:uid="{00000000-0005-0000-0000-0000484A0000}"/>
    <cellStyle name="Normal 20 2 4 6 3" xfId="19016" xr:uid="{00000000-0005-0000-0000-0000494A0000}"/>
    <cellStyle name="Normal 20 2 4 7" xfId="19017" xr:uid="{00000000-0005-0000-0000-00004A4A0000}"/>
    <cellStyle name="Normal 20 2 4 7 2" xfId="19018" xr:uid="{00000000-0005-0000-0000-00004B4A0000}"/>
    <cellStyle name="Normal 20 2 4 8" xfId="19019" xr:uid="{00000000-0005-0000-0000-00004C4A0000}"/>
    <cellStyle name="Normal 20 2 4 8 2" xfId="19020" xr:uid="{00000000-0005-0000-0000-00004D4A0000}"/>
    <cellStyle name="Normal 20 2 4 9" xfId="19021" xr:uid="{00000000-0005-0000-0000-00004E4A0000}"/>
    <cellStyle name="Normal 20 2 5" xfId="19022" xr:uid="{00000000-0005-0000-0000-00004F4A0000}"/>
    <cellStyle name="Normal 20 2 5 2" xfId="19023" xr:uid="{00000000-0005-0000-0000-0000504A0000}"/>
    <cellStyle name="Normal 20 2 5 2 2" xfId="19024" xr:uid="{00000000-0005-0000-0000-0000514A0000}"/>
    <cellStyle name="Normal 20 2 5 2 2 2" xfId="19025" xr:uid="{00000000-0005-0000-0000-0000524A0000}"/>
    <cellStyle name="Normal 20 2 5 2 2 2 2" xfId="19026" xr:uid="{00000000-0005-0000-0000-0000534A0000}"/>
    <cellStyle name="Normal 20 2 5 2 2 3" xfId="19027" xr:uid="{00000000-0005-0000-0000-0000544A0000}"/>
    <cellStyle name="Normal 20 2 5 2 3" xfId="19028" xr:uid="{00000000-0005-0000-0000-0000554A0000}"/>
    <cellStyle name="Normal 20 2 5 2 3 2" xfId="19029" xr:uid="{00000000-0005-0000-0000-0000564A0000}"/>
    <cellStyle name="Normal 20 2 5 2 3 2 2" xfId="19030" xr:uid="{00000000-0005-0000-0000-0000574A0000}"/>
    <cellStyle name="Normal 20 2 5 2 3 3" xfId="19031" xr:uid="{00000000-0005-0000-0000-0000584A0000}"/>
    <cellStyle name="Normal 20 2 5 2 4" xfId="19032" xr:uid="{00000000-0005-0000-0000-0000594A0000}"/>
    <cellStyle name="Normal 20 2 5 2 4 2" xfId="19033" xr:uid="{00000000-0005-0000-0000-00005A4A0000}"/>
    <cellStyle name="Normal 20 2 5 2 4 2 2" xfId="19034" xr:uid="{00000000-0005-0000-0000-00005B4A0000}"/>
    <cellStyle name="Normal 20 2 5 2 4 3" xfId="19035" xr:uid="{00000000-0005-0000-0000-00005C4A0000}"/>
    <cellStyle name="Normal 20 2 5 2 5" xfId="19036" xr:uid="{00000000-0005-0000-0000-00005D4A0000}"/>
    <cellStyle name="Normal 20 2 5 2 5 2" xfId="19037" xr:uid="{00000000-0005-0000-0000-00005E4A0000}"/>
    <cellStyle name="Normal 20 2 5 2 6" xfId="19038" xr:uid="{00000000-0005-0000-0000-00005F4A0000}"/>
    <cellStyle name="Normal 20 2 5 2 6 2" xfId="19039" xr:uid="{00000000-0005-0000-0000-0000604A0000}"/>
    <cellStyle name="Normal 20 2 5 2 7" xfId="19040" xr:uid="{00000000-0005-0000-0000-0000614A0000}"/>
    <cellStyle name="Normal 20 2 5 3" xfId="19041" xr:uid="{00000000-0005-0000-0000-0000624A0000}"/>
    <cellStyle name="Normal 20 2 5 3 2" xfId="19042" xr:uid="{00000000-0005-0000-0000-0000634A0000}"/>
    <cellStyle name="Normal 20 2 5 3 2 2" xfId="19043" xr:uid="{00000000-0005-0000-0000-0000644A0000}"/>
    <cellStyle name="Normal 20 2 5 3 3" xfId="19044" xr:uid="{00000000-0005-0000-0000-0000654A0000}"/>
    <cellStyle name="Normal 20 2 5 4" xfId="19045" xr:uid="{00000000-0005-0000-0000-0000664A0000}"/>
    <cellStyle name="Normal 20 2 5 4 2" xfId="19046" xr:uid="{00000000-0005-0000-0000-0000674A0000}"/>
    <cellStyle name="Normal 20 2 5 4 2 2" xfId="19047" xr:uid="{00000000-0005-0000-0000-0000684A0000}"/>
    <cellStyle name="Normal 20 2 5 4 3" xfId="19048" xr:uid="{00000000-0005-0000-0000-0000694A0000}"/>
    <cellStyle name="Normal 20 2 5 5" xfId="19049" xr:uid="{00000000-0005-0000-0000-00006A4A0000}"/>
    <cellStyle name="Normal 20 2 5 5 2" xfId="19050" xr:uid="{00000000-0005-0000-0000-00006B4A0000}"/>
    <cellStyle name="Normal 20 2 5 5 2 2" xfId="19051" xr:uid="{00000000-0005-0000-0000-00006C4A0000}"/>
    <cellStyle name="Normal 20 2 5 5 3" xfId="19052" xr:uid="{00000000-0005-0000-0000-00006D4A0000}"/>
    <cellStyle name="Normal 20 2 5 6" xfId="19053" xr:uid="{00000000-0005-0000-0000-00006E4A0000}"/>
    <cellStyle name="Normal 20 2 5 6 2" xfId="19054" xr:uid="{00000000-0005-0000-0000-00006F4A0000}"/>
    <cellStyle name="Normal 20 2 5 7" xfId="19055" xr:uid="{00000000-0005-0000-0000-0000704A0000}"/>
    <cellStyle name="Normal 20 2 5 7 2" xfId="19056" xr:uid="{00000000-0005-0000-0000-0000714A0000}"/>
    <cellStyle name="Normal 20 2 5 8" xfId="19057" xr:uid="{00000000-0005-0000-0000-0000724A0000}"/>
    <cellStyle name="Normal 20 2 6" xfId="19058" xr:uid="{00000000-0005-0000-0000-0000734A0000}"/>
    <cellStyle name="Normal 20 2 6 2" xfId="19059" xr:uid="{00000000-0005-0000-0000-0000744A0000}"/>
    <cellStyle name="Normal 20 2 6 2 2" xfId="19060" xr:uid="{00000000-0005-0000-0000-0000754A0000}"/>
    <cellStyle name="Normal 20 2 6 2 2 2" xfId="19061" xr:uid="{00000000-0005-0000-0000-0000764A0000}"/>
    <cellStyle name="Normal 20 2 6 2 3" xfId="19062" xr:uid="{00000000-0005-0000-0000-0000774A0000}"/>
    <cellStyle name="Normal 20 2 6 3" xfId="19063" xr:uid="{00000000-0005-0000-0000-0000784A0000}"/>
    <cellStyle name="Normal 20 2 6 3 2" xfId="19064" xr:uid="{00000000-0005-0000-0000-0000794A0000}"/>
    <cellStyle name="Normal 20 2 6 3 2 2" xfId="19065" xr:uid="{00000000-0005-0000-0000-00007A4A0000}"/>
    <cellStyle name="Normal 20 2 6 3 3" xfId="19066" xr:uid="{00000000-0005-0000-0000-00007B4A0000}"/>
    <cellStyle name="Normal 20 2 6 4" xfId="19067" xr:uid="{00000000-0005-0000-0000-00007C4A0000}"/>
    <cellStyle name="Normal 20 2 6 4 2" xfId="19068" xr:uid="{00000000-0005-0000-0000-00007D4A0000}"/>
    <cellStyle name="Normal 20 2 6 4 2 2" xfId="19069" xr:uid="{00000000-0005-0000-0000-00007E4A0000}"/>
    <cellStyle name="Normal 20 2 6 4 3" xfId="19070" xr:uid="{00000000-0005-0000-0000-00007F4A0000}"/>
    <cellStyle name="Normal 20 2 6 5" xfId="19071" xr:uid="{00000000-0005-0000-0000-0000804A0000}"/>
    <cellStyle name="Normal 20 2 6 5 2" xfId="19072" xr:uid="{00000000-0005-0000-0000-0000814A0000}"/>
    <cellStyle name="Normal 20 2 6 6" xfId="19073" xr:uid="{00000000-0005-0000-0000-0000824A0000}"/>
    <cellStyle name="Normal 20 2 6 6 2" xfId="19074" xr:uid="{00000000-0005-0000-0000-0000834A0000}"/>
    <cellStyle name="Normal 20 2 6 7" xfId="19075" xr:uid="{00000000-0005-0000-0000-0000844A0000}"/>
    <cellStyle name="Normal 20 2 7" xfId="19076" xr:uid="{00000000-0005-0000-0000-0000854A0000}"/>
    <cellStyle name="Normal 20 2 7 2" xfId="19077" xr:uid="{00000000-0005-0000-0000-0000864A0000}"/>
    <cellStyle name="Normal 20 2 7 2 2" xfId="19078" xr:uid="{00000000-0005-0000-0000-0000874A0000}"/>
    <cellStyle name="Normal 20 2 7 2 2 2" xfId="19079" xr:uid="{00000000-0005-0000-0000-0000884A0000}"/>
    <cellStyle name="Normal 20 2 7 2 3" xfId="19080" xr:uid="{00000000-0005-0000-0000-0000894A0000}"/>
    <cellStyle name="Normal 20 2 7 3" xfId="19081" xr:uid="{00000000-0005-0000-0000-00008A4A0000}"/>
    <cellStyle name="Normal 20 2 7 3 2" xfId="19082" xr:uid="{00000000-0005-0000-0000-00008B4A0000}"/>
    <cellStyle name="Normal 20 2 7 3 2 2" xfId="19083" xr:uid="{00000000-0005-0000-0000-00008C4A0000}"/>
    <cellStyle name="Normal 20 2 7 3 3" xfId="19084" xr:uid="{00000000-0005-0000-0000-00008D4A0000}"/>
    <cellStyle name="Normal 20 2 7 4" xfId="19085" xr:uid="{00000000-0005-0000-0000-00008E4A0000}"/>
    <cellStyle name="Normal 20 2 7 4 2" xfId="19086" xr:uid="{00000000-0005-0000-0000-00008F4A0000}"/>
    <cellStyle name="Normal 20 2 7 4 2 2" xfId="19087" xr:uid="{00000000-0005-0000-0000-0000904A0000}"/>
    <cellStyle name="Normal 20 2 7 4 3" xfId="19088" xr:uid="{00000000-0005-0000-0000-0000914A0000}"/>
    <cellStyle name="Normal 20 2 7 5" xfId="19089" xr:uid="{00000000-0005-0000-0000-0000924A0000}"/>
    <cellStyle name="Normal 20 2 7 5 2" xfId="19090" xr:uid="{00000000-0005-0000-0000-0000934A0000}"/>
    <cellStyle name="Normal 20 2 7 6" xfId="19091" xr:uid="{00000000-0005-0000-0000-0000944A0000}"/>
    <cellStyle name="Normal 20 2 7 6 2" xfId="19092" xr:uid="{00000000-0005-0000-0000-0000954A0000}"/>
    <cellStyle name="Normal 20 2 7 7" xfId="19093" xr:uid="{00000000-0005-0000-0000-0000964A0000}"/>
    <cellStyle name="Normal 20 2 8" xfId="19094" xr:uid="{00000000-0005-0000-0000-0000974A0000}"/>
    <cellStyle name="Normal 20 2 8 2" xfId="19095" xr:uid="{00000000-0005-0000-0000-0000984A0000}"/>
    <cellStyle name="Normal 20 2 8 2 2" xfId="19096" xr:uid="{00000000-0005-0000-0000-0000994A0000}"/>
    <cellStyle name="Normal 20 2 8 3" xfId="19097" xr:uid="{00000000-0005-0000-0000-00009A4A0000}"/>
    <cellStyle name="Normal 20 2 9" xfId="19098" xr:uid="{00000000-0005-0000-0000-00009B4A0000}"/>
    <cellStyle name="Normal 20 2 9 2" xfId="19099" xr:uid="{00000000-0005-0000-0000-00009C4A0000}"/>
    <cellStyle name="Normal 20 2 9 2 2" xfId="19100" xr:uid="{00000000-0005-0000-0000-00009D4A0000}"/>
    <cellStyle name="Normal 20 2 9 3" xfId="19101" xr:uid="{00000000-0005-0000-0000-00009E4A0000}"/>
    <cellStyle name="Normal 20 2_Confidential Information" xfId="19102" xr:uid="{00000000-0005-0000-0000-00009F4A0000}"/>
    <cellStyle name="Normal 20 3" xfId="19103" xr:uid="{00000000-0005-0000-0000-0000A04A0000}"/>
    <cellStyle name="Normal 20 3 10" xfId="19104" xr:uid="{00000000-0005-0000-0000-0000A14A0000}"/>
    <cellStyle name="Normal 20 3 10 2" xfId="19105" xr:uid="{00000000-0005-0000-0000-0000A24A0000}"/>
    <cellStyle name="Normal 20 3 10 2 2" xfId="19106" xr:uid="{00000000-0005-0000-0000-0000A34A0000}"/>
    <cellStyle name="Normal 20 3 10 3" xfId="19107" xr:uid="{00000000-0005-0000-0000-0000A44A0000}"/>
    <cellStyle name="Normal 20 3 11" xfId="19108" xr:uid="{00000000-0005-0000-0000-0000A54A0000}"/>
    <cellStyle name="Normal 20 3 11 2" xfId="19109" xr:uid="{00000000-0005-0000-0000-0000A64A0000}"/>
    <cellStyle name="Normal 20 3 12" xfId="19110" xr:uid="{00000000-0005-0000-0000-0000A74A0000}"/>
    <cellStyle name="Normal 20 3 12 2" xfId="19111" xr:uid="{00000000-0005-0000-0000-0000A84A0000}"/>
    <cellStyle name="Normal 20 3 13" xfId="19112" xr:uid="{00000000-0005-0000-0000-0000A94A0000}"/>
    <cellStyle name="Normal 20 3 2" xfId="19113" xr:uid="{00000000-0005-0000-0000-0000AA4A0000}"/>
    <cellStyle name="Normal 20 3 2 10" xfId="19114" xr:uid="{00000000-0005-0000-0000-0000AB4A0000}"/>
    <cellStyle name="Normal 20 3 2 10 2" xfId="19115" xr:uid="{00000000-0005-0000-0000-0000AC4A0000}"/>
    <cellStyle name="Normal 20 3 2 11" xfId="19116" xr:uid="{00000000-0005-0000-0000-0000AD4A0000}"/>
    <cellStyle name="Normal 20 3 2 2" xfId="19117" xr:uid="{00000000-0005-0000-0000-0000AE4A0000}"/>
    <cellStyle name="Normal 20 3 2 2 2" xfId="19118" xr:uid="{00000000-0005-0000-0000-0000AF4A0000}"/>
    <cellStyle name="Normal 20 3 2 2 2 2" xfId="19119" xr:uid="{00000000-0005-0000-0000-0000B04A0000}"/>
    <cellStyle name="Normal 20 3 2 2 2 2 2" xfId="19120" xr:uid="{00000000-0005-0000-0000-0000B14A0000}"/>
    <cellStyle name="Normal 20 3 2 2 2 2 2 2" xfId="19121" xr:uid="{00000000-0005-0000-0000-0000B24A0000}"/>
    <cellStyle name="Normal 20 3 2 2 2 2 3" xfId="19122" xr:uid="{00000000-0005-0000-0000-0000B34A0000}"/>
    <cellStyle name="Normal 20 3 2 2 2 3" xfId="19123" xr:uid="{00000000-0005-0000-0000-0000B44A0000}"/>
    <cellStyle name="Normal 20 3 2 2 2 3 2" xfId="19124" xr:uid="{00000000-0005-0000-0000-0000B54A0000}"/>
    <cellStyle name="Normal 20 3 2 2 2 3 2 2" xfId="19125" xr:uid="{00000000-0005-0000-0000-0000B64A0000}"/>
    <cellStyle name="Normal 20 3 2 2 2 3 3" xfId="19126" xr:uid="{00000000-0005-0000-0000-0000B74A0000}"/>
    <cellStyle name="Normal 20 3 2 2 2 4" xfId="19127" xr:uid="{00000000-0005-0000-0000-0000B84A0000}"/>
    <cellStyle name="Normal 20 3 2 2 2 4 2" xfId="19128" xr:uid="{00000000-0005-0000-0000-0000B94A0000}"/>
    <cellStyle name="Normal 20 3 2 2 2 4 2 2" xfId="19129" xr:uid="{00000000-0005-0000-0000-0000BA4A0000}"/>
    <cellStyle name="Normal 20 3 2 2 2 4 3" xfId="19130" xr:uid="{00000000-0005-0000-0000-0000BB4A0000}"/>
    <cellStyle name="Normal 20 3 2 2 2 5" xfId="19131" xr:uid="{00000000-0005-0000-0000-0000BC4A0000}"/>
    <cellStyle name="Normal 20 3 2 2 2 5 2" xfId="19132" xr:uid="{00000000-0005-0000-0000-0000BD4A0000}"/>
    <cellStyle name="Normal 20 3 2 2 2 6" xfId="19133" xr:uid="{00000000-0005-0000-0000-0000BE4A0000}"/>
    <cellStyle name="Normal 20 3 2 2 2 6 2" xfId="19134" xr:uid="{00000000-0005-0000-0000-0000BF4A0000}"/>
    <cellStyle name="Normal 20 3 2 2 2 7" xfId="19135" xr:uid="{00000000-0005-0000-0000-0000C04A0000}"/>
    <cellStyle name="Normal 20 3 2 2 3" xfId="19136" xr:uid="{00000000-0005-0000-0000-0000C14A0000}"/>
    <cellStyle name="Normal 20 3 2 2 3 2" xfId="19137" xr:uid="{00000000-0005-0000-0000-0000C24A0000}"/>
    <cellStyle name="Normal 20 3 2 2 3 2 2" xfId="19138" xr:uid="{00000000-0005-0000-0000-0000C34A0000}"/>
    <cellStyle name="Normal 20 3 2 2 3 2 2 2" xfId="19139" xr:uid="{00000000-0005-0000-0000-0000C44A0000}"/>
    <cellStyle name="Normal 20 3 2 2 3 2 3" xfId="19140" xr:uid="{00000000-0005-0000-0000-0000C54A0000}"/>
    <cellStyle name="Normal 20 3 2 2 3 3" xfId="19141" xr:uid="{00000000-0005-0000-0000-0000C64A0000}"/>
    <cellStyle name="Normal 20 3 2 2 3 3 2" xfId="19142" xr:uid="{00000000-0005-0000-0000-0000C74A0000}"/>
    <cellStyle name="Normal 20 3 2 2 3 3 2 2" xfId="19143" xr:uid="{00000000-0005-0000-0000-0000C84A0000}"/>
    <cellStyle name="Normal 20 3 2 2 3 3 3" xfId="19144" xr:uid="{00000000-0005-0000-0000-0000C94A0000}"/>
    <cellStyle name="Normal 20 3 2 2 3 4" xfId="19145" xr:uid="{00000000-0005-0000-0000-0000CA4A0000}"/>
    <cellStyle name="Normal 20 3 2 2 3 4 2" xfId="19146" xr:uid="{00000000-0005-0000-0000-0000CB4A0000}"/>
    <cellStyle name="Normal 20 3 2 2 3 4 2 2" xfId="19147" xr:uid="{00000000-0005-0000-0000-0000CC4A0000}"/>
    <cellStyle name="Normal 20 3 2 2 3 4 3" xfId="19148" xr:uid="{00000000-0005-0000-0000-0000CD4A0000}"/>
    <cellStyle name="Normal 20 3 2 2 3 5" xfId="19149" xr:uid="{00000000-0005-0000-0000-0000CE4A0000}"/>
    <cellStyle name="Normal 20 3 2 2 3 5 2" xfId="19150" xr:uid="{00000000-0005-0000-0000-0000CF4A0000}"/>
    <cellStyle name="Normal 20 3 2 2 3 6" xfId="19151" xr:uid="{00000000-0005-0000-0000-0000D04A0000}"/>
    <cellStyle name="Normal 20 3 2 2 3 6 2" xfId="19152" xr:uid="{00000000-0005-0000-0000-0000D14A0000}"/>
    <cellStyle name="Normal 20 3 2 2 3 7" xfId="19153" xr:uid="{00000000-0005-0000-0000-0000D24A0000}"/>
    <cellStyle name="Normal 20 3 2 2 4" xfId="19154" xr:uid="{00000000-0005-0000-0000-0000D34A0000}"/>
    <cellStyle name="Normal 20 3 2 2 4 2" xfId="19155" xr:uid="{00000000-0005-0000-0000-0000D44A0000}"/>
    <cellStyle name="Normal 20 3 2 2 4 2 2" xfId="19156" xr:uid="{00000000-0005-0000-0000-0000D54A0000}"/>
    <cellStyle name="Normal 20 3 2 2 4 3" xfId="19157" xr:uid="{00000000-0005-0000-0000-0000D64A0000}"/>
    <cellStyle name="Normal 20 3 2 2 5" xfId="19158" xr:uid="{00000000-0005-0000-0000-0000D74A0000}"/>
    <cellStyle name="Normal 20 3 2 2 5 2" xfId="19159" xr:uid="{00000000-0005-0000-0000-0000D84A0000}"/>
    <cellStyle name="Normal 20 3 2 2 5 2 2" xfId="19160" xr:uid="{00000000-0005-0000-0000-0000D94A0000}"/>
    <cellStyle name="Normal 20 3 2 2 5 3" xfId="19161" xr:uid="{00000000-0005-0000-0000-0000DA4A0000}"/>
    <cellStyle name="Normal 20 3 2 2 6" xfId="19162" xr:uid="{00000000-0005-0000-0000-0000DB4A0000}"/>
    <cellStyle name="Normal 20 3 2 2 6 2" xfId="19163" xr:uid="{00000000-0005-0000-0000-0000DC4A0000}"/>
    <cellStyle name="Normal 20 3 2 2 6 2 2" xfId="19164" xr:uid="{00000000-0005-0000-0000-0000DD4A0000}"/>
    <cellStyle name="Normal 20 3 2 2 6 3" xfId="19165" xr:uid="{00000000-0005-0000-0000-0000DE4A0000}"/>
    <cellStyle name="Normal 20 3 2 2 7" xfId="19166" xr:uid="{00000000-0005-0000-0000-0000DF4A0000}"/>
    <cellStyle name="Normal 20 3 2 2 7 2" xfId="19167" xr:uid="{00000000-0005-0000-0000-0000E04A0000}"/>
    <cellStyle name="Normal 20 3 2 2 8" xfId="19168" xr:uid="{00000000-0005-0000-0000-0000E14A0000}"/>
    <cellStyle name="Normal 20 3 2 2 8 2" xfId="19169" xr:uid="{00000000-0005-0000-0000-0000E24A0000}"/>
    <cellStyle name="Normal 20 3 2 2 9" xfId="19170" xr:uid="{00000000-0005-0000-0000-0000E34A0000}"/>
    <cellStyle name="Normal 20 3 2 3" xfId="19171" xr:uid="{00000000-0005-0000-0000-0000E44A0000}"/>
    <cellStyle name="Normal 20 3 2 3 2" xfId="19172" xr:uid="{00000000-0005-0000-0000-0000E54A0000}"/>
    <cellStyle name="Normal 20 3 2 3 2 2" xfId="19173" xr:uid="{00000000-0005-0000-0000-0000E64A0000}"/>
    <cellStyle name="Normal 20 3 2 3 2 2 2" xfId="19174" xr:uid="{00000000-0005-0000-0000-0000E74A0000}"/>
    <cellStyle name="Normal 20 3 2 3 2 2 2 2" xfId="19175" xr:uid="{00000000-0005-0000-0000-0000E84A0000}"/>
    <cellStyle name="Normal 20 3 2 3 2 2 3" xfId="19176" xr:uid="{00000000-0005-0000-0000-0000E94A0000}"/>
    <cellStyle name="Normal 20 3 2 3 2 3" xfId="19177" xr:uid="{00000000-0005-0000-0000-0000EA4A0000}"/>
    <cellStyle name="Normal 20 3 2 3 2 3 2" xfId="19178" xr:uid="{00000000-0005-0000-0000-0000EB4A0000}"/>
    <cellStyle name="Normal 20 3 2 3 2 3 2 2" xfId="19179" xr:uid="{00000000-0005-0000-0000-0000EC4A0000}"/>
    <cellStyle name="Normal 20 3 2 3 2 3 3" xfId="19180" xr:uid="{00000000-0005-0000-0000-0000ED4A0000}"/>
    <cellStyle name="Normal 20 3 2 3 2 4" xfId="19181" xr:uid="{00000000-0005-0000-0000-0000EE4A0000}"/>
    <cellStyle name="Normal 20 3 2 3 2 4 2" xfId="19182" xr:uid="{00000000-0005-0000-0000-0000EF4A0000}"/>
    <cellStyle name="Normal 20 3 2 3 2 4 2 2" xfId="19183" xr:uid="{00000000-0005-0000-0000-0000F04A0000}"/>
    <cellStyle name="Normal 20 3 2 3 2 4 3" xfId="19184" xr:uid="{00000000-0005-0000-0000-0000F14A0000}"/>
    <cellStyle name="Normal 20 3 2 3 2 5" xfId="19185" xr:uid="{00000000-0005-0000-0000-0000F24A0000}"/>
    <cellStyle name="Normal 20 3 2 3 2 5 2" xfId="19186" xr:uid="{00000000-0005-0000-0000-0000F34A0000}"/>
    <cellStyle name="Normal 20 3 2 3 2 6" xfId="19187" xr:uid="{00000000-0005-0000-0000-0000F44A0000}"/>
    <cellStyle name="Normal 20 3 2 3 2 6 2" xfId="19188" xr:uid="{00000000-0005-0000-0000-0000F54A0000}"/>
    <cellStyle name="Normal 20 3 2 3 2 7" xfId="19189" xr:uid="{00000000-0005-0000-0000-0000F64A0000}"/>
    <cellStyle name="Normal 20 3 2 3 3" xfId="19190" xr:uid="{00000000-0005-0000-0000-0000F74A0000}"/>
    <cellStyle name="Normal 20 3 2 3 3 2" xfId="19191" xr:uid="{00000000-0005-0000-0000-0000F84A0000}"/>
    <cellStyle name="Normal 20 3 2 3 3 2 2" xfId="19192" xr:uid="{00000000-0005-0000-0000-0000F94A0000}"/>
    <cellStyle name="Normal 20 3 2 3 3 3" xfId="19193" xr:uid="{00000000-0005-0000-0000-0000FA4A0000}"/>
    <cellStyle name="Normal 20 3 2 3 4" xfId="19194" xr:uid="{00000000-0005-0000-0000-0000FB4A0000}"/>
    <cellStyle name="Normal 20 3 2 3 4 2" xfId="19195" xr:uid="{00000000-0005-0000-0000-0000FC4A0000}"/>
    <cellStyle name="Normal 20 3 2 3 4 2 2" xfId="19196" xr:uid="{00000000-0005-0000-0000-0000FD4A0000}"/>
    <cellStyle name="Normal 20 3 2 3 4 3" xfId="19197" xr:uid="{00000000-0005-0000-0000-0000FE4A0000}"/>
    <cellStyle name="Normal 20 3 2 3 5" xfId="19198" xr:uid="{00000000-0005-0000-0000-0000FF4A0000}"/>
    <cellStyle name="Normal 20 3 2 3 5 2" xfId="19199" xr:uid="{00000000-0005-0000-0000-0000004B0000}"/>
    <cellStyle name="Normal 20 3 2 3 5 2 2" xfId="19200" xr:uid="{00000000-0005-0000-0000-0000014B0000}"/>
    <cellStyle name="Normal 20 3 2 3 5 3" xfId="19201" xr:uid="{00000000-0005-0000-0000-0000024B0000}"/>
    <cellStyle name="Normal 20 3 2 3 6" xfId="19202" xr:uid="{00000000-0005-0000-0000-0000034B0000}"/>
    <cellStyle name="Normal 20 3 2 3 6 2" xfId="19203" xr:uid="{00000000-0005-0000-0000-0000044B0000}"/>
    <cellStyle name="Normal 20 3 2 3 7" xfId="19204" xr:uid="{00000000-0005-0000-0000-0000054B0000}"/>
    <cellStyle name="Normal 20 3 2 3 7 2" xfId="19205" xr:uid="{00000000-0005-0000-0000-0000064B0000}"/>
    <cellStyle name="Normal 20 3 2 3 8" xfId="19206" xr:uid="{00000000-0005-0000-0000-0000074B0000}"/>
    <cellStyle name="Normal 20 3 2 4" xfId="19207" xr:uid="{00000000-0005-0000-0000-0000084B0000}"/>
    <cellStyle name="Normal 20 3 2 4 2" xfId="19208" xr:uid="{00000000-0005-0000-0000-0000094B0000}"/>
    <cellStyle name="Normal 20 3 2 4 2 2" xfId="19209" xr:uid="{00000000-0005-0000-0000-00000A4B0000}"/>
    <cellStyle name="Normal 20 3 2 4 2 2 2" xfId="19210" xr:uid="{00000000-0005-0000-0000-00000B4B0000}"/>
    <cellStyle name="Normal 20 3 2 4 2 3" xfId="19211" xr:uid="{00000000-0005-0000-0000-00000C4B0000}"/>
    <cellStyle name="Normal 20 3 2 4 3" xfId="19212" xr:uid="{00000000-0005-0000-0000-00000D4B0000}"/>
    <cellStyle name="Normal 20 3 2 4 3 2" xfId="19213" xr:uid="{00000000-0005-0000-0000-00000E4B0000}"/>
    <cellStyle name="Normal 20 3 2 4 3 2 2" xfId="19214" xr:uid="{00000000-0005-0000-0000-00000F4B0000}"/>
    <cellStyle name="Normal 20 3 2 4 3 3" xfId="19215" xr:uid="{00000000-0005-0000-0000-0000104B0000}"/>
    <cellStyle name="Normal 20 3 2 4 4" xfId="19216" xr:uid="{00000000-0005-0000-0000-0000114B0000}"/>
    <cellStyle name="Normal 20 3 2 4 4 2" xfId="19217" xr:uid="{00000000-0005-0000-0000-0000124B0000}"/>
    <cellStyle name="Normal 20 3 2 4 4 2 2" xfId="19218" xr:uid="{00000000-0005-0000-0000-0000134B0000}"/>
    <cellStyle name="Normal 20 3 2 4 4 3" xfId="19219" xr:uid="{00000000-0005-0000-0000-0000144B0000}"/>
    <cellStyle name="Normal 20 3 2 4 5" xfId="19220" xr:uid="{00000000-0005-0000-0000-0000154B0000}"/>
    <cellStyle name="Normal 20 3 2 4 5 2" xfId="19221" xr:uid="{00000000-0005-0000-0000-0000164B0000}"/>
    <cellStyle name="Normal 20 3 2 4 6" xfId="19222" xr:uid="{00000000-0005-0000-0000-0000174B0000}"/>
    <cellStyle name="Normal 20 3 2 4 6 2" xfId="19223" xr:uid="{00000000-0005-0000-0000-0000184B0000}"/>
    <cellStyle name="Normal 20 3 2 4 7" xfId="19224" xr:uid="{00000000-0005-0000-0000-0000194B0000}"/>
    <cellStyle name="Normal 20 3 2 5" xfId="19225" xr:uid="{00000000-0005-0000-0000-00001A4B0000}"/>
    <cellStyle name="Normal 20 3 2 5 2" xfId="19226" xr:uid="{00000000-0005-0000-0000-00001B4B0000}"/>
    <cellStyle name="Normal 20 3 2 5 2 2" xfId="19227" xr:uid="{00000000-0005-0000-0000-00001C4B0000}"/>
    <cellStyle name="Normal 20 3 2 5 2 2 2" xfId="19228" xr:uid="{00000000-0005-0000-0000-00001D4B0000}"/>
    <cellStyle name="Normal 20 3 2 5 2 3" xfId="19229" xr:uid="{00000000-0005-0000-0000-00001E4B0000}"/>
    <cellStyle name="Normal 20 3 2 5 3" xfId="19230" xr:uid="{00000000-0005-0000-0000-00001F4B0000}"/>
    <cellStyle name="Normal 20 3 2 5 3 2" xfId="19231" xr:uid="{00000000-0005-0000-0000-0000204B0000}"/>
    <cellStyle name="Normal 20 3 2 5 3 2 2" xfId="19232" xr:uid="{00000000-0005-0000-0000-0000214B0000}"/>
    <cellStyle name="Normal 20 3 2 5 3 3" xfId="19233" xr:uid="{00000000-0005-0000-0000-0000224B0000}"/>
    <cellStyle name="Normal 20 3 2 5 4" xfId="19234" xr:uid="{00000000-0005-0000-0000-0000234B0000}"/>
    <cellStyle name="Normal 20 3 2 5 4 2" xfId="19235" xr:uid="{00000000-0005-0000-0000-0000244B0000}"/>
    <cellStyle name="Normal 20 3 2 5 4 2 2" xfId="19236" xr:uid="{00000000-0005-0000-0000-0000254B0000}"/>
    <cellStyle name="Normal 20 3 2 5 4 3" xfId="19237" xr:uid="{00000000-0005-0000-0000-0000264B0000}"/>
    <cellStyle name="Normal 20 3 2 5 5" xfId="19238" xr:uid="{00000000-0005-0000-0000-0000274B0000}"/>
    <cellStyle name="Normal 20 3 2 5 5 2" xfId="19239" xr:uid="{00000000-0005-0000-0000-0000284B0000}"/>
    <cellStyle name="Normal 20 3 2 5 6" xfId="19240" xr:uid="{00000000-0005-0000-0000-0000294B0000}"/>
    <cellStyle name="Normal 20 3 2 5 6 2" xfId="19241" xr:uid="{00000000-0005-0000-0000-00002A4B0000}"/>
    <cellStyle name="Normal 20 3 2 5 7" xfId="19242" xr:uid="{00000000-0005-0000-0000-00002B4B0000}"/>
    <cellStyle name="Normal 20 3 2 6" xfId="19243" xr:uid="{00000000-0005-0000-0000-00002C4B0000}"/>
    <cellStyle name="Normal 20 3 2 6 2" xfId="19244" xr:uid="{00000000-0005-0000-0000-00002D4B0000}"/>
    <cellStyle name="Normal 20 3 2 6 2 2" xfId="19245" xr:uid="{00000000-0005-0000-0000-00002E4B0000}"/>
    <cellStyle name="Normal 20 3 2 6 3" xfId="19246" xr:uid="{00000000-0005-0000-0000-00002F4B0000}"/>
    <cellStyle name="Normal 20 3 2 7" xfId="19247" xr:uid="{00000000-0005-0000-0000-0000304B0000}"/>
    <cellStyle name="Normal 20 3 2 7 2" xfId="19248" xr:uid="{00000000-0005-0000-0000-0000314B0000}"/>
    <cellStyle name="Normal 20 3 2 7 2 2" xfId="19249" xr:uid="{00000000-0005-0000-0000-0000324B0000}"/>
    <cellStyle name="Normal 20 3 2 7 3" xfId="19250" xr:uid="{00000000-0005-0000-0000-0000334B0000}"/>
    <cellStyle name="Normal 20 3 2 8" xfId="19251" xr:uid="{00000000-0005-0000-0000-0000344B0000}"/>
    <cellStyle name="Normal 20 3 2 8 2" xfId="19252" xr:uid="{00000000-0005-0000-0000-0000354B0000}"/>
    <cellStyle name="Normal 20 3 2 8 2 2" xfId="19253" xr:uid="{00000000-0005-0000-0000-0000364B0000}"/>
    <cellStyle name="Normal 20 3 2 8 3" xfId="19254" xr:uid="{00000000-0005-0000-0000-0000374B0000}"/>
    <cellStyle name="Normal 20 3 2 9" xfId="19255" xr:uid="{00000000-0005-0000-0000-0000384B0000}"/>
    <cellStyle name="Normal 20 3 2 9 2" xfId="19256" xr:uid="{00000000-0005-0000-0000-0000394B0000}"/>
    <cellStyle name="Normal 20 3 3" xfId="19257" xr:uid="{00000000-0005-0000-0000-00003A4B0000}"/>
    <cellStyle name="Normal 20 3 3 10" xfId="19258" xr:uid="{00000000-0005-0000-0000-00003B4B0000}"/>
    <cellStyle name="Normal 20 3 3 10 2" xfId="19259" xr:uid="{00000000-0005-0000-0000-00003C4B0000}"/>
    <cellStyle name="Normal 20 3 3 11" xfId="19260" xr:uid="{00000000-0005-0000-0000-00003D4B0000}"/>
    <cellStyle name="Normal 20 3 3 2" xfId="19261" xr:uid="{00000000-0005-0000-0000-00003E4B0000}"/>
    <cellStyle name="Normal 20 3 3 2 2" xfId="19262" xr:uid="{00000000-0005-0000-0000-00003F4B0000}"/>
    <cellStyle name="Normal 20 3 3 2 2 2" xfId="19263" xr:uid="{00000000-0005-0000-0000-0000404B0000}"/>
    <cellStyle name="Normal 20 3 3 2 2 2 2" xfId="19264" xr:uid="{00000000-0005-0000-0000-0000414B0000}"/>
    <cellStyle name="Normal 20 3 3 2 2 2 2 2" xfId="19265" xr:uid="{00000000-0005-0000-0000-0000424B0000}"/>
    <cellStyle name="Normal 20 3 3 2 2 2 3" xfId="19266" xr:uid="{00000000-0005-0000-0000-0000434B0000}"/>
    <cellStyle name="Normal 20 3 3 2 2 3" xfId="19267" xr:uid="{00000000-0005-0000-0000-0000444B0000}"/>
    <cellStyle name="Normal 20 3 3 2 2 3 2" xfId="19268" xr:uid="{00000000-0005-0000-0000-0000454B0000}"/>
    <cellStyle name="Normal 20 3 3 2 2 3 2 2" xfId="19269" xr:uid="{00000000-0005-0000-0000-0000464B0000}"/>
    <cellStyle name="Normal 20 3 3 2 2 3 3" xfId="19270" xr:uid="{00000000-0005-0000-0000-0000474B0000}"/>
    <cellStyle name="Normal 20 3 3 2 2 4" xfId="19271" xr:uid="{00000000-0005-0000-0000-0000484B0000}"/>
    <cellStyle name="Normal 20 3 3 2 2 4 2" xfId="19272" xr:uid="{00000000-0005-0000-0000-0000494B0000}"/>
    <cellStyle name="Normal 20 3 3 2 2 4 2 2" xfId="19273" xr:uid="{00000000-0005-0000-0000-00004A4B0000}"/>
    <cellStyle name="Normal 20 3 3 2 2 4 3" xfId="19274" xr:uid="{00000000-0005-0000-0000-00004B4B0000}"/>
    <cellStyle name="Normal 20 3 3 2 2 5" xfId="19275" xr:uid="{00000000-0005-0000-0000-00004C4B0000}"/>
    <cellStyle name="Normal 20 3 3 2 2 5 2" xfId="19276" xr:uid="{00000000-0005-0000-0000-00004D4B0000}"/>
    <cellStyle name="Normal 20 3 3 2 2 6" xfId="19277" xr:uid="{00000000-0005-0000-0000-00004E4B0000}"/>
    <cellStyle name="Normal 20 3 3 2 2 6 2" xfId="19278" xr:uid="{00000000-0005-0000-0000-00004F4B0000}"/>
    <cellStyle name="Normal 20 3 3 2 2 7" xfId="19279" xr:uid="{00000000-0005-0000-0000-0000504B0000}"/>
    <cellStyle name="Normal 20 3 3 2 3" xfId="19280" xr:uid="{00000000-0005-0000-0000-0000514B0000}"/>
    <cellStyle name="Normal 20 3 3 2 3 2" xfId="19281" xr:uid="{00000000-0005-0000-0000-0000524B0000}"/>
    <cellStyle name="Normal 20 3 3 2 3 2 2" xfId="19282" xr:uid="{00000000-0005-0000-0000-0000534B0000}"/>
    <cellStyle name="Normal 20 3 3 2 3 2 2 2" xfId="19283" xr:uid="{00000000-0005-0000-0000-0000544B0000}"/>
    <cellStyle name="Normal 20 3 3 2 3 2 3" xfId="19284" xr:uid="{00000000-0005-0000-0000-0000554B0000}"/>
    <cellStyle name="Normal 20 3 3 2 3 3" xfId="19285" xr:uid="{00000000-0005-0000-0000-0000564B0000}"/>
    <cellStyle name="Normal 20 3 3 2 3 3 2" xfId="19286" xr:uid="{00000000-0005-0000-0000-0000574B0000}"/>
    <cellStyle name="Normal 20 3 3 2 3 3 2 2" xfId="19287" xr:uid="{00000000-0005-0000-0000-0000584B0000}"/>
    <cellStyle name="Normal 20 3 3 2 3 3 3" xfId="19288" xr:uid="{00000000-0005-0000-0000-0000594B0000}"/>
    <cellStyle name="Normal 20 3 3 2 3 4" xfId="19289" xr:uid="{00000000-0005-0000-0000-00005A4B0000}"/>
    <cellStyle name="Normal 20 3 3 2 3 4 2" xfId="19290" xr:uid="{00000000-0005-0000-0000-00005B4B0000}"/>
    <cellStyle name="Normal 20 3 3 2 3 4 2 2" xfId="19291" xr:uid="{00000000-0005-0000-0000-00005C4B0000}"/>
    <cellStyle name="Normal 20 3 3 2 3 4 3" xfId="19292" xr:uid="{00000000-0005-0000-0000-00005D4B0000}"/>
    <cellStyle name="Normal 20 3 3 2 3 5" xfId="19293" xr:uid="{00000000-0005-0000-0000-00005E4B0000}"/>
    <cellStyle name="Normal 20 3 3 2 3 5 2" xfId="19294" xr:uid="{00000000-0005-0000-0000-00005F4B0000}"/>
    <cellStyle name="Normal 20 3 3 2 3 6" xfId="19295" xr:uid="{00000000-0005-0000-0000-0000604B0000}"/>
    <cellStyle name="Normal 20 3 3 2 3 6 2" xfId="19296" xr:uid="{00000000-0005-0000-0000-0000614B0000}"/>
    <cellStyle name="Normal 20 3 3 2 3 7" xfId="19297" xr:uid="{00000000-0005-0000-0000-0000624B0000}"/>
    <cellStyle name="Normal 20 3 3 2 4" xfId="19298" xr:uid="{00000000-0005-0000-0000-0000634B0000}"/>
    <cellStyle name="Normal 20 3 3 2 4 2" xfId="19299" xr:uid="{00000000-0005-0000-0000-0000644B0000}"/>
    <cellStyle name="Normal 20 3 3 2 4 2 2" xfId="19300" xr:uid="{00000000-0005-0000-0000-0000654B0000}"/>
    <cellStyle name="Normal 20 3 3 2 4 3" xfId="19301" xr:uid="{00000000-0005-0000-0000-0000664B0000}"/>
    <cellStyle name="Normal 20 3 3 2 5" xfId="19302" xr:uid="{00000000-0005-0000-0000-0000674B0000}"/>
    <cellStyle name="Normal 20 3 3 2 5 2" xfId="19303" xr:uid="{00000000-0005-0000-0000-0000684B0000}"/>
    <cellStyle name="Normal 20 3 3 2 5 2 2" xfId="19304" xr:uid="{00000000-0005-0000-0000-0000694B0000}"/>
    <cellStyle name="Normal 20 3 3 2 5 3" xfId="19305" xr:uid="{00000000-0005-0000-0000-00006A4B0000}"/>
    <cellStyle name="Normal 20 3 3 2 6" xfId="19306" xr:uid="{00000000-0005-0000-0000-00006B4B0000}"/>
    <cellStyle name="Normal 20 3 3 2 6 2" xfId="19307" xr:uid="{00000000-0005-0000-0000-00006C4B0000}"/>
    <cellStyle name="Normal 20 3 3 2 6 2 2" xfId="19308" xr:uid="{00000000-0005-0000-0000-00006D4B0000}"/>
    <cellStyle name="Normal 20 3 3 2 6 3" xfId="19309" xr:uid="{00000000-0005-0000-0000-00006E4B0000}"/>
    <cellStyle name="Normal 20 3 3 2 7" xfId="19310" xr:uid="{00000000-0005-0000-0000-00006F4B0000}"/>
    <cellStyle name="Normal 20 3 3 2 7 2" xfId="19311" xr:uid="{00000000-0005-0000-0000-0000704B0000}"/>
    <cellStyle name="Normal 20 3 3 2 8" xfId="19312" xr:uid="{00000000-0005-0000-0000-0000714B0000}"/>
    <cellStyle name="Normal 20 3 3 2 8 2" xfId="19313" xr:uid="{00000000-0005-0000-0000-0000724B0000}"/>
    <cellStyle name="Normal 20 3 3 2 9" xfId="19314" xr:uid="{00000000-0005-0000-0000-0000734B0000}"/>
    <cellStyle name="Normal 20 3 3 3" xfId="19315" xr:uid="{00000000-0005-0000-0000-0000744B0000}"/>
    <cellStyle name="Normal 20 3 3 3 2" xfId="19316" xr:uid="{00000000-0005-0000-0000-0000754B0000}"/>
    <cellStyle name="Normal 20 3 3 3 2 2" xfId="19317" xr:uid="{00000000-0005-0000-0000-0000764B0000}"/>
    <cellStyle name="Normal 20 3 3 3 2 2 2" xfId="19318" xr:uid="{00000000-0005-0000-0000-0000774B0000}"/>
    <cellStyle name="Normal 20 3 3 3 2 2 2 2" xfId="19319" xr:uid="{00000000-0005-0000-0000-0000784B0000}"/>
    <cellStyle name="Normal 20 3 3 3 2 2 3" xfId="19320" xr:uid="{00000000-0005-0000-0000-0000794B0000}"/>
    <cellStyle name="Normal 20 3 3 3 2 3" xfId="19321" xr:uid="{00000000-0005-0000-0000-00007A4B0000}"/>
    <cellStyle name="Normal 20 3 3 3 2 3 2" xfId="19322" xr:uid="{00000000-0005-0000-0000-00007B4B0000}"/>
    <cellStyle name="Normal 20 3 3 3 2 3 2 2" xfId="19323" xr:uid="{00000000-0005-0000-0000-00007C4B0000}"/>
    <cellStyle name="Normal 20 3 3 3 2 3 3" xfId="19324" xr:uid="{00000000-0005-0000-0000-00007D4B0000}"/>
    <cellStyle name="Normal 20 3 3 3 2 4" xfId="19325" xr:uid="{00000000-0005-0000-0000-00007E4B0000}"/>
    <cellStyle name="Normal 20 3 3 3 2 4 2" xfId="19326" xr:uid="{00000000-0005-0000-0000-00007F4B0000}"/>
    <cellStyle name="Normal 20 3 3 3 2 4 2 2" xfId="19327" xr:uid="{00000000-0005-0000-0000-0000804B0000}"/>
    <cellStyle name="Normal 20 3 3 3 2 4 3" xfId="19328" xr:uid="{00000000-0005-0000-0000-0000814B0000}"/>
    <cellStyle name="Normal 20 3 3 3 2 5" xfId="19329" xr:uid="{00000000-0005-0000-0000-0000824B0000}"/>
    <cellStyle name="Normal 20 3 3 3 2 5 2" xfId="19330" xr:uid="{00000000-0005-0000-0000-0000834B0000}"/>
    <cellStyle name="Normal 20 3 3 3 2 6" xfId="19331" xr:uid="{00000000-0005-0000-0000-0000844B0000}"/>
    <cellStyle name="Normal 20 3 3 3 2 6 2" xfId="19332" xr:uid="{00000000-0005-0000-0000-0000854B0000}"/>
    <cellStyle name="Normal 20 3 3 3 2 7" xfId="19333" xr:uid="{00000000-0005-0000-0000-0000864B0000}"/>
    <cellStyle name="Normal 20 3 3 3 3" xfId="19334" xr:uid="{00000000-0005-0000-0000-0000874B0000}"/>
    <cellStyle name="Normal 20 3 3 3 3 2" xfId="19335" xr:uid="{00000000-0005-0000-0000-0000884B0000}"/>
    <cellStyle name="Normal 20 3 3 3 3 2 2" xfId="19336" xr:uid="{00000000-0005-0000-0000-0000894B0000}"/>
    <cellStyle name="Normal 20 3 3 3 3 3" xfId="19337" xr:uid="{00000000-0005-0000-0000-00008A4B0000}"/>
    <cellStyle name="Normal 20 3 3 3 4" xfId="19338" xr:uid="{00000000-0005-0000-0000-00008B4B0000}"/>
    <cellStyle name="Normal 20 3 3 3 4 2" xfId="19339" xr:uid="{00000000-0005-0000-0000-00008C4B0000}"/>
    <cellStyle name="Normal 20 3 3 3 4 2 2" xfId="19340" xr:uid="{00000000-0005-0000-0000-00008D4B0000}"/>
    <cellStyle name="Normal 20 3 3 3 4 3" xfId="19341" xr:uid="{00000000-0005-0000-0000-00008E4B0000}"/>
    <cellStyle name="Normal 20 3 3 3 5" xfId="19342" xr:uid="{00000000-0005-0000-0000-00008F4B0000}"/>
    <cellStyle name="Normal 20 3 3 3 5 2" xfId="19343" xr:uid="{00000000-0005-0000-0000-0000904B0000}"/>
    <cellStyle name="Normal 20 3 3 3 5 2 2" xfId="19344" xr:uid="{00000000-0005-0000-0000-0000914B0000}"/>
    <cellStyle name="Normal 20 3 3 3 5 3" xfId="19345" xr:uid="{00000000-0005-0000-0000-0000924B0000}"/>
    <cellStyle name="Normal 20 3 3 3 6" xfId="19346" xr:uid="{00000000-0005-0000-0000-0000934B0000}"/>
    <cellStyle name="Normal 20 3 3 3 6 2" xfId="19347" xr:uid="{00000000-0005-0000-0000-0000944B0000}"/>
    <cellStyle name="Normal 20 3 3 3 7" xfId="19348" xr:uid="{00000000-0005-0000-0000-0000954B0000}"/>
    <cellStyle name="Normal 20 3 3 3 7 2" xfId="19349" xr:uid="{00000000-0005-0000-0000-0000964B0000}"/>
    <cellStyle name="Normal 20 3 3 3 8" xfId="19350" xr:uid="{00000000-0005-0000-0000-0000974B0000}"/>
    <cellStyle name="Normal 20 3 3 4" xfId="19351" xr:uid="{00000000-0005-0000-0000-0000984B0000}"/>
    <cellStyle name="Normal 20 3 3 4 2" xfId="19352" xr:uid="{00000000-0005-0000-0000-0000994B0000}"/>
    <cellStyle name="Normal 20 3 3 4 2 2" xfId="19353" xr:uid="{00000000-0005-0000-0000-00009A4B0000}"/>
    <cellStyle name="Normal 20 3 3 4 2 2 2" xfId="19354" xr:uid="{00000000-0005-0000-0000-00009B4B0000}"/>
    <cellStyle name="Normal 20 3 3 4 2 3" xfId="19355" xr:uid="{00000000-0005-0000-0000-00009C4B0000}"/>
    <cellStyle name="Normal 20 3 3 4 3" xfId="19356" xr:uid="{00000000-0005-0000-0000-00009D4B0000}"/>
    <cellStyle name="Normal 20 3 3 4 3 2" xfId="19357" xr:uid="{00000000-0005-0000-0000-00009E4B0000}"/>
    <cellStyle name="Normal 20 3 3 4 3 2 2" xfId="19358" xr:uid="{00000000-0005-0000-0000-00009F4B0000}"/>
    <cellStyle name="Normal 20 3 3 4 3 3" xfId="19359" xr:uid="{00000000-0005-0000-0000-0000A04B0000}"/>
    <cellStyle name="Normal 20 3 3 4 4" xfId="19360" xr:uid="{00000000-0005-0000-0000-0000A14B0000}"/>
    <cellStyle name="Normal 20 3 3 4 4 2" xfId="19361" xr:uid="{00000000-0005-0000-0000-0000A24B0000}"/>
    <cellStyle name="Normal 20 3 3 4 4 2 2" xfId="19362" xr:uid="{00000000-0005-0000-0000-0000A34B0000}"/>
    <cellStyle name="Normal 20 3 3 4 4 3" xfId="19363" xr:uid="{00000000-0005-0000-0000-0000A44B0000}"/>
    <cellStyle name="Normal 20 3 3 4 5" xfId="19364" xr:uid="{00000000-0005-0000-0000-0000A54B0000}"/>
    <cellStyle name="Normal 20 3 3 4 5 2" xfId="19365" xr:uid="{00000000-0005-0000-0000-0000A64B0000}"/>
    <cellStyle name="Normal 20 3 3 4 6" xfId="19366" xr:uid="{00000000-0005-0000-0000-0000A74B0000}"/>
    <cellStyle name="Normal 20 3 3 4 6 2" xfId="19367" xr:uid="{00000000-0005-0000-0000-0000A84B0000}"/>
    <cellStyle name="Normal 20 3 3 4 7" xfId="19368" xr:uid="{00000000-0005-0000-0000-0000A94B0000}"/>
    <cellStyle name="Normal 20 3 3 5" xfId="19369" xr:uid="{00000000-0005-0000-0000-0000AA4B0000}"/>
    <cellStyle name="Normal 20 3 3 5 2" xfId="19370" xr:uid="{00000000-0005-0000-0000-0000AB4B0000}"/>
    <cellStyle name="Normal 20 3 3 5 2 2" xfId="19371" xr:uid="{00000000-0005-0000-0000-0000AC4B0000}"/>
    <cellStyle name="Normal 20 3 3 5 2 2 2" xfId="19372" xr:uid="{00000000-0005-0000-0000-0000AD4B0000}"/>
    <cellStyle name="Normal 20 3 3 5 2 3" xfId="19373" xr:uid="{00000000-0005-0000-0000-0000AE4B0000}"/>
    <cellStyle name="Normal 20 3 3 5 3" xfId="19374" xr:uid="{00000000-0005-0000-0000-0000AF4B0000}"/>
    <cellStyle name="Normal 20 3 3 5 3 2" xfId="19375" xr:uid="{00000000-0005-0000-0000-0000B04B0000}"/>
    <cellStyle name="Normal 20 3 3 5 3 2 2" xfId="19376" xr:uid="{00000000-0005-0000-0000-0000B14B0000}"/>
    <cellStyle name="Normal 20 3 3 5 3 3" xfId="19377" xr:uid="{00000000-0005-0000-0000-0000B24B0000}"/>
    <cellStyle name="Normal 20 3 3 5 4" xfId="19378" xr:uid="{00000000-0005-0000-0000-0000B34B0000}"/>
    <cellStyle name="Normal 20 3 3 5 4 2" xfId="19379" xr:uid="{00000000-0005-0000-0000-0000B44B0000}"/>
    <cellStyle name="Normal 20 3 3 5 4 2 2" xfId="19380" xr:uid="{00000000-0005-0000-0000-0000B54B0000}"/>
    <cellStyle name="Normal 20 3 3 5 4 3" xfId="19381" xr:uid="{00000000-0005-0000-0000-0000B64B0000}"/>
    <cellStyle name="Normal 20 3 3 5 5" xfId="19382" xr:uid="{00000000-0005-0000-0000-0000B74B0000}"/>
    <cellStyle name="Normal 20 3 3 5 5 2" xfId="19383" xr:uid="{00000000-0005-0000-0000-0000B84B0000}"/>
    <cellStyle name="Normal 20 3 3 5 6" xfId="19384" xr:uid="{00000000-0005-0000-0000-0000B94B0000}"/>
    <cellStyle name="Normal 20 3 3 5 6 2" xfId="19385" xr:uid="{00000000-0005-0000-0000-0000BA4B0000}"/>
    <cellStyle name="Normal 20 3 3 5 7" xfId="19386" xr:uid="{00000000-0005-0000-0000-0000BB4B0000}"/>
    <cellStyle name="Normal 20 3 3 6" xfId="19387" xr:uid="{00000000-0005-0000-0000-0000BC4B0000}"/>
    <cellStyle name="Normal 20 3 3 6 2" xfId="19388" xr:uid="{00000000-0005-0000-0000-0000BD4B0000}"/>
    <cellStyle name="Normal 20 3 3 6 2 2" xfId="19389" xr:uid="{00000000-0005-0000-0000-0000BE4B0000}"/>
    <cellStyle name="Normal 20 3 3 6 3" xfId="19390" xr:uid="{00000000-0005-0000-0000-0000BF4B0000}"/>
    <cellStyle name="Normal 20 3 3 7" xfId="19391" xr:uid="{00000000-0005-0000-0000-0000C04B0000}"/>
    <cellStyle name="Normal 20 3 3 7 2" xfId="19392" xr:uid="{00000000-0005-0000-0000-0000C14B0000}"/>
    <cellStyle name="Normal 20 3 3 7 2 2" xfId="19393" xr:uid="{00000000-0005-0000-0000-0000C24B0000}"/>
    <cellStyle name="Normal 20 3 3 7 3" xfId="19394" xr:uid="{00000000-0005-0000-0000-0000C34B0000}"/>
    <cellStyle name="Normal 20 3 3 8" xfId="19395" xr:uid="{00000000-0005-0000-0000-0000C44B0000}"/>
    <cellStyle name="Normal 20 3 3 8 2" xfId="19396" xr:uid="{00000000-0005-0000-0000-0000C54B0000}"/>
    <cellStyle name="Normal 20 3 3 8 2 2" xfId="19397" xr:uid="{00000000-0005-0000-0000-0000C64B0000}"/>
    <cellStyle name="Normal 20 3 3 8 3" xfId="19398" xr:uid="{00000000-0005-0000-0000-0000C74B0000}"/>
    <cellStyle name="Normal 20 3 3 9" xfId="19399" xr:uid="{00000000-0005-0000-0000-0000C84B0000}"/>
    <cellStyle name="Normal 20 3 3 9 2" xfId="19400" xr:uid="{00000000-0005-0000-0000-0000C94B0000}"/>
    <cellStyle name="Normal 20 3 4" xfId="19401" xr:uid="{00000000-0005-0000-0000-0000CA4B0000}"/>
    <cellStyle name="Normal 20 3 4 2" xfId="19402" xr:uid="{00000000-0005-0000-0000-0000CB4B0000}"/>
    <cellStyle name="Normal 20 3 4 2 2" xfId="19403" xr:uid="{00000000-0005-0000-0000-0000CC4B0000}"/>
    <cellStyle name="Normal 20 3 4 2 2 2" xfId="19404" xr:uid="{00000000-0005-0000-0000-0000CD4B0000}"/>
    <cellStyle name="Normal 20 3 4 2 2 2 2" xfId="19405" xr:uid="{00000000-0005-0000-0000-0000CE4B0000}"/>
    <cellStyle name="Normal 20 3 4 2 2 3" xfId="19406" xr:uid="{00000000-0005-0000-0000-0000CF4B0000}"/>
    <cellStyle name="Normal 20 3 4 2 3" xfId="19407" xr:uid="{00000000-0005-0000-0000-0000D04B0000}"/>
    <cellStyle name="Normal 20 3 4 2 3 2" xfId="19408" xr:uid="{00000000-0005-0000-0000-0000D14B0000}"/>
    <cellStyle name="Normal 20 3 4 2 3 2 2" xfId="19409" xr:uid="{00000000-0005-0000-0000-0000D24B0000}"/>
    <cellStyle name="Normal 20 3 4 2 3 3" xfId="19410" xr:uid="{00000000-0005-0000-0000-0000D34B0000}"/>
    <cellStyle name="Normal 20 3 4 2 4" xfId="19411" xr:uid="{00000000-0005-0000-0000-0000D44B0000}"/>
    <cellStyle name="Normal 20 3 4 2 4 2" xfId="19412" xr:uid="{00000000-0005-0000-0000-0000D54B0000}"/>
    <cellStyle name="Normal 20 3 4 2 4 2 2" xfId="19413" xr:uid="{00000000-0005-0000-0000-0000D64B0000}"/>
    <cellStyle name="Normal 20 3 4 2 4 3" xfId="19414" xr:uid="{00000000-0005-0000-0000-0000D74B0000}"/>
    <cellStyle name="Normal 20 3 4 2 5" xfId="19415" xr:uid="{00000000-0005-0000-0000-0000D84B0000}"/>
    <cellStyle name="Normal 20 3 4 2 5 2" xfId="19416" xr:uid="{00000000-0005-0000-0000-0000D94B0000}"/>
    <cellStyle name="Normal 20 3 4 2 6" xfId="19417" xr:uid="{00000000-0005-0000-0000-0000DA4B0000}"/>
    <cellStyle name="Normal 20 3 4 2 6 2" xfId="19418" xr:uid="{00000000-0005-0000-0000-0000DB4B0000}"/>
    <cellStyle name="Normal 20 3 4 2 7" xfId="19419" xr:uid="{00000000-0005-0000-0000-0000DC4B0000}"/>
    <cellStyle name="Normal 20 3 4 3" xfId="19420" xr:uid="{00000000-0005-0000-0000-0000DD4B0000}"/>
    <cellStyle name="Normal 20 3 4 3 2" xfId="19421" xr:uid="{00000000-0005-0000-0000-0000DE4B0000}"/>
    <cellStyle name="Normal 20 3 4 3 2 2" xfId="19422" xr:uid="{00000000-0005-0000-0000-0000DF4B0000}"/>
    <cellStyle name="Normal 20 3 4 3 2 2 2" xfId="19423" xr:uid="{00000000-0005-0000-0000-0000E04B0000}"/>
    <cellStyle name="Normal 20 3 4 3 2 3" xfId="19424" xr:uid="{00000000-0005-0000-0000-0000E14B0000}"/>
    <cellStyle name="Normal 20 3 4 3 3" xfId="19425" xr:uid="{00000000-0005-0000-0000-0000E24B0000}"/>
    <cellStyle name="Normal 20 3 4 3 3 2" xfId="19426" xr:uid="{00000000-0005-0000-0000-0000E34B0000}"/>
    <cellStyle name="Normal 20 3 4 3 3 2 2" xfId="19427" xr:uid="{00000000-0005-0000-0000-0000E44B0000}"/>
    <cellStyle name="Normal 20 3 4 3 3 3" xfId="19428" xr:uid="{00000000-0005-0000-0000-0000E54B0000}"/>
    <cellStyle name="Normal 20 3 4 3 4" xfId="19429" xr:uid="{00000000-0005-0000-0000-0000E64B0000}"/>
    <cellStyle name="Normal 20 3 4 3 4 2" xfId="19430" xr:uid="{00000000-0005-0000-0000-0000E74B0000}"/>
    <cellStyle name="Normal 20 3 4 3 4 2 2" xfId="19431" xr:uid="{00000000-0005-0000-0000-0000E84B0000}"/>
    <cellStyle name="Normal 20 3 4 3 4 3" xfId="19432" xr:uid="{00000000-0005-0000-0000-0000E94B0000}"/>
    <cellStyle name="Normal 20 3 4 3 5" xfId="19433" xr:uid="{00000000-0005-0000-0000-0000EA4B0000}"/>
    <cellStyle name="Normal 20 3 4 3 5 2" xfId="19434" xr:uid="{00000000-0005-0000-0000-0000EB4B0000}"/>
    <cellStyle name="Normal 20 3 4 3 6" xfId="19435" xr:uid="{00000000-0005-0000-0000-0000EC4B0000}"/>
    <cellStyle name="Normal 20 3 4 3 6 2" xfId="19436" xr:uid="{00000000-0005-0000-0000-0000ED4B0000}"/>
    <cellStyle name="Normal 20 3 4 3 7" xfId="19437" xr:uid="{00000000-0005-0000-0000-0000EE4B0000}"/>
    <cellStyle name="Normal 20 3 4 4" xfId="19438" xr:uid="{00000000-0005-0000-0000-0000EF4B0000}"/>
    <cellStyle name="Normal 20 3 4 4 2" xfId="19439" xr:uid="{00000000-0005-0000-0000-0000F04B0000}"/>
    <cellStyle name="Normal 20 3 4 4 2 2" xfId="19440" xr:uid="{00000000-0005-0000-0000-0000F14B0000}"/>
    <cellStyle name="Normal 20 3 4 4 3" xfId="19441" xr:uid="{00000000-0005-0000-0000-0000F24B0000}"/>
    <cellStyle name="Normal 20 3 4 5" xfId="19442" xr:uid="{00000000-0005-0000-0000-0000F34B0000}"/>
    <cellStyle name="Normal 20 3 4 5 2" xfId="19443" xr:uid="{00000000-0005-0000-0000-0000F44B0000}"/>
    <cellStyle name="Normal 20 3 4 5 2 2" xfId="19444" xr:uid="{00000000-0005-0000-0000-0000F54B0000}"/>
    <cellStyle name="Normal 20 3 4 5 3" xfId="19445" xr:uid="{00000000-0005-0000-0000-0000F64B0000}"/>
    <cellStyle name="Normal 20 3 4 6" xfId="19446" xr:uid="{00000000-0005-0000-0000-0000F74B0000}"/>
    <cellStyle name="Normal 20 3 4 6 2" xfId="19447" xr:uid="{00000000-0005-0000-0000-0000F84B0000}"/>
    <cellStyle name="Normal 20 3 4 6 2 2" xfId="19448" xr:uid="{00000000-0005-0000-0000-0000F94B0000}"/>
    <cellStyle name="Normal 20 3 4 6 3" xfId="19449" xr:uid="{00000000-0005-0000-0000-0000FA4B0000}"/>
    <cellStyle name="Normal 20 3 4 7" xfId="19450" xr:uid="{00000000-0005-0000-0000-0000FB4B0000}"/>
    <cellStyle name="Normal 20 3 4 7 2" xfId="19451" xr:uid="{00000000-0005-0000-0000-0000FC4B0000}"/>
    <cellStyle name="Normal 20 3 4 8" xfId="19452" xr:uid="{00000000-0005-0000-0000-0000FD4B0000}"/>
    <cellStyle name="Normal 20 3 4 8 2" xfId="19453" xr:uid="{00000000-0005-0000-0000-0000FE4B0000}"/>
    <cellStyle name="Normal 20 3 4 9" xfId="19454" xr:uid="{00000000-0005-0000-0000-0000FF4B0000}"/>
    <cellStyle name="Normal 20 3 5" xfId="19455" xr:uid="{00000000-0005-0000-0000-0000004C0000}"/>
    <cellStyle name="Normal 20 3 5 2" xfId="19456" xr:uid="{00000000-0005-0000-0000-0000014C0000}"/>
    <cellStyle name="Normal 20 3 5 2 2" xfId="19457" xr:uid="{00000000-0005-0000-0000-0000024C0000}"/>
    <cellStyle name="Normal 20 3 5 2 2 2" xfId="19458" xr:uid="{00000000-0005-0000-0000-0000034C0000}"/>
    <cellStyle name="Normal 20 3 5 2 2 2 2" xfId="19459" xr:uid="{00000000-0005-0000-0000-0000044C0000}"/>
    <cellStyle name="Normal 20 3 5 2 2 3" xfId="19460" xr:uid="{00000000-0005-0000-0000-0000054C0000}"/>
    <cellStyle name="Normal 20 3 5 2 3" xfId="19461" xr:uid="{00000000-0005-0000-0000-0000064C0000}"/>
    <cellStyle name="Normal 20 3 5 2 3 2" xfId="19462" xr:uid="{00000000-0005-0000-0000-0000074C0000}"/>
    <cellStyle name="Normal 20 3 5 2 3 2 2" xfId="19463" xr:uid="{00000000-0005-0000-0000-0000084C0000}"/>
    <cellStyle name="Normal 20 3 5 2 3 3" xfId="19464" xr:uid="{00000000-0005-0000-0000-0000094C0000}"/>
    <cellStyle name="Normal 20 3 5 2 4" xfId="19465" xr:uid="{00000000-0005-0000-0000-00000A4C0000}"/>
    <cellStyle name="Normal 20 3 5 2 4 2" xfId="19466" xr:uid="{00000000-0005-0000-0000-00000B4C0000}"/>
    <cellStyle name="Normal 20 3 5 2 4 2 2" xfId="19467" xr:uid="{00000000-0005-0000-0000-00000C4C0000}"/>
    <cellStyle name="Normal 20 3 5 2 4 3" xfId="19468" xr:uid="{00000000-0005-0000-0000-00000D4C0000}"/>
    <cellStyle name="Normal 20 3 5 2 5" xfId="19469" xr:uid="{00000000-0005-0000-0000-00000E4C0000}"/>
    <cellStyle name="Normal 20 3 5 2 5 2" xfId="19470" xr:uid="{00000000-0005-0000-0000-00000F4C0000}"/>
    <cellStyle name="Normal 20 3 5 2 6" xfId="19471" xr:uid="{00000000-0005-0000-0000-0000104C0000}"/>
    <cellStyle name="Normal 20 3 5 2 6 2" xfId="19472" xr:uid="{00000000-0005-0000-0000-0000114C0000}"/>
    <cellStyle name="Normal 20 3 5 2 7" xfId="19473" xr:uid="{00000000-0005-0000-0000-0000124C0000}"/>
    <cellStyle name="Normal 20 3 5 3" xfId="19474" xr:uid="{00000000-0005-0000-0000-0000134C0000}"/>
    <cellStyle name="Normal 20 3 5 3 2" xfId="19475" xr:uid="{00000000-0005-0000-0000-0000144C0000}"/>
    <cellStyle name="Normal 20 3 5 3 2 2" xfId="19476" xr:uid="{00000000-0005-0000-0000-0000154C0000}"/>
    <cellStyle name="Normal 20 3 5 3 3" xfId="19477" xr:uid="{00000000-0005-0000-0000-0000164C0000}"/>
    <cellStyle name="Normal 20 3 5 4" xfId="19478" xr:uid="{00000000-0005-0000-0000-0000174C0000}"/>
    <cellStyle name="Normal 20 3 5 4 2" xfId="19479" xr:uid="{00000000-0005-0000-0000-0000184C0000}"/>
    <cellStyle name="Normal 20 3 5 4 2 2" xfId="19480" xr:uid="{00000000-0005-0000-0000-0000194C0000}"/>
    <cellStyle name="Normal 20 3 5 4 3" xfId="19481" xr:uid="{00000000-0005-0000-0000-00001A4C0000}"/>
    <cellStyle name="Normal 20 3 5 5" xfId="19482" xr:uid="{00000000-0005-0000-0000-00001B4C0000}"/>
    <cellStyle name="Normal 20 3 5 5 2" xfId="19483" xr:uid="{00000000-0005-0000-0000-00001C4C0000}"/>
    <cellStyle name="Normal 20 3 5 5 2 2" xfId="19484" xr:uid="{00000000-0005-0000-0000-00001D4C0000}"/>
    <cellStyle name="Normal 20 3 5 5 3" xfId="19485" xr:uid="{00000000-0005-0000-0000-00001E4C0000}"/>
    <cellStyle name="Normal 20 3 5 6" xfId="19486" xr:uid="{00000000-0005-0000-0000-00001F4C0000}"/>
    <cellStyle name="Normal 20 3 5 6 2" xfId="19487" xr:uid="{00000000-0005-0000-0000-0000204C0000}"/>
    <cellStyle name="Normal 20 3 5 7" xfId="19488" xr:uid="{00000000-0005-0000-0000-0000214C0000}"/>
    <cellStyle name="Normal 20 3 5 7 2" xfId="19489" xr:uid="{00000000-0005-0000-0000-0000224C0000}"/>
    <cellStyle name="Normal 20 3 5 8" xfId="19490" xr:uid="{00000000-0005-0000-0000-0000234C0000}"/>
    <cellStyle name="Normal 20 3 6" xfId="19491" xr:uid="{00000000-0005-0000-0000-0000244C0000}"/>
    <cellStyle name="Normal 20 3 6 2" xfId="19492" xr:uid="{00000000-0005-0000-0000-0000254C0000}"/>
    <cellStyle name="Normal 20 3 6 2 2" xfId="19493" xr:uid="{00000000-0005-0000-0000-0000264C0000}"/>
    <cellStyle name="Normal 20 3 6 2 2 2" xfId="19494" xr:uid="{00000000-0005-0000-0000-0000274C0000}"/>
    <cellStyle name="Normal 20 3 6 2 3" xfId="19495" xr:uid="{00000000-0005-0000-0000-0000284C0000}"/>
    <cellStyle name="Normal 20 3 6 3" xfId="19496" xr:uid="{00000000-0005-0000-0000-0000294C0000}"/>
    <cellStyle name="Normal 20 3 6 3 2" xfId="19497" xr:uid="{00000000-0005-0000-0000-00002A4C0000}"/>
    <cellStyle name="Normal 20 3 6 3 2 2" xfId="19498" xr:uid="{00000000-0005-0000-0000-00002B4C0000}"/>
    <cellStyle name="Normal 20 3 6 3 3" xfId="19499" xr:uid="{00000000-0005-0000-0000-00002C4C0000}"/>
    <cellStyle name="Normal 20 3 6 4" xfId="19500" xr:uid="{00000000-0005-0000-0000-00002D4C0000}"/>
    <cellStyle name="Normal 20 3 6 4 2" xfId="19501" xr:uid="{00000000-0005-0000-0000-00002E4C0000}"/>
    <cellStyle name="Normal 20 3 6 4 2 2" xfId="19502" xr:uid="{00000000-0005-0000-0000-00002F4C0000}"/>
    <cellStyle name="Normal 20 3 6 4 3" xfId="19503" xr:uid="{00000000-0005-0000-0000-0000304C0000}"/>
    <cellStyle name="Normal 20 3 6 5" xfId="19504" xr:uid="{00000000-0005-0000-0000-0000314C0000}"/>
    <cellStyle name="Normal 20 3 6 5 2" xfId="19505" xr:uid="{00000000-0005-0000-0000-0000324C0000}"/>
    <cellStyle name="Normal 20 3 6 6" xfId="19506" xr:uid="{00000000-0005-0000-0000-0000334C0000}"/>
    <cellStyle name="Normal 20 3 6 6 2" xfId="19507" xr:uid="{00000000-0005-0000-0000-0000344C0000}"/>
    <cellStyle name="Normal 20 3 6 7" xfId="19508" xr:uid="{00000000-0005-0000-0000-0000354C0000}"/>
    <cellStyle name="Normal 20 3 7" xfId="19509" xr:uid="{00000000-0005-0000-0000-0000364C0000}"/>
    <cellStyle name="Normal 20 3 7 2" xfId="19510" xr:uid="{00000000-0005-0000-0000-0000374C0000}"/>
    <cellStyle name="Normal 20 3 7 2 2" xfId="19511" xr:uid="{00000000-0005-0000-0000-0000384C0000}"/>
    <cellStyle name="Normal 20 3 7 2 2 2" xfId="19512" xr:uid="{00000000-0005-0000-0000-0000394C0000}"/>
    <cellStyle name="Normal 20 3 7 2 3" xfId="19513" xr:uid="{00000000-0005-0000-0000-00003A4C0000}"/>
    <cellStyle name="Normal 20 3 7 3" xfId="19514" xr:uid="{00000000-0005-0000-0000-00003B4C0000}"/>
    <cellStyle name="Normal 20 3 7 3 2" xfId="19515" xr:uid="{00000000-0005-0000-0000-00003C4C0000}"/>
    <cellStyle name="Normal 20 3 7 3 2 2" xfId="19516" xr:uid="{00000000-0005-0000-0000-00003D4C0000}"/>
    <cellStyle name="Normal 20 3 7 3 3" xfId="19517" xr:uid="{00000000-0005-0000-0000-00003E4C0000}"/>
    <cellStyle name="Normal 20 3 7 4" xfId="19518" xr:uid="{00000000-0005-0000-0000-00003F4C0000}"/>
    <cellStyle name="Normal 20 3 7 4 2" xfId="19519" xr:uid="{00000000-0005-0000-0000-0000404C0000}"/>
    <cellStyle name="Normal 20 3 7 4 2 2" xfId="19520" xr:uid="{00000000-0005-0000-0000-0000414C0000}"/>
    <cellStyle name="Normal 20 3 7 4 3" xfId="19521" xr:uid="{00000000-0005-0000-0000-0000424C0000}"/>
    <cellStyle name="Normal 20 3 7 5" xfId="19522" xr:uid="{00000000-0005-0000-0000-0000434C0000}"/>
    <cellStyle name="Normal 20 3 7 5 2" xfId="19523" xr:uid="{00000000-0005-0000-0000-0000444C0000}"/>
    <cellStyle name="Normal 20 3 7 6" xfId="19524" xr:uid="{00000000-0005-0000-0000-0000454C0000}"/>
    <cellStyle name="Normal 20 3 7 6 2" xfId="19525" xr:uid="{00000000-0005-0000-0000-0000464C0000}"/>
    <cellStyle name="Normal 20 3 7 7" xfId="19526" xr:uid="{00000000-0005-0000-0000-0000474C0000}"/>
    <cellStyle name="Normal 20 3 8" xfId="19527" xr:uid="{00000000-0005-0000-0000-0000484C0000}"/>
    <cellStyle name="Normal 20 3 8 2" xfId="19528" xr:uid="{00000000-0005-0000-0000-0000494C0000}"/>
    <cellStyle name="Normal 20 3 8 2 2" xfId="19529" xr:uid="{00000000-0005-0000-0000-00004A4C0000}"/>
    <cellStyle name="Normal 20 3 8 3" xfId="19530" xr:uid="{00000000-0005-0000-0000-00004B4C0000}"/>
    <cellStyle name="Normal 20 3 9" xfId="19531" xr:uid="{00000000-0005-0000-0000-00004C4C0000}"/>
    <cellStyle name="Normal 20 3 9 2" xfId="19532" xr:uid="{00000000-0005-0000-0000-00004D4C0000}"/>
    <cellStyle name="Normal 20 3 9 2 2" xfId="19533" xr:uid="{00000000-0005-0000-0000-00004E4C0000}"/>
    <cellStyle name="Normal 20 3 9 3" xfId="19534" xr:uid="{00000000-0005-0000-0000-00004F4C0000}"/>
    <cellStyle name="Normal 20 3_Confidential Information" xfId="19535" xr:uid="{00000000-0005-0000-0000-0000504C0000}"/>
    <cellStyle name="Normal 20 4" xfId="19536" xr:uid="{00000000-0005-0000-0000-0000514C0000}"/>
    <cellStyle name="Normal 20 4 10" xfId="19537" xr:uid="{00000000-0005-0000-0000-0000524C0000}"/>
    <cellStyle name="Normal 20 4 10 2" xfId="19538" xr:uid="{00000000-0005-0000-0000-0000534C0000}"/>
    <cellStyle name="Normal 20 4 11" xfId="19539" xr:uid="{00000000-0005-0000-0000-0000544C0000}"/>
    <cellStyle name="Normal 20 4 2" xfId="19540" xr:uid="{00000000-0005-0000-0000-0000554C0000}"/>
    <cellStyle name="Normal 20 4 2 2" xfId="19541" xr:uid="{00000000-0005-0000-0000-0000564C0000}"/>
    <cellStyle name="Normal 20 4 2 2 2" xfId="19542" xr:uid="{00000000-0005-0000-0000-0000574C0000}"/>
    <cellStyle name="Normal 20 4 2 2 2 2" xfId="19543" xr:uid="{00000000-0005-0000-0000-0000584C0000}"/>
    <cellStyle name="Normal 20 4 2 2 2 2 2" xfId="19544" xr:uid="{00000000-0005-0000-0000-0000594C0000}"/>
    <cellStyle name="Normal 20 4 2 2 2 3" xfId="19545" xr:uid="{00000000-0005-0000-0000-00005A4C0000}"/>
    <cellStyle name="Normal 20 4 2 2 3" xfId="19546" xr:uid="{00000000-0005-0000-0000-00005B4C0000}"/>
    <cellStyle name="Normal 20 4 2 2 3 2" xfId="19547" xr:uid="{00000000-0005-0000-0000-00005C4C0000}"/>
    <cellStyle name="Normal 20 4 2 2 3 2 2" xfId="19548" xr:uid="{00000000-0005-0000-0000-00005D4C0000}"/>
    <cellStyle name="Normal 20 4 2 2 3 3" xfId="19549" xr:uid="{00000000-0005-0000-0000-00005E4C0000}"/>
    <cellStyle name="Normal 20 4 2 2 4" xfId="19550" xr:uid="{00000000-0005-0000-0000-00005F4C0000}"/>
    <cellStyle name="Normal 20 4 2 2 4 2" xfId="19551" xr:uid="{00000000-0005-0000-0000-0000604C0000}"/>
    <cellStyle name="Normal 20 4 2 2 4 2 2" xfId="19552" xr:uid="{00000000-0005-0000-0000-0000614C0000}"/>
    <cellStyle name="Normal 20 4 2 2 4 3" xfId="19553" xr:uid="{00000000-0005-0000-0000-0000624C0000}"/>
    <cellStyle name="Normal 20 4 2 2 5" xfId="19554" xr:uid="{00000000-0005-0000-0000-0000634C0000}"/>
    <cellStyle name="Normal 20 4 2 2 5 2" xfId="19555" xr:uid="{00000000-0005-0000-0000-0000644C0000}"/>
    <cellStyle name="Normal 20 4 2 2 6" xfId="19556" xr:uid="{00000000-0005-0000-0000-0000654C0000}"/>
    <cellStyle name="Normal 20 4 2 2 6 2" xfId="19557" xr:uid="{00000000-0005-0000-0000-0000664C0000}"/>
    <cellStyle name="Normal 20 4 2 2 7" xfId="19558" xr:uid="{00000000-0005-0000-0000-0000674C0000}"/>
    <cellStyle name="Normal 20 4 2 3" xfId="19559" xr:uid="{00000000-0005-0000-0000-0000684C0000}"/>
    <cellStyle name="Normal 20 4 2 3 2" xfId="19560" xr:uid="{00000000-0005-0000-0000-0000694C0000}"/>
    <cellStyle name="Normal 20 4 2 3 2 2" xfId="19561" xr:uid="{00000000-0005-0000-0000-00006A4C0000}"/>
    <cellStyle name="Normal 20 4 2 3 2 2 2" xfId="19562" xr:uid="{00000000-0005-0000-0000-00006B4C0000}"/>
    <cellStyle name="Normal 20 4 2 3 2 3" xfId="19563" xr:uid="{00000000-0005-0000-0000-00006C4C0000}"/>
    <cellStyle name="Normal 20 4 2 3 3" xfId="19564" xr:uid="{00000000-0005-0000-0000-00006D4C0000}"/>
    <cellStyle name="Normal 20 4 2 3 3 2" xfId="19565" xr:uid="{00000000-0005-0000-0000-00006E4C0000}"/>
    <cellStyle name="Normal 20 4 2 3 3 2 2" xfId="19566" xr:uid="{00000000-0005-0000-0000-00006F4C0000}"/>
    <cellStyle name="Normal 20 4 2 3 3 3" xfId="19567" xr:uid="{00000000-0005-0000-0000-0000704C0000}"/>
    <cellStyle name="Normal 20 4 2 3 4" xfId="19568" xr:uid="{00000000-0005-0000-0000-0000714C0000}"/>
    <cellStyle name="Normal 20 4 2 3 4 2" xfId="19569" xr:uid="{00000000-0005-0000-0000-0000724C0000}"/>
    <cellStyle name="Normal 20 4 2 3 4 2 2" xfId="19570" xr:uid="{00000000-0005-0000-0000-0000734C0000}"/>
    <cellStyle name="Normal 20 4 2 3 4 3" xfId="19571" xr:uid="{00000000-0005-0000-0000-0000744C0000}"/>
    <cellStyle name="Normal 20 4 2 3 5" xfId="19572" xr:uid="{00000000-0005-0000-0000-0000754C0000}"/>
    <cellStyle name="Normal 20 4 2 3 5 2" xfId="19573" xr:uid="{00000000-0005-0000-0000-0000764C0000}"/>
    <cellStyle name="Normal 20 4 2 3 6" xfId="19574" xr:uid="{00000000-0005-0000-0000-0000774C0000}"/>
    <cellStyle name="Normal 20 4 2 3 6 2" xfId="19575" xr:uid="{00000000-0005-0000-0000-0000784C0000}"/>
    <cellStyle name="Normal 20 4 2 3 7" xfId="19576" xr:uid="{00000000-0005-0000-0000-0000794C0000}"/>
    <cellStyle name="Normal 20 4 2 4" xfId="19577" xr:uid="{00000000-0005-0000-0000-00007A4C0000}"/>
    <cellStyle name="Normal 20 4 2 4 2" xfId="19578" xr:uid="{00000000-0005-0000-0000-00007B4C0000}"/>
    <cellStyle name="Normal 20 4 2 4 2 2" xfId="19579" xr:uid="{00000000-0005-0000-0000-00007C4C0000}"/>
    <cellStyle name="Normal 20 4 2 4 3" xfId="19580" xr:uid="{00000000-0005-0000-0000-00007D4C0000}"/>
    <cellStyle name="Normal 20 4 2 5" xfId="19581" xr:uid="{00000000-0005-0000-0000-00007E4C0000}"/>
    <cellStyle name="Normal 20 4 2 5 2" xfId="19582" xr:uid="{00000000-0005-0000-0000-00007F4C0000}"/>
    <cellStyle name="Normal 20 4 2 5 2 2" xfId="19583" xr:uid="{00000000-0005-0000-0000-0000804C0000}"/>
    <cellStyle name="Normal 20 4 2 5 3" xfId="19584" xr:uid="{00000000-0005-0000-0000-0000814C0000}"/>
    <cellStyle name="Normal 20 4 2 6" xfId="19585" xr:uid="{00000000-0005-0000-0000-0000824C0000}"/>
    <cellStyle name="Normal 20 4 2 6 2" xfId="19586" xr:uid="{00000000-0005-0000-0000-0000834C0000}"/>
    <cellStyle name="Normal 20 4 2 6 2 2" xfId="19587" xr:uid="{00000000-0005-0000-0000-0000844C0000}"/>
    <cellStyle name="Normal 20 4 2 6 3" xfId="19588" xr:uid="{00000000-0005-0000-0000-0000854C0000}"/>
    <cellStyle name="Normal 20 4 2 7" xfId="19589" xr:uid="{00000000-0005-0000-0000-0000864C0000}"/>
    <cellStyle name="Normal 20 4 2 7 2" xfId="19590" xr:uid="{00000000-0005-0000-0000-0000874C0000}"/>
    <cellStyle name="Normal 20 4 2 8" xfId="19591" xr:uid="{00000000-0005-0000-0000-0000884C0000}"/>
    <cellStyle name="Normal 20 4 2 8 2" xfId="19592" xr:uid="{00000000-0005-0000-0000-0000894C0000}"/>
    <cellStyle name="Normal 20 4 2 9" xfId="19593" xr:uid="{00000000-0005-0000-0000-00008A4C0000}"/>
    <cellStyle name="Normal 20 4 3" xfId="19594" xr:uid="{00000000-0005-0000-0000-00008B4C0000}"/>
    <cellStyle name="Normal 20 4 3 2" xfId="19595" xr:uid="{00000000-0005-0000-0000-00008C4C0000}"/>
    <cellStyle name="Normal 20 4 3 2 2" xfId="19596" xr:uid="{00000000-0005-0000-0000-00008D4C0000}"/>
    <cellStyle name="Normal 20 4 3 2 2 2" xfId="19597" xr:uid="{00000000-0005-0000-0000-00008E4C0000}"/>
    <cellStyle name="Normal 20 4 3 2 2 2 2" xfId="19598" xr:uid="{00000000-0005-0000-0000-00008F4C0000}"/>
    <cellStyle name="Normal 20 4 3 2 2 3" xfId="19599" xr:uid="{00000000-0005-0000-0000-0000904C0000}"/>
    <cellStyle name="Normal 20 4 3 2 3" xfId="19600" xr:uid="{00000000-0005-0000-0000-0000914C0000}"/>
    <cellStyle name="Normal 20 4 3 2 3 2" xfId="19601" xr:uid="{00000000-0005-0000-0000-0000924C0000}"/>
    <cellStyle name="Normal 20 4 3 2 3 2 2" xfId="19602" xr:uid="{00000000-0005-0000-0000-0000934C0000}"/>
    <cellStyle name="Normal 20 4 3 2 3 3" xfId="19603" xr:uid="{00000000-0005-0000-0000-0000944C0000}"/>
    <cellStyle name="Normal 20 4 3 2 4" xfId="19604" xr:uid="{00000000-0005-0000-0000-0000954C0000}"/>
    <cellStyle name="Normal 20 4 3 2 4 2" xfId="19605" xr:uid="{00000000-0005-0000-0000-0000964C0000}"/>
    <cellStyle name="Normal 20 4 3 2 4 2 2" xfId="19606" xr:uid="{00000000-0005-0000-0000-0000974C0000}"/>
    <cellStyle name="Normal 20 4 3 2 4 3" xfId="19607" xr:uid="{00000000-0005-0000-0000-0000984C0000}"/>
    <cellStyle name="Normal 20 4 3 2 5" xfId="19608" xr:uid="{00000000-0005-0000-0000-0000994C0000}"/>
    <cellStyle name="Normal 20 4 3 2 5 2" xfId="19609" xr:uid="{00000000-0005-0000-0000-00009A4C0000}"/>
    <cellStyle name="Normal 20 4 3 2 6" xfId="19610" xr:uid="{00000000-0005-0000-0000-00009B4C0000}"/>
    <cellStyle name="Normal 20 4 3 2 6 2" xfId="19611" xr:uid="{00000000-0005-0000-0000-00009C4C0000}"/>
    <cellStyle name="Normal 20 4 3 2 7" xfId="19612" xr:uid="{00000000-0005-0000-0000-00009D4C0000}"/>
    <cellStyle name="Normal 20 4 3 3" xfId="19613" xr:uid="{00000000-0005-0000-0000-00009E4C0000}"/>
    <cellStyle name="Normal 20 4 3 3 2" xfId="19614" xr:uid="{00000000-0005-0000-0000-00009F4C0000}"/>
    <cellStyle name="Normal 20 4 3 3 2 2" xfId="19615" xr:uid="{00000000-0005-0000-0000-0000A04C0000}"/>
    <cellStyle name="Normal 20 4 3 3 3" xfId="19616" xr:uid="{00000000-0005-0000-0000-0000A14C0000}"/>
    <cellStyle name="Normal 20 4 3 4" xfId="19617" xr:uid="{00000000-0005-0000-0000-0000A24C0000}"/>
    <cellStyle name="Normal 20 4 3 4 2" xfId="19618" xr:uid="{00000000-0005-0000-0000-0000A34C0000}"/>
    <cellStyle name="Normal 20 4 3 4 2 2" xfId="19619" xr:uid="{00000000-0005-0000-0000-0000A44C0000}"/>
    <cellStyle name="Normal 20 4 3 4 3" xfId="19620" xr:uid="{00000000-0005-0000-0000-0000A54C0000}"/>
    <cellStyle name="Normal 20 4 3 5" xfId="19621" xr:uid="{00000000-0005-0000-0000-0000A64C0000}"/>
    <cellStyle name="Normal 20 4 3 5 2" xfId="19622" xr:uid="{00000000-0005-0000-0000-0000A74C0000}"/>
    <cellStyle name="Normal 20 4 3 5 2 2" xfId="19623" xr:uid="{00000000-0005-0000-0000-0000A84C0000}"/>
    <cellStyle name="Normal 20 4 3 5 3" xfId="19624" xr:uid="{00000000-0005-0000-0000-0000A94C0000}"/>
    <cellStyle name="Normal 20 4 3 6" xfId="19625" xr:uid="{00000000-0005-0000-0000-0000AA4C0000}"/>
    <cellStyle name="Normal 20 4 3 6 2" xfId="19626" xr:uid="{00000000-0005-0000-0000-0000AB4C0000}"/>
    <cellStyle name="Normal 20 4 3 7" xfId="19627" xr:uid="{00000000-0005-0000-0000-0000AC4C0000}"/>
    <cellStyle name="Normal 20 4 3 7 2" xfId="19628" xr:uid="{00000000-0005-0000-0000-0000AD4C0000}"/>
    <cellStyle name="Normal 20 4 3 8" xfId="19629" xr:uid="{00000000-0005-0000-0000-0000AE4C0000}"/>
    <cellStyle name="Normal 20 4 4" xfId="19630" xr:uid="{00000000-0005-0000-0000-0000AF4C0000}"/>
    <cellStyle name="Normal 20 4 4 2" xfId="19631" xr:uid="{00000000-0005-0000-0000-0000B04C0000}"/>
    <cellStyle name="Normal 20 4 4 2 2" xfId="19632" xr:uid="{00000000-0005-0000-0000-0000B14C0000}"/>
    <cellStyle name="Normal 20 4 4 2 2 2" xfId="19633" xr:uid="{00000000-0005-0000-0000-0000B24C0000}"/>
    <cellStyle name="Normal 20 4 4 2 3" xfId="19634" xr:uid="{00000000-0005-0000-0000-0000B34C0000}"/>
    <cellStyle name="Normal 20 4 4 3" xfId="19635" xr:uid="{00000000-0005-0000-0000-0000B44C0000}"/>
    <cellStyle name="Normal 20 4 4 3 2" xfId="19636" xr:uid="{00000000-0005-0000-0000-0000B54C0000}"/>
    <cellStyle name="Normal 20 4 4 3 2 2" xfId="19637" xr:uid="{00000000-0005-0000-0000-0000B64C0000}"/>
    <cellStyle name="Normal 20 4 4 3 3" xfId="19638" xr:uid="{00000000-0005-0000-0000-0000B74C0000}"/>
    <cellStyle name="Normal 20 4 4 4" xfId="19639" xr:uid="{00000000-0005-0000-0000-0000B84C0000}"/>
    <cellStyle name="Normal 20 4 4 4 2" xfId="19640" xr:uid="{00000000-0005-0000-0000-0000B94C0000}"/>
    <cellStyle name="Normal 20 4 4 4 2 2" xfId="19641" xr:uid="{00000000-0005-0000-0000-0000BA4C0000}"/>
    <cellStyle name="Normal 20 4 4 4 3" xfId="19642" xr:uid="{00000000-0005-0000-0000-0000BB4C0000}"/>
    <cellStyle name="Normal 20 4 4 5" xfId="19643" xr:uid="{00000000-0005-0000-0000-0000BC4C0000}"/>
    <cellStyle name="Normal 20 4 4 5 2" xfId="19644" xr:uid="{00000000-0005-0000-0000-0000BD4C0000}"/>
    <cellStyle name="Normal 20 4 4 6" xfId="19645" xr:uid="{00000000-0005-0000-0000-0000BE4C0000}"/>
    <cellStyle name="Normal 20 4 4 6 2" xfId="19646" xr:uid="{00000000-0005-0000-0000-0000BF4C0000}"/>
    <cellStyle name="Normal 20 4 4 7" xfId="19647" xr:uid="{00000000-0005-0000-0000-0000C04C0000}"/>
    <cellStyle name="Normal 20 4 5" xfId="19648" xr:uid="{00000000-0005-0000-0000-0000C14C0000}"/>
    <cellStyle name="Normal 20 4 5 2" xfId="19649" xr:uid="{00000000-0005-0000-0000-0000C24C0000}"/>
    <cellStyle name="Normal 20 4 5 2 2" xfId="19650" xr:uid="{00000000-0005-0000-0000-0000C34C0000}"/>
    <cellStyle name="Normal 20 4 5 2 2 2" xfId="19651" xr:uid="{00000000-0005-0000-0000-0000C44C0000}"/>
    <cellStyle name="Normal 20 4 5 2 3" xfId="19652" xr:uid="{00000000-0005-0000-0000-0000C54C0000}"/>
    <cellStyle name="Normal 20 4 5 3" xfId="19653" xr:uid="{00000000-0005-0000-0000-0000C64C0000}"/>
    <cellStyle name="Normal 20 4 5 3 2" xfId="19654" xr:uid="{00000000-0005-0000-0000-0000C74C0000}"/>
    <cellStyle name="Normal 20 4 5 3 2 2" xfId="19655" xr:uid="{00000000-0005-0000-0000-0000C84C0000}"/>
    <cellStyle name="Normal 20 4 5 3 3" xfId="19656" xr:uid="{00000000-0005-0000-0000-0000C94C0000}"/>
    <cellStyle name="Normal 20 4 5 4" xfId="19657" xr:uid="{00000000-0005-0000-0000-0000CA4C0000}"/>
    <cellStyle name="Normal 20 4 5 4 2" xfId="19658" xr:uid="{00000000-0005-0000-0000-0000CB4C0000}"/>
    <cellStyle name="Normal 20 4 5 4 2 2" xfId="19659" xr:uid="{00000000-0005-0000-0000-0000CC4C0000}"/>
    <cellStyle name="Normal 20 4 5 4 3" xfId="19660" xr:uid="{00000000-0005-0000-0000-0000CD4C0000}"/>
    <cellStyle name="Normal 20 4 5 5" xfId="19661" xr:uid="{00000000-0005-0000-0000-0000CE4C0000}"/>
    <cellStyle name="Normal 20 4 5 5 2" xfId="19662" xr:uid="{00000000-0005-0000-0000-0000CF4C0000}"/>
    <cellStyle name="Normal 20 4 5 6" xfId="19663" xr:uid="{00000000-0005-0000-0000-0000D04C0000}"/>
    <cellStyle name="Normal 20 4 5 6 2" xfId="19664" xr:uid="{00000000-0005-0000-0000-0000D14C0000}"/>
    <cellStyle name="Normal 20 4 5 7" xfId="19665" xr:uid="{00000000-0005-0000-0000-0000D24C0000}"/>
    <cellStyle name="Normal 20 4 6" xfId="19666" xr:uid="{00000000-0005-0000-0000-0000D34C0000}"/>
    <cellStyle name="Normal 20 4 6 2" xfId="19667" xr:uid="{00000000-0005-0000-0000-0000D44C0000}"/>
    <cellStyle name="Normal 20 4 6 2 2" xfId="19668" xr:uid="{00000000-0005-0000-0000-0000D54C0000}"/>
    <cellStyle name="Normal 20 4 6 3" xfId="19669" xr:uid="{00000000-0005-0000-0000-0000D64C0000}"/>
    <cellStyle name="Normal 20 4 7" xfId="19670" xr:uid="{00000000-0005-0000-0000-0000D74C0000}"/>
    <cellStyle name="Normal 20 4 7 2" xfId="19671" xr:uid="{00000000-0005-0000-0000-0000D84C0000}"/>
    <cellStyle name="Normal 20 4 7 2 2" xfId="19672" xr:uid="{00000000-0005-0000-0000-0000D94C0000}"/>
    <cellStyle name="Normal 20 4 7 3" xfId="19673" xr:uid="{00000000-0005-0000-0000-0000DA4C0000}"/>
    <cellStyle name="Normal 20 4 8" xfId="19674" xr:uid="{00000000-0005-0000-0000-0000DB4C0000}"/>
    <cellStyle name="Normal 20 4 8 2" xfId="19675" xr:uid="{00000000-0005-0000-0000-0000DC4C0000}"/>
    <cellStyle name="Normal 20 4 8 2 2" xfId="19676" xr:uid="{00000000-0005-0000-0000-0000DD4C0000}"/>
    <cellStyle name="Normal 20 4 8 3" xfId="19677" xr:uid="{00000000-0005-0000-0000-0000DE4C0000}"/>
    <cellStyle name="Normal 20 4 9" xfId="19678" xr:uid="{00000000-0005-0000-0000-0000DF4C0000}"/>
    <cellStyle name="Normal 20 4 9 2" xfId="19679" xr:uid="{00000000-0005-0000-0000-0000E04C0000}"/>
    <cellStyle name="Normal 20 5" xfId="19680" xr:uid="{00000000-0005-0000-0000-0000E14C0000}"/>
    <cellStyle name="Normal 20 5 10" xfId="19681" xr:uid="{00000000-0005-0000-0000-0000E24C0000}"/>
    <cellStyle name="Normal 20 5 10 2" xfId="19682" xr:uid="{00000000-0005-0000-0000-0000E34C0000}"/>
    <cellStyle name="Normal 20 5 11" xfId="19683" xr:uid="{00000000-0005-0000-0000-0000E44C0000}"/>
    <cellStyle name="Normal 20 5 2" xfId="19684" xr:uid="{00000000-0005-0000-0000-0000E54C0000}"/>
    <cellStyle name="Normal 20 5 2 2" xfId="19685" xr:uid="{00000000-0005-0000-0000-0000E64C0000}"/>
    <cellStyle name="Normal 20 5 2 2 2" xfId="19686" xr:uid="{00000000-0005-0000-0000-0000E74C0000}"/>
    <cellStyle name="Normal 20 5 2 2 2 2" xfId="19687" xr:uid="{00000000-0005-0000-0000-0000E84C0000}"/>
    <cellStyle name="Normal 20 5 2 2 2 2 2" xfId="19688" xr:uid="{00000000-0005-0000-0000-0000E94C0000}"/>
    <cellStyle name="Normal 20 5 2 2 2 3" xfId="19689" xr:uid="{00000000-0005-0000-0000-0000EA4C0000}"/>
    <cellStyle name="Normal 20 5 2 2 3" xfId="19690" xr:uid="{00000000-0005-0000-0000-0000EB4C0000}"/>
    <cellStyle name="Normal 20 5 2 2 3 2" xfId="19691" xr:uid="{00000000-0005-0000-0000-0000EC4C0000}"/>
    <cellStyle name="Normal 20 5 2 2 3 2 2" xfId="19692" xr:uid="{00000000-0005-0000-0000-0000ED4C0000}"/>
    <cellStyle name="Normal 20 5 2 2 3 3" xfId="19693" xr:uid="{00000000-0005-0000-0000-0000EE4C0000}"/>
    <cellStyle name="Normal 20 5 2 2 4" xfId="19694" xr:uid="{00000000-0005-0000-0000-0000EF4C0000}"/>
    <cellStyle name="Normal 20 5 2 2 4 2" xfId="19695" xr:uid="{00000000-0005-0000-0000-0000F04C0000}"/>
    <cellStyle name="Normal 20 5 2 2 4 2 2" xfId="19696" xr:uid="{00000000-0005-0000-0000-0000F14C0000}"/>
    <cellStyle name="Normal 20 5 2 2 4 3" xfId="19697" xr:uid="{00000000-0005-0000-0000-0000F24C0000}"/>
    <cellStyle name="Normal 20 5 2 2 5" xfId="19698" xr:uid="{00000000-0005-0000-0000-0000F34C0000}"/>
    <cellStyle name="Normal 20 5 2 2 5 2" xfId="19699" xr:uid="{00000000-0005-0000-0000-0000F44C0000}"/>
    <cellStyle name="Normal 20 5 2 2 6" xfId="19700" xr:uid="{00000000-0005-0000-0000-0000F54C0000}"/>
    <cellStyle name="Normal 20 5 2 2 6 2" xfId="19701" xr:uid="{00000000-0005-0000-0000-0000F64C0000}"/>
    <cellStyle name="Normal 20 5 2 2 7" xfId="19702" xr:uid="{00000000-0005-0000-0000-0000F74C0000}"/>
    <cellStyle name="Normal 20 5 2 3" xfId="19703" xr:uid="{00000000-0005-0000-0000-0000F84C0000}"/>
    <cellStyle name="Normal 20 5 2 3 2" xfId="19704" xr:uid="{00000000-0005-0000-0000-0000F94C0000}"/>
    <cellStyle name="Normal 20 5 2 3 2 2" xfId="19705" xr:uid="{00000000-0005-0000-0000-0000FA4C0000}"/>
    <cellStyle name="Normal 20 5 2 3 2 2 2" xfId="19706" xr:uid="{00000000-0005-0000-0000-0000FB4C0000}"/>
    <cellStyle name="Normal 20 5 2 3 2 3" xfId="19707" xr:uid="{00000000-0005-0000-0000-0000FC4C0000}"/>
    <cellStyle name="Normal 20 5 2 3 3" xfId="19708" xr:uid="{00000000-0005-0000-0000-0000FD4C0000}"/>
    <cellStyle name="Normal 20 5 2 3 3 2" xfId="19709" xr:uid="{00000000-0005-0000-0000-0000FE4C0000}"/>
    <cellStyle name="Normal 20 5 2 3 3 2 2" xfId="19710" xr:uid="{00000000-0005-0000-0000-0000FF4C0000}"/>
    <cellStyle name="Normal 20 5 2 3 3 3" xfId="19711" xr:uid="{00000000-0005-0000-0000-0000004D0000}"/>
    <cellStyle name="Normal 20 5 2 3 4" xfId="19712" xr:uid="{00000000-0005-0000-0000-0000014D0000}"/>
    <cellStyle name="Normal 20 5 2 3 4 2" xfId="19713" xr:uid="{00000000-0005-0000-0000-0000024D0000}"/>
    <cellStyle name="Normal 20 5 2 3 4 2 2" xfId="19714" xr:uid="{00000000-0005-0000-0000-0000034D0000}"/>
    <cellStyle name="Normal 20 5 2 3 4 3" xfId="19715" xr:uid="{00000000-0005-0000-0000-0000044D0000}"/>
    <cellStyle name="Normal 20 5 2 3 5" xfId="19716" xr:uid="{00000000-0005-0000-0000-0000054D0000}"/>
    <cellStyle name="Normal 20 5 2 3 5 2" xfId="19717" xr:uid="{00000000-0005-0000-0000-0000064D0000}"/>
    <cellStyle name="Normal 20 5 2 3 6" xfId="19718" xr:uid="{00000000-0005-0000-0000-0000074D0000}"/>
    <cellStyle name="Normal 20 5 2 3 6 2" xfId="19719" xr:uid="{00000000-0005-0000-0000-0000084D0000}"/>
    <cellStyle name="Normal 20 5 2 3 7" xfId="19720" xr:uid="{00000000-0005-0000-0000-0000094D0000}"/>
    <cellStyle name="Normal 20 5 2 4" xfId="19721" xr:uid="{00000000-0005-0000-0000-00000A4D0000}"/>
    <cellStyle name="Normal 20 5 2 4 2" xfId="19722" xr:uid="{00000000-0005-0000-0000-00000B4D0000}"/>
    <cellStyle name="Normal 20 5 2 4 2 2" xfId="19723" xr:uid="{00000000-0005-0000-0000-00000C4D0000}"/>
    <cellStyle name="Normal 20 5 2 4 3" xfId="19724" xr:uid="{00000000-0005-0000-0000-00000D4D0000}"/>
    <cellStyle name="Normal 20 5 2 5" xfId="19725" xr:uid="{00000000-0005-0000-0000-00000E4D0000}"/>
    <cellStyle name="Normal 20 5 2 5 2" xfId="19726" xr:uid="{00000000-0005-0000-0000-00000F4D0000}"/>
    <cellStyle name="Normal 20 5 2 5 2 2" xfId="19727" xr:uid="{00000000-0005-0000-0000-0000104D0000}"/>
    <cellStyle name="Normal 20 5 2 5 3" xfId="19728" xr:uid="{00000000-0005-0000-0000-0000114D0000}"/>
    <cellStyle name="Normal 20 5 2 6" xfId="19729" xr:uid="{00000000-0005-0000-0000-0000124D0000}"/>
    <cellStyle name="Normal 20 5 2 6 2" xfId="19730" xr:uid="{00000000-0005-0000-0000-0000134D0000}"/>
    <cellStyle name="Normal 20 5 2 6 2 2" xfId="19731" xr:uid="{00000000-0005-0000-0000-0000144D0000}"/>
    <cellStyle name="Normal 20 5 2 6 3" xfId="19732" xr:uid="{00000000-0005-0000-0000-0000154D0000}"/>
    <cellStyle name="Normal 20 5 2 7" xfId="19733" xr:uid="{00000000-0005-0000-0000-0000164D0000}"/>
    <cellStyle name="Normal 20 5 2 7 2" xfId="19734" xr:uid="{00000000-0005-0000-0000-0000174D0000}"/>
    <cellStyle name="Normal 20 5 2 8" xfId="19735" xr:uid="{00000000-0005-0000-0000-0000184D0000}"/>
    <cellStyle name="Normal 20 5 2 8 2" xfId="19736" xr:uid="{00000000-0005-0000-0000-0000194D0000}"/>
    <cellStyle name="Normal 20 5 2 9" xfId="19737" xr:uid="{00000000-0005-0000-0000-00001A4D0000}"/>
    <cellStyle name="Normal 20 5 3" xfId="19738" xr:uid="{00000000-0005-0000-0000-00001B4D0000}"/>
    <cellStyle name="Normal 20 5 3 2" xfId="19739" xr:uid="{00000000-0005-0000-0000-00001C4D0000}"/>
    <cellStyle name="Normal 20 5 3 2 2" xfId="19740" xr:uid="{00000000-0005-0000-0000-00001D4D0000}"/>
    <cellStyle name="Normal 20 5 3 2 2 2" xfId="19741" xr:uid="{00000000-0005-0000-0000-00001E4D0000}"/>
    <cellStyle name="Normal 20 5 3 2 2 2 2" xfId="19742" xr:uid="{00000000-0005-0000-0000-00001F4D0000}"/>
    <cellStyle name="Normal 20 5 3 2 2 3" xfId="19743" xr:uid="{00000000-0005-0000-0000-0000204D0000}"/>
    <cellStyle name="Normal 20 5 3 2 3" xfId="19744" xr:uid="{00000000-0005-0000-0000-0000214D0000}"/>
    <cellStyle name="Normal 20 5 3 2 3 2" xfId="19745" xr:uid="{00000000-0005-0000-0000-0000224D0000}"/>
    <cellStyle name="Normal 20 5 3 2 3 2 2" xfId="19746" xr:uid="{00000000-0005-0000-0000-0000234D0000}"/>
    <cellStyle name="Normal 20 5 3 2 3 3" xfId="19747" xr:uid="{00000000-0005-0000-0000-0000244D0000}"/>
    <cellStyle name="Normal 20 5 3 2 4" xfId="19748" xr:uid="{00000000-0005-0000-0000-0000254D0000}"/>
    <cellStyle name="Normal 20 5 3 2 4 2" xfId="19749" xr:uid="{00000000-0005-0000-0000-0000264D0000}"/>
    <cellStyle name="Normal 20 5 3 2 4 2 2" xfId="19750" xr:uid="{00000000-0005-0000-0000-0000274D0000}"/>
    <cellStyle name="Normal 20 5 3 2 4 3" xfId="19751" xr:uid="{00000000-0005-0000-0000-0000284D0000}"/>
    <cellStyle name="Normal 20 5 3 2 5" xfId="19752" xr:uid="{00000000-0005-0000-0000-0000294D0000}"/>
    <cellStyle name="Normal 20 5 3 2 5 2" xfId="19753" xr:uid="{00000000-0005-0000-0000-00002A4D0000}"/>
    <cellStyle name="Normal 20 5 3 2 6" xfId="19754" xr:uid="{00000000-0005-0000-0000-00002B4D0000}"/>
    <cellStyle name="Normal 20 5 3 2 6 2" xfId="19755" xr:uid="{00000000-0005-0000-0000-00002C4D0000}"/>
    <cellStyle name="Normal 20 5 3 2 7" xfId="19756" xr:uid="{00000000-0005-0000-0000-00002D4D0000}"/>
    <cellStyle name="Normal 20 5 3 3" xfId="19757" xr:uid="{00000000-0005-0000-0000-00002E4D0000}"/>
    <cellStyle name="Normal 20 5 3 3 2" xfId="19758" xr:uid="{00000000-0005-0000-0000-00002F4D0000}"/>
    <cellStyle name="Normal 20 5 3 3 2 2" xfId="19759" xr:uid="{00000000-0005-0000-0000-0000304D0000}"/>
    <cellStyle name="Normal 20 5 3 3 3" xfId="19760" xr:uid="{00000000-0005-0000-0000-0000314D0000}"/>
    <cellStyle name="Normal 20 5 3 4" xfId="19761" xr:uid="{00000000-0005-0000-0000-0000324D0000}"/>
    <cellStyle name="Normal 20 5 3 4 2" xfId="19762" xr:uid="{00000000-0005-0000-0000-0000334D0000}"/>
    <cellStyle name="Normal 20 5 3 4 2 2" xfId="19763" xr:uid="{00000000-0005-0000-0000-0000344D0000}"/>
    <cellStyle name="Normal 20 5 3 4 3" xfId="19764" xr:uid="{00000000-0005-0000-0000-0000354D0000}"/>
    <cellStyle name="Normal 20 5 3 5" xfId="19765" xr:uid="{00000000-0005-0000-0000-0000364D0000}"/>
    <cellStyle name="Normal 20 5 3 5 2" xfId="19766" xr:uid="{00000000-0005-0000-0000-0000374D0000}"/>
    <cellStyle name="Normal 20 5 3 5 2 2" xfId="19767" xr:uid="{00000000-0005-0000-0000-0000384D0000}"/>
    <cellStyle name="Normal 20 5 3 5 3" xfId="19768" xr:uid="{00000000-0005-0000-0000-0000394D0000}"/>
    <cellStyle name="Normal 20 5 3 6" xfId="19769" xr:uid="{00000000-0005-0000-0000-00003A4D0000}"/>
    <cellStyle name="Normal 20 5 3 6 2" xfId="19770" xr:uid="{00000000-0005-0000-0000-00003B4D0000}"/>
    <cellStyle name="Normal 20 5 3 7" xfId="19771" xr:uid="{00000000-0005-0000-0000-00003C4D0000}"/>
    <cellStyle name="Normal 20 5 3 7 2" xfId="19772" xr:uid="{00000000-0005-0000-0000-00003D4D0000}"/>
    <cellStyle name="Normal 20 5 3 8" xfId="19773" xr:uid="{00000000-0005-0000-0000-00003E4D0000}"/>
    <cellStyle name="Normal 20 5 4" xfId="19774" xr:uid="{00000000-0005-0000-0000-00003F4D0000}"/>
    <cellStyle name="Normal 20 5 4 2" xfId="19775" xr:uid="{00000000-0005-0000-0000-0000404D0000}"/>
    <cellStyle name="Normal 20 5 4 2 2" xfId="19776" xr:uid="{00000000-0005-0000-0000-0000414D0000}"/>
    <cellStyle name="Normal 20 5 4 2 2 2" xfId="19777" xr:uid="{00000000-0005-0000-0000-0000424D0000}"/>
    <cellStyle name="Normal 20 5 4 2 3" xfId="19778" xr:uid="{00000000-0005-0000-0000-0000434D0000}"/>
    <cellStyle name="Normal 20 5 4 3" xfId="19779" xr:uid="{00000000-0005-0000-0000-0000444D0000}"/>
    <cellStyle name="Normal 20 5 4 3 2" xfId="19780" xr:uid="{00000000-0005-0000-0000-0000454D0000}"/>
    <cellStyle name="Normal 20 5 4 3 2 2" xfId="19781" xr:uid="{00000000-0005-0000-0000-0000464D0000}"/>
    <cellStyle name="Normal 20 5 4 3 3" xfId="19782" xr:uid="{00000000-0005-0000-0000-0000474D0000}"/>
    <cellStyle name="Normal 20 5 4 4" xfId="19783" xr:uid="{00000000-0005-0000-0000-0000484D0000}"/>
    <cellStyle name="Normal 20 5 4 4 2" xfId="19784" xr:uid="{00000000-0005-0000-0000-0000494D0000}"/>
    <cellStyle name="Normal 20 5 4 4 2 2" xfId="19785" xr:uid="{00000000-0005-0000-0000-00004A4D0000}"/>
    <cellStyle name="Normal 20 5 4 4 3" xfId="19786" xr:uid="{00000000-0005-0000-0000-00004B4D0000}"/>
    <cellStyle name="Normal 20 5 4 5" xfId="19787" xr:uid="{00000000-0005-0000-0000-00004C4D0000}"/>
    <cellStyle name="Normal 20 5 4 5 2" xfId="19788" xr:uid="{00000000-0005-0000-0000-00004D4D0000}"/>
    <cellStyle name="Normal 20 5 4 6" xfId="19789" xr:uid="{00000000-0005-0000-0000-00004E4D0000}"/>
    <cellStyle name="Normal 20 5 4 6 2" xfId="19790" xr:uid="{00000000-0005-0000-0000-00004F4D0000}"/>
    <cellStyle name="Normal 20 5 4 7" xfId="19791" xr:uid="{00000000-0005-0000-0000-0000504D0000}"/>
    <cellStyle name="Normal 20 5 5" xfId="19792" xr:uid="{00000000-0005-0000-0000-0000514D0000}"/>
    <cellStyle name="Normal 20 5 5 2" xfId="19793" xr:uid="{00000000-0005-0000-0000-0000524D0000}"/>
    <cellStyle name="Normal 20 5 5 2 2" xfId="19794" xr:uid="{00000000-0005-0000-0000-0000534D0000}"/>
    <cellStyle name="Normal 20 5 5 2 2 2" xfId="19795" xr:uid="{00000000-0005-0000-0000-0000544D0000}"/>
    <cellStyle name="Normal 20 5 5 2 3" xfId="19796" xr:uid="{00000000-0005-0000-0000-0000554D0000}"/>
    <cellStyle name="Normal 20 5 5 3" xfId="19797" xr:uid="{00000000-0005-0000-0000-0000564D0000}"/>
    <cellStyle name="Normal 20 5 5 3 2" xfId="19798" xr:uid="{00000000-0005-0000-0000-0000574D0000}"/>
    <cellStyle name="Normal 20 5 5 3 2 2" xfId="19799" xr:uid="{00000000-0005-0000-0000-0000584D0000}"/>
    <cellStyle name="Normal 20 5 5 3 3" xfId="19800" xr:uid="{00000000-0005-0000-0000-0000594D0000}"/>
    <cellStyle name="Normal 20 5 5 4" xfId="19801" xr:uid="{00000000-0005-0000-0000-00005A4D0000}"/>
    <cellStyle name="Normal 20 5 5 4 2" xfId="19802" xr:uid="{00000000-0005-0000-0000-00005B4D0000}"/>
    <cellStyle name="Normal 20 5 5 4 2 2" xfId="19803" xr:uid="{00000000-0005-0000-0000-00005C4D0000}"/>
    <cellStyle name="Normal 20 5 5 4 3" xfId="19804" xr:uid="{00000000-0005-0000-0000-00005D4D0000}"/>
    <cellStyle name="Normal 20 5 5 5" xfId="19805" xr:uid="{00000000-0005-0000-0000-00005E4D0000}"/>
    <cellStyle name="Normal 20 5 5 5 2" xfId="19806" xr:uid="{00000000-0005-0000-0000-00005F4D0000}"/>
    <cellStyle name="Normal 20 5 5 6" xfId="19807" xr:uid="{00000000-0005-0000-0000-0000604D0000}"/>
    <cellStyle name="Normal 20 5 5 6 2" xfId="19808" xr:uid="{00000000-0005-0000-0000-0000614D0000}"/>
    <cellStyle name="Normal 20 5 5 7" xfId="19809" xr:uid="{00000000-0005-0000-0000-0000624D0000}"/>
    <cellStyle name="Normal 20 5 6" xfId="19810" xr:uid="{00000000-0005-0000-0000-0000634D0000}"/>
    <cellStyle name="Normal 20 5 6 2" xfId="19811" xr:uid="{00000000-0005-0000-0000-0000644D0000}"/>
    <cellStyle name="Normal 20 5 6 2 2" xfId="19812" xr:uid="{00000000-0005-0000-0000-0000654D0000}"/>
    <cellStyle name="Normal 20 5 6 3" xfId="19813" xr:uid="{00000000-0005-0000-0000-0000664D0000}"/>
    <cellStyle name="Normal 20 5 7" xfId="19814" xr:uid="{00000000-0005-0000-0000-0000674D0000}"/>
    <cellStyle name="Normal 20 5 7 2" xfId="19815" xr:uid="{00000000-0005-0000-0000-0000684D0000}"/>
    <cellStyle name="Normal 20 5 7 2 2" xfId="19816" xr:uid="{00000000-0005-0000-0000-0000694D0000}"/>
    <cellStyle name="Normal 20 5 7 3" xfId="19817" xr:uid="{00000000-0005-0000-0000-00006A4D0000}"/>
    <cellStyle name="Normal 20 5 8" xfId="19818" xr:uid="{00000000-0005-0000-0000-00006B4D0000}"/>
    <cellStyle name="Normal 20 5 8 2" xfId="19819" xr:uid="{00000000-0005-0000-0000-00006C4D0000}"/>
    <cellStyle name="Normal 20 5 8 2 2" xfId="19820" xr:uid="{00000000-0005-0000-0000-00006D4D0000}"/>
    <cellStyle name="Normal 20 5 8 3" xfId="19821" xr:uid="{00000000-0005-0000-0000-00006E4D0000}"/>
    <cellStyle name="Normal 20 5 9" xfId="19822" xr:uid="{00000000-0005-0000-0000-00006F4D0000}"/>
    <cellStyle name="Normal 20 5 9 2" xfId="19823" xr:uid="{00000000-0005-0000-0000-0000704D0000}"/>
    <cellStyle name="Normal 20 6" xfId="19824" xr:uid="{00000000-0005-0000-0000-0000714D0000}"/>
    <cellStyle name="Normal 20 6 2" xfId="19825" xr:uid="{00000000-0005-0000-0000-0000724D0000}"/>
    <cellStyle name="Normal 20 6 2 2" xfId="19826" xr:uid="{00000000-0005-0000-0000-0000734D0000}"/>
    <cellStyle name="Normal 20 6 2 2 2" xfId="19827" xr:uid="{00000000-0005-0000-0000-0000744D0000}"/>
    <cellStyle name="Normal 20 6 2 2 2 2" xfId="19828" xr:uid="{00000000-0005-0000-0000-0000754D0000}"/>
    <cellStyle name="Normal 20 6 2 2 3" xfId="19829" xr:uid="{00000000-0005-0000-0000-0000764D0000}"/>
    <cellStyle name="Normal 20 6 2 3" xfId="19830" xr:uid="{00000000-0005-0000-0000-0000774D0000}"/>
    <cellStyle name="Normal 20 6 2 3 2" xfId="19831" xr:uid="{00000000-0005-0000-0000-0000784D0000}"/>
    <cellStyle name="Normal 20 6 2 3 2 2" xfId="19832" xr:uid="{00000000-0005-0000-0000-0000794D0000}"/>
    <cellStyle name="Normal 20 6 2 3 3" xfId="19833" xr:uid="{00000000-0005-0000-0000-00007A4D0000}"/>
    <cellStyle name="Normal 20 6 2 4" xfId="19834" xr:uid="{00000000-0005-0000-0000-00007B4D0000}"/>
    <cellStyle name="Normal 20 6 2 4 2" xfId="19835" xr:uid="{00000000-0005-0000-0000-00007C4D0000}"/>
    <cellStyle name="Normal 20 6 2 4 2 2" xfId="19836" xr:uid="{00000000-0005-0000-0000-00007D4D0000}"/>
    <cellStyle name="Normal 20 6 2 4 3" xfId="19837" xr:uid="{00000000-0005-0000-0000-00007E4D0000}"/>
    <cellStyle name="Normal 20 6 2 5" xfId="19838" xr:uid="{00000000-0005-0000-0000-00007F4D0000}"/>
    <cellStyle name="Normal 20 6 2 5 2" xfId="19839" xr:uid="{00000000-0005-0000-0000-0000804D0000}"/>
    <cellStyle name="Normal 20 6 2 6" xfId="19840" xr:uid="{00000000-0005-0000-0000-0000814D0000}"/>
    <cellStyle name="Normal 20 6 2 6 2" xfId="19841" xr:uid="{00000000-0005-0000-0000-0000824D0000}"/>
    <cellStyle name="Normal 20 6 2 7" xfId="19842" xr:uid="{00000000-0005-0000-0000-0000834D0000}"/>
    <cellStyle name="Normal 20 6 3" xfId="19843" xr:uid="{00000000-0005-0000-0000-0000844D0000}"/>
    <cellStyle name="Normal 20 6 3 2" xfId="19844" xr:uid="{00000000-0005-0000-0000-0000854D0000}"/>
    <cellStyle name="Normal 20 6 3 2 2" xfId="19845" xr:uid="{00000000-0005-0000-0000-0000864D0000}"/>
    <cellStyle name="Normal 20 6 3 2 2 2" xfId="19846" xr:uid="{00000000-0005-0000-0000-0000874D0000}"/>
    <cellStyle name="Normal 20 6 3 2 3" xfId="19847" xr:uid="{00000000-0005-0000-0000-0000884D0000}"/>
    <cellStyle name="Normal 20 6 3 3" xfId="19848" xr:uid="{00000000-0005-0000-0000-0000894D0000}"/>
    <cellStyle name="Normal 20 6 3 3 2" xfId="19849" xr:uid="{00000000-0005-0000-0000-00008A4D0000}"/>
    <cellStyle name="Normal 20 6 3 3 2 2" xfId="19850" xr:uid="{00000000-0005-0000-0000-00008B4D0000}"/>
    <cellStyle name="Normal 20 6 3 3 3" xfId="19851" xr:uid="{00000000-0005-0000-0000-00008C4D0000}"/>
    <cellStyle name="Normal 20 6 3 4" xfId="19852" xr:uid="{00000000-0005-0000-0000-00008D4D0000}"/>
    <cellStyle name="Normal 20 6 3 4 2" xfId="19853" xr:uid="{00000000-0005-0000-0000-00008E4D0000}"/>
    <cellStyle name="Normal 20 6 3 4 2 2" xfId="19854" xr:uid="{00000000-0005-0000-0000-00008F4D0000}"/>
    <cellStyle name="Normal 20 6 3 4 3" xfId="19855" xr:uid="{00000000-0005-0000-0000-0000904D0000}"/>
    <cellStyle name="Normal 20 6 3 5" xfId="19856" xr:uid="{00000000-0005-0000-0000-0000914D0000}"/>
    <cellStyle name="Normal 20 6 3 5 2" xfId="19857" xr:uid="{00000000-0005-0000-0000-0000924D0000}"/>
    <cellStyle name="Normal 20 6 3 6" xfId="19858" xr:uid="{00000000-0005-0000-0000-0000934D0000}"/>
    <cellStyle name="Normal 20 6 3 6 2" xfId="19859" xr:uid="{00000000-0005-0000-0000-0000944D0000}"/>
    <cellStyle name="Normal 20 6 3 7" xfId="19860" xr:uid="{00000000-0005-0000-0000-0000954D0000}"/>
    <cellStyle name="Normal 20 6 4" xfId="19861" xr:uid="{00000000-0005-0000-0000-0000964D0000}"/>
    <cellStyle name="Normal 20 6 4 2" xfId="19862" xr:uid="{00000000-0005-0000-0000-0000974D0000}"/>
    <cellStyle name="Normal 20 6 4 2 2" xfId="19863" xr:uid="{00000000-0005-0000-0000-0000984D0000}"/>
    <cellStyle name="Normal 20 6 4 3" xfId="19864" xr:uid="{00000000-0005-0000-0000-0000994D0000}"/>
    <cellStyle name="Normal 20 6 5" xfId="19865" xr:uid="{00000000-0005-0000-0000-00009A4D0000}"/>
    <cellStyle name="Normal 20 6 5 2" xfId="19866" xr:uid="{00000000-0005-0000-0000-00009B4D0000}"/>
    <cellStyle name="Normal 20 6 5 2 2" xfId="19867" xr:uid="{00000000-0005-0000-0000-00009C4D0000}"/>
    <cellStyle name="Normal 20 6 5 3" xfId="19868" xr:uid="{00000000-0005-0000-0000-00009D4D0000}"/>
    <cellStyle name="Normal 20 6 6" xfId="19869" xr:uid="{00000000-0005-0000-0000-00009E4D0000}"/>
    <cellStyle name="Normal 20 6 6 2" xfId="19870" xr:uid="{00000000-0005-0000-0000-00009F4D0000}"/>
    <cellStyle name="Normal 20 6 6 2 2" xfId="19871" xr:uid="{00000000-0005-0000-0000-0000A04D0000}"/>
    <cellStyle name="Normal 20 6 6 3" xfId="19872" xr:uid="{00000000-0005-0000-0000-0000A14D0000}"/>
    <cellStyle name="Normal 20 6 7" xfId="19873" xr:uid="{00000000-0005-0000-0000-0000A24D0000}"/>
    <cellStyle name="Normal 20 6 7 2" xfId="19874" xr:uid="{00000000-0005-0000-0000-0000A34D0000}"/>
    <cellStyle name="Normal 20 6 8" xfId="19875" xr:uid="{00000000-0005-0000-0000-0000A44D0000}"/>
    <cellStyle name="Normal 20 6 8 2" xfId="19876" xr:uid="{00000000-0005-0000-0000-0000A54D0000}"/>
    <cellStyle name="Normal 20 6 9" xfId="19877" xr:uid="{00000000-0005-0000-0000-0000A64D0000}"/>
    <cellStyle name="Normal 20 7" xfId="19878" xr:uid="{00000000-0005-0000-0000-0000A74D0000}"/>
    <cellStyle name="Normal 20 7 2" xfId="19879" xr:uid="{00000000-0005-0000-0000-0000A84D0000}"/>
    <cellStyle name="Normal 20 7 2 2" xfId="19880" xr:uid="{00000000-0005-0000-0000-0000A94D0000}"/>
    <cellStyle name="Normal 20 7 2 2 2" xfId="19881" xr:uid="{00000000-0005-0000-0000-0000AA4D0000}"/>
    <cellStyle name="Normal 20 7 2 2 2 2" xfId="19882" xr:uid="{00000000-0005-0000-0000-0000AB4D0000}"/>
    <cellStyle name="Normal 20 7 2 2 3" xfId="19883" xr:uid="{00000000-0005-0000-0000-0000AC4D0000}"/>
    <cellStyle name="Normal 20 7 2 3" xfId="19884" xr:uid="{00000000-0005-0000-0000-0000AD4D0000}"/>
    <cellStyle name="Normal 20 7 2 3 2" xfId="19885" xr:uid="{00000000-0005-0000-0000-0000AE4D0000}"/>
    <cellStyle name="Normal 20 7 2 3 2 2" xfId="19886" xr:uid="{00000000-0005-0000-0000-0000AF4D0000}"/>
    <cellStyle name="Normal 20 7 2 3 3" xfId="19887" xr:uid="{00000000-0005-0000-0000-0000B04D0000}"/>
    <cellStyle name="Normal 20 7 2 4" xfId="19888" xr:uid="{00000000-0005-0000-0000-0000B14D0000}"/>
    <cellStyle name="Normal 20 7 2 4 2" xfId="19889" xr:uid="{00000000-0005-0000-0000-0000B24D0000}"/>
    <cellStyle name="Normal 20 7 2 4 2 2" xfId="19890" xr:uid="{00000000-0005-0000-0000-0000B34D0000}"/>
    <cellStyle name="Normal 20 7 2 4 3" xfId="19891" xr:uid="{00000000-0005-0000-0000-0000B44D0000}"/>
    <cellStyle name="Normal 20 7 2 5" xfId="19892" xr:uid="{00000000-0005-0000-0000-0000B54D0000}"/>
    <cellStyle name="Normal 20 7 2 5 2" xfId="19893" xr:uid="{00000000-0005-0000-0000-0000B64D0000}"/>
    <cellStyle name="Normal 20 7 2 6" xfId="19894" xr:uid="{00000000-0005-0000-0000-0000B74D0000}"/>
    <cellStyle name="Normal 20 7 2 6 2" xfId="19895" xr:uid="{00000000-0005-0000-0000-0000B84D0000}"/>
    <cellStyle name="Normal 20 7 2 7" xfId="19896" xr:uid="{00000000-0005-0000-0000-0000B94D0000}"/>
    <cellStyle name="Normal 20 7 3" xfId="19897" xr:uid="{00000000-0005-0000-0000-0000BA4D0000}"/>
    <cellStyle name="Normal 20 7 3 2" xfId="19898" xr:uid="{00000000-0005-0000-0000-0000BB4D0000}"/>
    <cellStyle name="Normal 20 7 3 2 2" xfId="19899" xr:uid="{00000000-0005-0000-0000-0000BC4D0000}"/>
    <cellStyle name="Normal 20 7 3 3" xfId="19900" xr:uid="{00000000-0005-0000-0000-0000BD4D0000}"/>
    <cellStyle name="Normal 20 7 4" xfId="19901" xr:uid="{00000000-0005-0000-0000-0000BE4D0000}"/>
    <cellStyle name="Normal 20 7 4 2" xfId="19902" xr:uid="{00000000-0005-0000-0000-0000BF4D0000}"/>
    <cellStyle name="Normal 20 7 4 2 2" xfId="19903" xr:uid="{00000000-0005-0000-0000-0000C04D0000}"/>
    <cellStyle name="Normal 20 7 4 3" xfId="19904" xr:uid="{00000000-0005-0000-0000-0000C14D0000}"/>
    <cellStyle name="Normal 20 7 5" xfId="19905" xr:uid="{00000000-0005-0000-0000-0000C24D0000}"/>
    <cellStyle name="Normal 20 7 5 2" xfId="19906" xr:uid="{00000000-0005-0000-0000-0000C34D0000}"/>
    <cellStyle name="Normal 20 7 5 2 2" xfId="19907" xr:uid="{00000000-0005-0000-0000-0000C44D0000}"/>
    <cellStyle name="Normal 20 7 5 3" xfId="19908" xr:uid="{00000000-0005-0000-0000-0000C54D0000}"/>
    <cellStyle name="Normal 20 7 6" xfId="19909" xr:uid="{00000000-0005-0000-0000-0000C64D0000}"/>
    <cellStyle name="Normal 20 7 6 2" xfId="19910" xr:uid="{00000000-0005-0000-0000-0000C74D0000}"/>
    <cellStyle name="Normal 20 7 7" xfId="19911" xr:uid="{00000000-0005-0000-0000-0000C84D0000}"/>
    <cellStyle name="Normal 20 7 7 2" xfId="19912" xr:uid="{00000000-0005-0000-0000-0000C94D0000}"/>
    <cellStyle name="Normal 20 7 8" xfId="19913" xr:uid="{00000000-0005-0000-0000-0000CA4D0000}"/>
    <cellStyle name="Normal 20 8" xfId="19914" xr:uid="{00000000-0005-0000-0000-0000CB4D0000}"/>
    <cellStyle name="Normal 20 8 2" xfId="19915" xr:uid="{00000000-0005-0000-0000-0000CC4D0000}"/>
    <cellStyle name="Normal 20 8 2 2" xfId="19916" xr:uid="{00000000-0005-0000-0000-0000CD4D0000}"/>
    <cellStyle name="Normal 20 8 2 2 2" xfId="19917" xr:uid="{00000000-0005-0000-0000-0000CE4D0000}"/>
    <cellStyle name="Normal 20 8 2 3" xfId="19918" xr:uid="{00000000-0005-0000-0000-0000CF4D0000}"/>
    <cellStyle name="Normal 20 8 3" xfId="19919" xr:uid="{00000000-0005-0000-0000-0000D04D0000}"/>
    <cellStyle name="Normal 20 8 3 2" xfId="19920" xr:uid="{00000000-0005-0000-0000-0000D14D0000}"/>
    <cellStyle name="Normal 20 8 3 2 2" xfId="19921" xr:uid="{00000000-0005-0000-0000-0000D24D0000}"/>
    <cellStyle name="Normal 20 8 3 3" xfId="19922" xr:uid="{00000000-0005-0000-0000-0000D34D0000}"/>
    <cellStyle name="Normal 20 8 4" xfId="19923" xr:uid="{00000000-0005-0000-0000-0000D44D0000}"/>
    <cellStyle name="Normal 20 8 4 2" xfId="19924" xr:uid="{00000000-0005-0000-0000-0000D54D0000}"/>
    <cellStyle name="Normal 20 8 4 2 2" xfId="19925" xr:uid="{00000000-0005-0000-0000-0000D64D0000}"/>
    <cellStyle name="Normal 20 8 4 3" xfId="19926" xr:uid="{00000000-0005-0000-0000-0000D74D0000}"/>
    <cellStyle name="Normal 20 8 5" xfId="19927" xr:uid="{00000000-0005-0000-0000-0000D84D0000}"/>
    <cellStyle name="Normal 20 8 5 2" xfId="19928" xr:uid="{00000000-0005-0000-0000-0000D94D0000}"/>
    <cellStyle name="Normal 20 8 6" xfId="19929" xr:uid="{00000000-0005-0000-0000-0000DA4D0000}"/>
    <cellStyle name="Normal 20 8 6 2" xfId="19930" xr:uid="{00000000-0005-0000-0000-0000DB4D0000}"/>
    <cellStyle name="Normal 20 8 7" xfId="19931" xr:uid="{00000000-0005-0000-0000-0000DC4D0000}"/>
    <cellStyle name="Normal 20 9" xfId="19932" xr:uid="{00000000-0005-0000-0000-0000DD4D0000}"/>
    <cellStyle name="Normal 20 9 2" xfId="19933" xr:uid="{00000000-0005-0000-0000-0000DE4D0000}"/>
    <cellStyle name="Normal 20 9 2 2" xfId="19934" xr:uid="{00000000-0005-0000-0000-0000DF4D0000}"/>
    <cellStyle name="Normal 20 9 2 2 2" xfId="19935" xr:uid="{00000000-0005-0000-0000-0000E04D0000}"/>
    <cellStyle name="Normal 20 9 2 3" xfId="19936" xr:uid="{00000000-0005-0000-0000-0000E14D0000}"/>
    <cellStyle name="Normal 20 9 3" xfId="19937" xr:uid="{00000000-0005-0000-0000-0000E24D0000}"/>
    <cellStyle name="Normal 20 9 3 2" xfId="19938" xr:uid="{00000000-0005-0000-0000-0000E34D0000}"/>
    <cellStyle name="Normal 20 9 3 2 2" xfId="19939" xr:uid="{00000000-0005-0000-0000-0000E44D0000}"/>
    <cellStyle name="Normal 20 9 3 3" xfId="19940" xr:uid="{00000000-0005-0000-0000-0000E54D0000}"/>
    <cellStyle name="Normal 20 9 4" xfId="19941" xr:uid="{00000000-0005-0000-0000-0000E64D0000}"/>
    <cellStyle name="Normal 20 9 4 2" xfId="19942" xr:uid="{00000000-0005-0000-0000-0000E74D0000}"/>
    <cellStyle name="Normal 20 9 4 2 2" xfId="19943" xr:uid="{00000000-0005-0000-0000-0000E84D0000}"/>
    <cellStyle name="Normal 20 9 4 3" xfId="19944" xr:uid="{00000000-0005-0000-0000-0000E94D0000}"/>
    <cellStyle name="Normal 20 9 5" xfId="19945" xr:uid="{00000000-0005-0000-0000-0000EA4D0000}"/>
    <cellStyle name="Normal 20 9 5 2" xfId="19946" xr:uid="{00000000-0005-0000-0000-0000EB4D0000}"/>
    <cellStyle name="Normal 20 9 6" xfId="19947" xr:uid="{00000000-0005-0000-0000-0000EC4D0000}"/>
    <cellStyle name="Normal 20 9 6 2" xfId="19948" xr:uid="{00000000-0005-0000-0000-0000ED4D0000}"/>
    <cellStyle name="Normal 20 9 7" xfId="19949" xr:uid="{00000000-0005-0000-0000-0000EE4D0000}"/>
    <cellStyle name="Normal 20_Confidential Information" xfId="19950" xr:uid="{00000000-0005-0000-0000-0000EF4D0000}"/>
    <cellStyle name="Normal 21" xfId="19951" xr:uid="{00000000-0005-0000-0000-0000F04D0000}"/>
    <cellStyle name="Normal 21 2" xfId="19952" xr:uid="{00000000-0005-0000-0000-0000F14D0000}"/>
    <cellStyle name="Normal 22" xfId="19953" xr:uid="{00000000-0005-0000-0000-0000F24D0000}"/>
    <cellStyle name="Normal 22 10" xfId="19954" xr:uid="{00000000-0005-0000-0000-0000F34D0000}"/>
    <cellStyle name="Normal 22 10 2" xfId="19955" xr:uid="{00000000-0005-0000-0000-0000F44D0000}"/>
    <cellStyle name="Normal 22 10 2 2" xfId="19956" xr:uid="{00000000-0005-0000-0000-0000F54D0000}"/>
    <cellStyle name="Normal 22 10 3" xfId="19957" xr:uid="{00000000-0005-0000-0000-0000F64D0000}"/>
    <cellStyle name="Normal 22 11" xfId="19958" xr:uid="{00000000-0005-0000-0000-0000F74D0000}"/>
    <cellStyle name="Normal 22 11 2" xfId="19959" xr:uid="{00000000-0005-0000-0000-0000F84D0000}"/>
    <cellStyle name="Normal 22 11 2 2" xfId="19960" xr:uid="{00000000-0005-0000-0000-0000F94D0000}"/>
    <cellStyle name="Normal 22 11 3" xfId="19961" xr:uid="{00000000-0005-0000-0000-0000FA4D0000}"/>
    <cellStyle name="Normal 22 12" xfId="19962" xr:uid="{00000000-0005-0000-0000-0000FB4D0000}"/>
    <cellStyle name="Normal 22 12 2" xfId="19963" xr:uid="{00000000-0005-0000-0000-0000FC4D0000}"/>
    <cellStyle name="Normal 22 13" xfId="19964" xr:uid="{00000000-0005-0000-0000-0000FD4D0000}"/>
    <cellStyle name="Normal 22 13 2" xfId="19965" xr:uid="{00000000-0005-0000-0000-0000FE4D0000}"/>
    <cellStyle name="Normal 22 14" xfId="19966" xr:uid="{00000000-0005-0000-0000-0000FF4D0000}"/>
    <cellStyle name="Normal 22 2" xfId="19967" xr:uid="{00000000-0005-0000-0000-0000004E0000}"/>
    <cellStyle name="Normal 22 2 10" xfId="19968" xr:uid="{00000000-0005-0000-0000-0000014E0000}"/>
    <cellStyle name="Normal 22 2 10 2" xfId="19969" xr:uid="{00000000-0005-0000-0000-0000024E0000}"/>
    <cellStyle name="Normal 22 2 10 2 2" xfId="19970" xr:uid="{00000000-0005-0000-0000-0000034E0000}"/>
    <cellStyle name="Normal 22 2 10 3" xfId="19971" xr:uid="{00000000-0005-0000-0000-0000044E0000}"/>
    <cellStyle name="Normal 22 2 11" xfId="19972" xr:uid="{00000000-0005-0000-0000-0000054E0000}"/>
    <cellStyle name="Normal 22 2 11 2" xfId="19973" xr:uid="{00000000-0005-0000-0000-0000064E0000}"/>
    <cellStyle name="Normal 22 2 12" xfId="19974" xr:uid="{00000000-0005-0000-0000-0000074E0000}"/>
    <cellStyle name="Normal 22 2 12 2" xfId="19975" xr:uid="{00000000-0005-0000-0000-0000084E0000}"/>
    <cellStyle name="Normal 22 2 13" xfId="19976" xr:uid="{00000000-0005-0000-0000-0000094E0000}"/>
    <cellStyle name="Normal 22 2 2" xfId="19977" xr:uid="{00000000-0005-0000-0000-00000A4E0000}"/>
    <cellStyle name="Normal 22 2 2 10" xfId="19978" xr:uid="{00000000-0005-0000-0000-00000B4E0000}"/>
    <cellStyle name="Normal 22 2 2 10 2" xfId="19979" xr:uid="{00000000-0005-0000-0000-00000C4E0000}"/>
    <cellStyle name="Normal 22 2 2 11" xfId="19980" xr:uid="{00000000-0005-0000-0000-00000D4E0000}"/>
    <cellStyle name="Normal 22 2 2 2" xfId="19981" xr:uid="{00000000-0005-0000-0000-00000E4E0000}"/>
    <cellStyle name="Normal 22 2 2 2 2" xfId="19982" xr:uid="{00000000-0005-0000-0000-00000F4E0000}"/>
    <cellStyle name="Normal 22 2 2 2 2 2" xfId="19983" xr:uid="{00000000-0005-0000-0000-0000104E0000}"/>
    <cellStyle name="Normal 22 2 2 2 2 2 2" xfId="19984" xr:uid="{00000000-0005-0000-0000-0000114E0000}"/>
    <cellStyle name="Normal 22 2 2 2 2 2 2 2" xfId="19985" xr:uid="{00000000-0005-0000-0000-0000124E0000}"/>
    <cellStyle name="Normal 22 2 2 2 2 2 3" xfId="19986" xr:uid="{00000000-0005-0000-0000-0000134E0000}"/>
    <cellStyle name="Normal 22 2 2 2 2 3" xfId="19987" xr:uid="{00000000-0005-0000-0000-0000144E0000}"/>
    <cellStyle name="Normal 22 2 2 2 2 3 2" xfId="19988" xr:uid="{00000000-0005-0000-0000-0000154E0000}"/>
    <cellStyle name="Normal 22 2 2 2 2 3 2 2" xfId="19989" xr:uid="{00000000-0005-0000-0000-0000164E0000}"/>
    <cellStyle name="Normal 22 2 2 2 2 3 3" xfId="19990" xr:uid="{00000000-0005-0000-0000-0000174E0000}"/>
    <cellStyle name="Normal 22 2 2 2 2 4" xfId="19991" xr:uid="{00000000-0005-0000-0000-0000184E0000}"/>
    <cellStyle name="Normal 22 2 2 2 2 4 2" xfId="19992" xr:uid="{00000000-0005-0000-0000-0000194E0000}"/>
    <cellStyle name="Normal 22 2 2 2 2 4 2 2" xfId="19993" xr:uid="{00000000-0005-0000-0000-00001A4E0000}"/>
    <cellStyle name="Normal 22 2 2 2 2 4 3" xfId="19994" xr:uid="{00000000-0005-0000-0000-00001B4E0000}"/>
    <cellStyle name="Normal 22 2 2 2 2 5" xfId="19995" xr:uid="{00000000-0005-0000-0000-00001C4E0000}"/>
    <cellStyle name="Normal 22 2 2 2 2 5 2" xfId="19996" xr:uid="{00000000-0005-0000-0000-00001D4E0000}"/>
    <cellStyle name="Normal 22 2 2 2 2 6" xfId="19997" xr:uid="{00000000-0005-0000-0000-00001E4E0000}"/>
    <cellStyle name="Normal 22 2 2 2 2 6 2" xfId="19998" xr:uid="{00000000-0005-0000-0000-00001F4E0000}"/>
    <cellStyle name="Normal 22 2 2 2 2 7" xfId="19999" xr:uid="{00000000-0005-0000-0000-0000204E0000}"/>
    <cellStyle name="Normal 22 2 2 2 3" xfId="20000" xr:uid="{00000000-0005-0000-0000-0000214E0000}"/>
    <cellStyle name="Normal 22 2 2 2 3 2" xfId="20001" xr:uid="{00000000-0005-0000-0000-0000224E0000}"/>
    <cellStyle name="Normal 22 2 2 2 3 2 2" xfId="20002" xr:uid="{00000000-0005-0000-0000-0000234E0000}"/>
    <cellStyle name="Normal 22 2 2 2 3 2 2 2" xfId="20003" xr:uid="{00000000-0005-0000-0000-0000244E0000}"/>
    <cellStyle name="Normal 22 2 2 2 3 2 3" xfId="20004" xr:uid="{00000000-0005-0000-0000-0000254E0000}"/>
    <cellStyle name="Normal 22 2 2 2 3 3" xfId="20005" xr:uid="{00000000-0005-0000-0000-0000264E0000}"/>
    <cellStyle name="Normal 22 2 2 2 3 3 2" xfId="20006" xr:uid="{00000000-0005-0000-0000-0000274E0000}"/>
    <cellStyle name="Normal 22 2 2 2 3 3 2 2" xfId="20007" xr:uid="{00000000-0005-0000-0000-0000284E0000}"/>
    <cellStyle name="Normal 22 2 2 2 3 3 3" xfId="20008" xr:uid="{00000000-0005-0000-0000-0000294E0000}"/>
    <cellStyle name="Normal 22 2 2 2 3 4" xfId="20009" xr:uid="{00000000-0005-0000-0000-00002A4E0000}"/>
    <cellStyle name="Normal 22 2 2 2 3 4 2" xfId="20010" xr:uid="{00000000-0005-0000-0000-00002B4E0000}"/>
    <cellStyle name="Normal 22 2 2 2 3 4 2 2" xfId="20011" xr:uid="{00000000-0005-0000-0000-00002C4E0000}"/>
    <cellStyle name="Normal 22 2 2 2 3 4 3" xfId="20012" xr:uid="{00000000-0005-0000-0000-00002D4E0000}"/>
    <cellStyle name="Normal 22 2 2 2 3 5" xfId="20013" xr:uid="{00000000-0005-0000-0000-00002E4E0000}"/>
    <cellStyle name="Normal 22 2 2 2 3 5 2" xfId="20014" xr:uid="{00000000-0005-0000-0000-00002F4E0000}"/>
    <cellStyle name="Normal 22 2 2 2 3 6" xfId="20015" xr:uid="{00000000-0005-0000-0000-0000304E0000}"/>
    <cellStyle name="Normal 22 2 2 2 3 6 2" xfId="20016" xr:uid="{00000000-0005-0000-0000-0000314E0000}"/>
    <cellStyle name="Normal 22 2 2 2 3 7" xfId="20017" xr:uid="{00000000-0005-0000-0000-0000324E0000}"/>
    <cellStyle name="Normal 22 2 2 2 4" xfId="20018" xr:uid="{00000000-0005-0000-0000-0000334E0000}"/>
    <cellStyle name="Normal 22 2 2 2 4 2" xfId="20019" xr:uid="{00000000-0005-0000-0000-0000344E0000}"/>
    <cellStyle name="Normal 22 2 2 2 4 2 2" xfId="20020" xr:uid="{00000000-0005-0000-0000-0000354E0000}"/>
    <cellStyle name="Normal 22 2 2 2 4 3" xfId="20021" xr:uid="{00000000-0005-0000-0000-0000364E0000}"/>
    <cellStyle name="Normal 22 2 2 2 5" xfId="20022" xr:uid="{00000000-0005-0000-0000-0000374E0000}"/>
    <cellStyle name="Normal 22 2 2 2 5 2" xfId="20023" xr:uid="{00000000-0005-0000-0000-0000384E0000}"/>
    <cellStyle name="Normal 22 2 2 2 5 2 2" xfId="20024" xr:uid="{00000000-0005-0000-0000-0000394E0000}"/>
    <cellStyle name="Normal 22 2 2 2 5 3" xfId="20025" xr:uid="{00000000-0005-0000-0000-00003A4E0000}"/>
    <cellStyle name="Normal 22 2 2 2 6" xfId="20026" xr:uid="{00000000-0005-0000-0000-00003B4E0000}"/>
    <cellStyle name="Normal 22 2 2 2 6 2" xfId="20027" xr:uid="{00000000-0005-0000-0000-00003C4E0000}"/>
    <cellStyle name="Normal 22 2 2 2 6 2 2" xfId="20028" xr:uid="{00000000-0005-0000-0000-00003D4E0000}"/>
    <cellStyle name="Normal 22 2 2 2 6 3" xfId="20029" xr:uid="{00000000-0005-0000-0000-00003E4E0000}"/>
    <cellStyle name="Normal 22 2 2 2 7" xfId="20030" xr:uid="{00000000-0005-0000-0000-00003F4E0000}"/>
    <cellStyle name="Normal 22 2 2 2 7 2" xfId="20031" xr:uid="{00000000-0005-0000-0000-0000404E0000}"/>
    <cellStyle name="Normal 22 2 2 2 8" xfId="20032" xr:uid="{00000000-0005-0000-0000-0000414E0000}"/>
    <cellStyle name="Normal 22 2 2 2 8 2" xfId="20033" xr:uid="{00000000-0005-0000-0000-0000424E0000}"/>
    <cellStyle name="Normal 22 2 2 2 9" xfId="20034" xr:uid="{00000000-0005-0000-0000-0000434E0000}"/>
    <cellStyle name="Normal 22 2 2 3" xfId="20035" xr:uid="{00000000-0005-0000-0000-0000444E0000}"/>
    <cellStyle name="Normal 22 2 2 3 2" xfId="20036" xr:uid="{00000000-0005-0000-0000-0000454E0000}"/>
    <cellStyle name="Normal 22 2 2 3 2 2" xfId="20037" xr:uid="{00000000-0005-0000-0000-0000464E0000}"/>
    <cellStyle name="Normal 22 2 2 3 2 2 2" xfId="20038" xr:uid="{00000000-0005-0000-0000-0000474E0000}"/>
    <cellStyle name="Normal 22 2 2 3 2 2 2 2" xfId="20039" xr:uid="{00000000-0005-0000-0000-0000484E0000}"/>
    <cellStyle name="Normal 22 2 2 3 2 2 3" xfId="20040" xr:uid="{00000000-0005-0000-0000-0000494E0000}"/>
    <cellStyle name="Normal 22 2 2 3 2 3" xfId="20041" xr:uid="{00000000-0005-0000-0000-00004A4E0000}"/>
    <cellStyle name="Normal 22 2 2 3 2 3 2" xfId="20042" xr:uid="{00000000-0005-0000-0000-00004B4E0000}"/>
    <cellStyle name="Normal 22 2 2 3 2 3 2 2" xfId="20043" xr:uid="{00000000-0005-0000-0000-00004C4E0000}"/>
    <cellStyle name="Normal 22 2 2 3 2 3 3" xfId="20044" xr:uid="{00000000-0005-0000-0000-00004D4E0000}"/>
    <cellStyle name="Normal 22 2 2 3 2 4" xfId="20045" xr:uid="{00000000-0005-0000-0000-00004E4E0000}"/>
    <cellStyle name="Normal 22 2 2 3 2 4 2" xfId="20046" xr:uid="{00000000-0005-0000-0000-00004F4E0000}"/>
    <cellStyle name="Normal 22 2 2 3 2 4 2 2" xfId="20047" xr:uid="{00000000-0005-0000-0000-0000504E0000}"/>
    <cellStyle name="Normal 22 2 2 3 2 4 3" xfId="20048" xr:uid="{00000000-0005-0000-0000-0000514E0000}"/>
    <cellStyle name="Normal 22 2 2 3 2 5" xfId="20049" xr:uid="{00000000-0005-0000-0000-0000524E0000}"/>
    <cellStyle name="Normal 22 2 2 3 2 5 2" xfId="20050" xr:uid="{00000000-0005-0000-0000-0000534E0000}"/>
    <cellStyle name="Normal 22 2 2 3 2 6" xfId="20051" xr:uid="{00000000-0005-0000-0000-0000544E0000}"/>
    <cellStyle name="Normal 22 2 2 3 2 6 2" xfId="20052" xr:uid="{00000000-0005-0000-0000-0000554E0000}"/>
    <cellStyle name="Normal 22 2 2 3 2 7" xfId="20053" xr:uid="{00000000-0005-0000-0000-0000564E0000}"/>
    <cellStyle name="Normal 22 2 2 3 3" xfId="20054" xr:uid="{00000000-0005-0000-0000-0000574E0000}"/>
    <cellStyle name="Normal 22 2 2 3 3 2" xfId="20055" xr:uid="{00000000-0005-0000-0000-0000584E0000}"/>
    <cellStyle name="Normal 22 2 2 3 3 2 2" xfId="20056" xr:uid="{00000000-0005-0000-0000-0000594E0000}"/>
    <cellStyle name="Normal 22 2 2 3 3 3" xfId="20057" xr:uid="{00000000-0005-0000-0000-00005A4E0000}"/>
    <cellStyle name="Normal 22 2 2 3 4" xfId="20058" xr:uid="{00000000-0005-0000-0000-00005B4E0000}"/>
    <cellStyle name="Normal 22 2 2 3 4 2" xfId="20059" xr:uid="{00000000-0005-0000-0000-00005C4E0000}"/>
    <cellStyle name="Normal 22 2 2 3 4 2 2" xfId="20060" xr:uid="{00000000-0005-0000-0000-00005D4E0000}"/>
    <cellStyle name="Normal 22 2 2 3 4 3" xfId="20061" xr:uid="{00000000-0005-0000-0000-00005E4E0000}"/>
    <cellStyle name="Normal 22 2 2 3 5" xfId="20062" xr:uid="{00000000-0005-0000-0000-00005F4E0000}"/>
    <cellStyle name="Normal 22 2 2 3 5 2" xfId="20063" xr:uid="{00000000-0005-0000-0000-0000604E0000}"/>
    <cellStyle name="Normal 22 2 2 3 5 2 2" xfId="20064" xr:uid="{00000000-0005-0000-0000-0000614E0000}"/>
    <cellStyle name="Normal 22 2 2 3 5 3" xfId="20065" xr:uid="{00000000-0005-0000-0000-0000624E0000}"/>
    <cellStyle name="Normal 22 2 2 3 6" xfId="20066" xr:uid="{00000000-0005-0000-0000-0000634E0000}"/>
    <cellStyle name="Normal 22 2 2 3 6 2" xfId="20067" xr:uid="{00000000-0005-0000-0000-0000644E0000}"/>
    <cellStyle name="Normal 22 2 2 3 7" xfId="20068" xr:uid="{00000000-0005-0000-0000-0000654E0000}"/>
    <cellStyle name="Normal 22 2 2 3 7 2" xfId="20069" xr:uid="{00000000-0005-0000-0000-0000664E0000}"/>
    <cellStyle name="Normal 22 2 2 3 8" xfId="20070" xr:uid="{00000000-0005-0000-0000-0000674E0000}"/>
    <cellStyle name="Normal 22 2 2 4" xfId="20071" xr:uid="{00000000-0005-0000-0000-0000684E0000}"/>
    <cellStyle name="Normal 22 2 2 4 2" xfId="20072" xr:uid="{00000000-0005-0000-0000-0000694E0000}"/>
    <cellStyle name="Normal 22 2 2 4 2 2" xfId="20073" xr:uid="{00000000-0005-0000-0000-00006A4E0000}"/>
    <cellStyle name="Normal 22 2 2 4 2 2 2" xfId="20074" xr:uid="{00000000-0005-0000-0000-00006B4E0000}"/>
    <cellStyle name="Normal 22 2 2 4 2 3" xfId="20075" xr:uid="{00000000-0005-0000-0000-00006C4E0000}"/>
    <cellStyle name="Normal 22 2 2 4 3" xfId="20076" xr:uid="{00000000-0005-0000-0000-00006D4E0000}"/>
    <cellStyle name="Normal 22 2 2 4 3 2" xfId="20077" xr:uid="{00000000-0005-0000-0000-00006E4E0000}"/>
    <cellStyle name="Normal 22 2 2 4 3 2 2" xfId="20078" xr:uid="{00000000-0005-0000-0000-00006F4E0000}"/>
    <cellStyle name="Normal 22 2 2 4 3 3" xfId="20079" xr:uid="{00000000-0005-0000-0000-0000704E0000}"/>
    <cellStyle name="Normal 22 2 2 4 4" xfId="20080" xr:uid="{00000000-0005-0000-0000-0000714E0000}"/>
    <cellStyle name="Normal 22 2 2 4 4 2" xfId="20081" xr:uid="{00000000-0005-0000-0000-0000724E0000}"/>
    <cellStyle name="Normal 22 2 2 4 4 2 2" xfId="20082" xr:uid="{00000000-0005-0000-0000-0000734E0000}"/>
    <cellStyle name="Normal 22 2 2 4 4 3" xfId="20083" xr:uid="{00000000-0005-0000-0000-0000744E0000}"/>
    <cellStyle name="Normal 22 2 2 4 5" xfId="20084" xr:uid="{00000000-0005-0000-0000-0000754E0000}"/>
    <cellStyle name="Normal 22 2 2 4 5 2" xfId="20085" xr:uid="{00000000-0005-0000-0000-0000764E0000}"/>
    <cellStyle name="Normal 22 2 2 4 6" xfId="20086" xr:uid="{00000000-0005-0000-0000-0000774E0000}"/>
    <cellStyle name="Normal 22 2 2 4 6 2" xfId="20087" xr:uid="{00000000-0005-0000-0000-0000784E0000}"/>
    <cellStyle name="Normal 22 2 2 4 7" xfId="20088" xr:uid="{00000000-0005-0000-0000-0000794E0000}"/>
    <cellStyle name="Normal 22 2 2 5" xfId="20089" xr:uid="{00000000-0005-0000-0000-00007A4E0000}"/>
    <cellStyle name="Normal 22 2 2 5 2" xfId="20090" xr:uid="{00000000-0005-0000-0000-00007B4E0000}"/>
    <cellStyle name="Normal 22 2 2 5 2 2" xfId="20091" xr:uid="{00000000-0005-0000-0000-00007C4E0000}"/>
    <cellStyle name="Normal 22 2 2 5 2 2 2" xfId="20092" xr:uid="{00000000-0005-0000-0000-00007D4E0000}"/>
    <cellStyle name="Normal 22 2 2 5 2 3" xfId="20093" xr:uid="{00000000-0005-0000-0000-00007E4E0000}"/>
    <cellStyle name="Normal 22 2 2 5 3" xfId="20094" xr:uid="{00000000-0005-0000-0000-00007F4E0000}"/>
    <cellStyle name="Normal 22 2 2 5 3 2" xfId="20095" xr:uid="{00000000-0005-0000-0000-0000804E0000}"/>
    <cellStyle name="Normal 22 2 2 5 3 2 2" xfId="20096" xr:uid="{00000000-0005-0000-0000-0000814E0000}"/>
    <cellStyle name="Normal 22 2 2 5 3 3" xfId="20097" xr:uid="{00000000-0005-0000-0000-0000824E0000}"/>
    <cellStyle name="Normal 22 2 2 5 4" xfId="20098" xr:uid="{00000000-0005-0000-0000-0000834E0000}"/>
    <cellStyle name="Normal 22 2 2 5 4 2" xfId="20099" xr:uid="{00000000-0005-0000-0000-0000844E0000}"/>
    <cellStyle name="Normal 22 2 2 5 4 2 2" xfId="20100" xr:uid="{00000000-0005-0000-0000-0000854E0000}"/>
    <cellStyle name="Normal 22 2 2 5 4 3" xfId="20101" xr:uid="{00000000-0005-0000-0000-0000864E0000}"/>
    <cellStyle name="Normal 22 2 2 5 5" xfId="20102" xr:uid="{00000000-0005-0000-0000-0000874E0000}"/>
    <cellStyle name="Normal 22 2 2 5 5 2" xfId="20103" xr:uid="{00000000-0005-0000-0000-0000884E0000}"/>
    <cellStyle name="Normal 22 2 2 5 6" xfId="20104" xr:uid="{00000000-0005-0000-0000-0000894E0000}"/>
    <cellStyle name="Normal 22 2 2 5 6 2" xfId="20105" xr:uid="{00000000-0005-0000-0000-00008A4E0000}"/>
    <cellStyle name="Normal 22 2 2 5 7" xfId="20106" xr:uid="{00000000-0005-0000-0000-00008B4E0000}"/>
    <cellStyle name="Normal 22 2 2 6" xfId="20107" xr:uid="{00000000-0005-0000-0000-00008C4E0000}"/>
    <cellStyle name="Normal 22 2 2 6 2" xfId="20108" xr:uid="{00000000-0005-0000-0000-00008D4E0000}"/>
    <cellStyle name="Normal 22 2 2 6 2 2" xfId="20109" xr:uid="{00000000-0005-0000-0000-00008E4E0000}"/>
    <cellStyle name="Normal 22 2 2 6 3" xfId="20110" xr:uid="{00000000-0005-0000-0000-00008F4E0000}"/>
    <cellStyle name="Normal 22 2 2 7" xfId="20111" xr:uid="{00000000-0005-0000-0000-0000904E0000}"/>
    <cellStyle name="Normal 22 2 2 7 2" xfId="20112" xr:uid="{00000000-0005-0000-0000-0000914E0000}"/>
    <cellStyle name="Normal 22 2 2 7 2 2" xfId="20113" xr:uid="{00000000-0005-0000-0000-0000924E0000}"/>
    <cellStyle name="Normal 22 2 2 7 3" xfId="20114" xr:uid="{00000000-0005-0000-0000-0000934E0000}"/>
    <cellStyle name="Normal 22 2 2 8" xfId="20115" xr:uid="{00000000-0005-0000-0000-0000944E0000}"/>
    <cellStyle name="Normal 22 2 2 8 2" xfId="20116" xr:uid="{00000000-0005-0000-0000-0000954E0000}"/>
    <cellStyle name="Normal 22 2 2 8 2 2" xfId="20117" xr:uid="{00000000-0005-0000-0000-0000964E0000}"/>
    <cellStyle name="Normal 22 2 2 8 3" xfId="20118" xr:uid="{00000000-0005-0000-0000-0000974E0000}"/>
    <cellStyle name="Normal 22 2 2 9" xfId="20119" xr:uid="{00000000-0005-0000-0000-0000984E0000}"/>
    <cellStyle name="Normal 22 2 2 9 2" xfId="20120" xr:uid="{00000000-0005-0000-0000-0000994E0000}"/>
    <cellStyle name="Normal 22 2 3" xfId="20121" xr:uid="{00000000-0005-0000-0000-00009A4E0000}"/>
    <cellStyle name="Normal 22 2 3 10" xfId="20122" xr:uid="{00000000-0005-0000-0000-00009B4E0000}"/>
    <cellStyle name="Normal 22 2 3 10 2" xfId="20123" xr:uid="{00000000-0005-0000-0000-00009C4E0000}"/>
    <cellStyle name="Normal 22 2 3 11" xfId="20124" xr:uid="{00000000-0005-0000-0000-00009D4E0000}"/>
    <cellStyle name="Normal 22 2 3 2" xfId="20125" xr:uid="{00000000-0005-0000-0000-00009E4E0000}"/>
    <cellStyle name="Normal 22 2 3 2 2" xfId="20126" xr:uid="{00000000-0005-0000-0000-00009F4E0000}"/>
    <cellStyle name="Normal 22 2 3 2 2 2" xfId="20127" xr:uid="{00000000-0005-0000-0000-0000A04E0000}"/>
    <cellStyle name="Normal 22 2 3 2 2 2 2" xfId="20128" xr:uid="{00000000-0005-0000-0000-0000A14E0000}"/>
    <cellStyle name="Normal 22 2 3 2 2 2 2 2" xfId="20129" xr:uid="{00000000-0005-0000-0000-0000A24E0000}"/>
    <cellStyle name="Normal 22 2 3 2 2 2 3" xfId="20130" xr:uid="{00000000-0005-0000-0000-0000A34E0000}"/>
    <cellStyle name="Normal 22 2 3 2 2 3" xfId="20131" xr:uid="{00000000-0005-0000-0000-0000A44E0000}"/>
    <cellStyle name="Normal 22 2 3 2 2 3 2" xfId="20132" xr:uid="{00000000-0005-0000-0000-0000A54E0000}"/>
    <cellStyle name="Normal 22 2 3 2 2 3 2 2" xfId="20133" xr:uid="{00000000-0005-0000-0000-0000A64E0000}"/>
    <cellStyle name="Normal 22 2 3 2 2 3 3" xfId="20134" xr:uid="{00000000-0005-0000-0000-0000A74E0000}"/>
    <cellStyle name="Normal 22 2 3 2 2 4" xfId="20135" xr:uid="{00000000-0005-0000-0000-0000A84E0000}"/>
    <cellStyle name="Normal 22 2 3 2 2 4 2" xfId="20136" xr:uid="{00000000-0005-0000-0000-0000A94E0000}"/>
    <cellStyle name="Normal 22 2 3 2 2 4 2 2" xfId="20137" xr:uid="{00000000-0005-0000-0000-0000AA4E0000}"/>
    <cellStyle name="Normal 22 2 3 2 2 4 3" xfId="20138" xr:uid="{00000000-0005-0000-0000-0000AB4E0000}"/>
    <cellStyle name="Normal 22 2 3 2 2 5" xfId="20139" xr:uid="{00000000-0005-0000-0000-0000AC4E0000}"/>
    <cellStyle name="Normal 22 2 3 2 2 5 2" xfId="20140" xr:uid="{00000000-0005-0000-0000-0000AD4E0000}"/>
    <cellStyle name="Normal 22 2 3 2 2 6" xfId="20141" xr:uid="{00000000-0005-0000-0000-0000AE4E0000}"/>
    <cellStyle name="Normal 22 2 3 2 2 6 2" xfId="20142" xr:uid="{00000000-0005-0000-0000-0000AF4E0000}"/>
    <cellStyle name="Normal 22 2 3 2 2 7" xfId="20143" xr:uid="{00000000-0005-0000-0000-0000B04E0000}"/>
    <cellStyle name="Normal 22 2 3 2 3" xfId="20144" xr:uid="{00000000-0005-0000-0000-0000B14E0000}"/>
    <cellStyle name="Normal 22 2 3 2 3 2" xfId="20145" xr:uid="{00000000-0005-0000-0000-0000B24E0000}"/>
    <cellStyle name="Normal 22 2 3 2 3 2 2" xfId="20146" xr:uid="{00000000-0005-0000-0000-0000B34E0000}"/>
    <cellStyle name="Normal 22 2 3 2 3 2 2 2" xfId="20147" xr:uid="{00000000-0005-0000-0000-0000B44E0000}"/>
    <cellStyle name="Normal 22 2 3 2 3 2 3" xfId="20148" xr:uid="{00000000-0005-0000-0000-0000B54E0000}"/>
    <cellStyle name="Normal 22 2 3 2 3 3" xfId="20149" xr:uid="{00000000-0005-0000-0000-0000B64E0000}"/>
    <cellStyle name="Normal 22 2 3 2 3 3 2" xfId="20150" xr:uid="{00000000-0005-0000-0000-0000B74E0000}"/>
    <cellStyle name="Normal 22 2 3 2 3 3 2 2" xfId="20151" xr:uid="{00000000-0005-0000-0000-0000B84E0000}"/>
    <cellStyle name="Normal 22 2 3 2 3 3 3" xfId="20152" xr:uid="{00000000-0005-0000-0000-0000B94E0000}"/>
    <cellStyle name="Normal 22 2 3 2 3 4" xfId="20153" xr:uid="{00000000-0005-0000-0000-0000BA4E0000}"/>
    <cellStyle name="Normal 22 2 3 2 3 4 2" xfId="20154" xr:uid="{00000000-0005-0000-0000-0000BB4E0000}"/>
    <cellStyle name="Normal 22 2 3 2 3 4 2 2" xfId="20155" xr:uid="{00000000-0005-0000-0000-0000BC4E0000}"/>
    <cellStyle name="Normal 22 2 3 2 3 4 3" xfId="20156" xr:uid="{00000000-0005-0000-0000-0000BD4E0000}"/>
    <cellStyle name="Normal 22 2 3 2 3 5" xfId="20157" xr:uid="{00000000-0005-0000-0000-0000BE4E0000}"/>
    <cellStyle name="Normal 22 2 3 2 3 5 2" xfId="20158" xr:uid="{00000000-0005-0000-0000-0000BF4E0000}"/>
    <cellStyle name="Normal 22 2 3 2 3 6" xfId="20159" xr:uid="{00000000-0005-0000-0000-0000C04E0000}"/>
    <cellStyle name="Normal 22 2 3 2 3 6 2" xfId="20160" xr:uid="{00000000-0005-0000-0000-0000C14E0000}"/>
    <cellStyle name="Normal 22 2 3 2 3 7" xfId="20161" xr:uid="{00000000-0005-0000-0000-0000C24E0000}"/>
    <cellStyle name="Normal 22 2 3 2 4" xfId="20162" xr:uid="{00000000-0005-0000-0000-0000C34E0000}"/>
    <cellStyle name="Normal 22 2 3 2 4 2" xfId="20163" xr:uid="{00000000-0005-0000-0000-0000C44E0000}"/>
    <cellStyle name="Normal 22 2 3 2 4 2 2" xfId="20164" xr:uid="{00000000-0005-0000-0000-0000C54E0000}"/>
    <cellStyle name="Normal 22 2 3 2 4 3" xfId="20165" xr:uid="{00000000-0005-0000-0000-0000C64E0000}"/>
    <cellStyle name="Normal 22 2 3 2 5" xfId="20166" xr:uid="{00000000-0005-0000-0000-0000C74E0000}"/>
    <cellStyle name="Normal 22 2 3 2 5 2" xfId="20167" xr:uid="{00000000-0005-0000-0000-0000C84E0000}"/>
    <cellStyle name="Normal 22 2 3 2 5 2 2" xfId="20168" xr:uid="{00000000-0005-0000-0000-0000C94E0000}"/>
    <cellStyle name="Normal 22 2 3 2 5 3" xfId="20169" xr:uid="{00000000-0005-0000-0000-0000CA4E0000}"/>
    <cellStyle name="Normal 22 2 3 2 6" xfId="20170" xr:uid="{00000000-0005-0000-0000-0000CB4E0000}"/>
    <cellStyle name="Normal 22 2 3 2 6 2" xfId="20171" xr:uid="{00000000-0005-0000-0000-0000CC4E0000}"/>
    <cellStyle name="Normal 22 2 3 2 6 2 2" xfId="20172" xr:uid="{00000000-0005-0000-0000-0000CD4E0000}"/>
    <cellStyle name="Normal 22 2 3 2 6 3" xfId="20173" xr:uid="{00000000-0005-0000-0000-0000CE4E0000}"/>
    <cellStyle name="Normal 22 2 3 2 7" xfId="20174" xr:uid="{00000000-0005-0000-0000-0000CF4E0000}"/>
    <cellStyle name="Normal 22 2 3 2 7 2" xfId="20175" xr:uid="{00000000-0005-0000-0000-0000D04E0000}"/>
    <cellStyle name="Normal 22 2 3 2 8" xfId="20176" xr:uid="{00000000-0005-0000-0000-0000D14E0000}"/>
    <cellStyle name="Normal 22 2 3 2 8 2" xfId="20177" xr:uid="{00000000-0005-0000-0000-0000D24E0000}"/>
    <cellStyle name="Normal 22 2 3 2 9" xfId="20178" xr:uid="{00000000-0005-0000-0000-0000D34E0000}"/>
    <cellStyle name="Normal 22 2 3 3" xfId="20179" xr:uid="{00000000-0005-0000-0000-0000D44E0000}"/>
    <cellStyle name="Normal 22 2 3 3 2" xfId="20180" xr:uid="{00000000-0005-0000-0000-0000D54E0000}"/>
    <cellStyle name="Normal 22 2 3 3 2 2" xfId="20181" xr:uid="{00000000-0005-0000-0000-0000D64E0000}"/>
    <cellStyle name="Normal 22 2 3 3 2 2 2" xfId="20182" xr:uid="{00000000-0005-0000-0000-0000D74E0000}"/>
    <cellStyle name="Normal 22 2 3 3 2 2 2 2" xfId="20183" xr:uid="{00000000-0005-0000-0000-0000D84E0000}"/>
    <cellStyle name="Normal 22 2 3 3 2 2 3" xfId="20184" xr:uid="{00000000-0005-0000-0000-0000D94E0000}"/>
    <cellStyle name="Normal 22 2 3 3 2 3" xfId="20185" xr:uid="{00000000-0005-0000-0000-0000DA4E0000}"/>
    <cellStyle name="Normal 22 2 3 3 2 3 2" xfId="20186" xr:uid="{00000000-0005-0000-0000-0000DB4E0000}"/>
    <cellStyle name="Normal 22 2 3 3 2 3 2 2" xfId="20187" xr:uid="{00000000-0005-0000-0000-0000DC4E0000}"/>
    <cellStyle name="Normal 22 2 3 3 2 3 3" xfId="20188" xr:uid="{00000000-0005-0000-0000-0000DD4E0000}"/>
    <cellStyle name="Normal 22 2 3 3 2 4" xfId="20189" xr:uid="{00000000-0005-0000-0000-0000DE4E0000}"/>
    <cellStyle name="Normal 22 2 3 3 2 4 2" xfId="20190" xr:uid="{00000000-0005-0000-0000-0000DF4E0000}"/>
    <cellStyle name="Normal 22 2 3 3 2 4 2 2" xfId="20191" xr:uid="{00000000-0005-0000-0000-0000E04E0000}"/>
    <cellStyle name="Normal 22 2 3 3 2 4 3" xfId="20192" xr:uid="{00000000-0005-0000-0000-0000E14E0000}"/>
    <cellStyle name="Normal 22 2 3 3 2 5" xfId="20193" xr:uid="{00000000-0005-0000-0000-0000E24E0000}"/>
    <cellStyle name="Normal 22 2 3 3 2 5 2" xfId="20194" xr:uid="{00000000-0005-0000-0000-0000E34E0000}"/>
    <cellStyle name="Normal 22 2 3 3 2 6" xfId="20195" xr:uid="{00000000-0005-0000-0000-0000E44E0000}"/>
    <cellStyle name="Normal 22 2 3 3 2 6 2" xfId="20196" xr:uid="{00000000-0005-0000-0000-0000E54E0000}"/>
    <cellStyle name="Normal 22 2 3 3 2 7" xfId="20197" xr:uid="{00000000-0005-0000-0000-0000E64E0000}"/>
    <cellStyle name="Normal 22 2 3 3 3" xfId="20198" xr:uid="{00000000-0005-0000-0000-0000E74E0000}"/>
    <cellStyle name="Normal 22 2 3 3 3 2" xfId="20199" xr:uid="{00000000-0005-0000-0000-0000E84E0000}"/>
    <cellStyle name="Normal 22 2 3 3 3 2 2" xfId="20200" xr:uid="{00000000-0005-0000-0000-0000E94E0000}"/>
    <cellStyle name="Normal 22 2 3 3 3 3" xfId="20201" xr:uid="{00000000-0005-0000-0000-0000EA4E0000}"/>
    <cellStyle name="Normal 22 2 3 3 4" xfId="20202" xr:uid="{00000000-0005-0000-0000-0000EB4E0000}"/>
    <cellStyle name="Normal 22 2 3 3 4 2" xfId="20203" xr:uid="{00000000-0005-0000-0000-0000EC4E0000}"/>
    <cellStyle name="Normal 22 2 3 3 4 2 2" xfId="20204" xr:uid="{00000000-0005-0000-0000-0000ED4E0000}"/>
    <cellStyle name="Normal 22 2 3 3 4 3" xfId="20205" xr:uid="{00000000-0005-0000-0000-0000EE4E0000}"/>
    <cellStyle name="Normal 22 2 3 3 5" xfId="20206" xr:uid="{00000000-0005-0000-0000-0000EF4E0000}"/>
    <cellStyle name="Normal 22 2 3 3 5 2" xfId="20207" xr:uid="{00000000-0005-0000-0000-0000F04E0000}"/>
    <cellStyle name="Normal 22 2 3 3 5 2 2" xfId="20208" xr:uid="{00000000-0005-0000-0000-0000F14E0000}"/>
    <cellStyle name="Normal 22 2 3 3 5 3" xfId="20209" xr:uid="{00000000-0005-0000-0000-0000F24E0000}"/>
    <cellStyle name="Normal 22 2 3 3 6" xfId="20210" xr:uid="{00000000-0005-0000-0000-0000F34E0000}"/>
    <cellStyle name="Normal 22 2 3 3 6 2" xfId="20211" xr:uid="{00000000-0005-0000-0000-0000F44E0000}"/>
    <cellStyle name="Normal 22 2 3 3 7" xfId="20212" xr:uid="{00000000-0005-0000-0000-0000F54E0000}"/>
    <cellStyle name="Normal 22 2 3 3 7 2" xfId="20213" xr:uid="{00000000-0005-0000-0000-0000F64E0000}"/>
    <cellStyle name="Normal 22 2 3 3 8" xfId="20214" xr:uid="{00000000-0005-0000-0000-0000F74E0000}"/>
    <cellStyle name="Normal 22 2 3 4" xfId="20215" xr:uid="{00000000-0005-0000-0000-0000F84E0000}"/>
    <cellStyle name="Normal 22 2 3 4 2" xfId="20216" xr:uid="{00000000-0005-0000-0000-0000F94E0000}"/>
    <cellStyle name="Normal 22 2 3 4 2 2" xfId="20217" xr:uid="{00000000-0005-0000-0000-0000FA4E0000}"/>
    <cellStyle name="Normal 22 2 3 4 2 2 2" xfId="20218" xr:uid="{00000000-0005-0000-0000-0000FB4E0000}"/>
    <cellStyle name="Normal 22 2 3 4 2 3" xfId="20219" xr:uid="{00000000-0005-0000-0000-0000FC4E0000}"/>
    <cellStyle name="Normal 22 2 3 4 3" xfId="20220" xr:uid="{00000000-0005-0000-0000-0000FD4E0000}"/>
    <cellStyle name="Normal 22 2 3 4 3 2" xfId="20221" xr:uid="{00000000-0005-0000-0000-0000FE4E0000}"/>
    <cellStyle name="Normal 22 2 3 4 3 2 2" xfId="20222" xr:uid="{00000000-0005-0000-0000-0000FF4E0000}"/>
    <cellStyle name="Normal 22 2 3 4 3 3" xfId="20223" xr:uid="{00000000-0005-0000-0000-0000004F0000}"/>
    <cellStyle name="Normal 22 2 3 4 4" xfId="20224" xr:uid="{00000000-0005-0000-0000-0000014F0000}"/>
    <cellStyle name="Normal 22 2 3 4 4 2" xfId="20225" xr:uid="{00000000-0005-0000-0000-0000024F0000}"/>
    <cellStyle name="Normal 22 2 3 4 4 2 2" xfId="20226" xr:uid="{00000000-0005-0000-0000-0000034F0000}"/>
    <cellStyle name="Normal 22 2 3 4 4 3" xfId="20227" xr:uid="{00000000-0005-0000-0000-0000044F0000}"/>
    <cellStyle name="Normal 22 2 3 4 5" xfId="20228" xr:uid="{00000000-0005-0000-0000-0000054F0000}"/>
    <cellStyle name="Normal 22 2 3 4 5 2" xfId="20229" xr:uid="{00000000-0005-0000-0000-0000064F0000}"/>
    <cellStyle name="Normal 22 2 3 4 6" xfId="20230" xr:uid="{00000000-0005-0000-0000-0000074F0000}"/>
    <cellStyle name="Normal 22 2 3 4 6 2" xfId="20231" xr:uid="{00000000-0005-0000-0000-0000084F0000}"/>
    <cellStyle name="Normal 22 2 3 4 7" xfId="20232" xr:uid="{00000000-0005-0000-0000-0000094F0000}"/>
    <cellStyle name="Normal 22 2 3 5" xfId="20233" xr:uid="{00000000-0005-0000-0000-00000A4F0000}"/>
    <cellStyle name="Normal 22 2 3 5 2" xfId="20234" xr:uid="{00000000-0005-0000-0000-00000B4F0000}"/>
    <cellStyle name="Normal 22 2 3 5 2 2" xfId="20235" xr:uid="{00000000-0005-0000-0000-00000C4F0000}"/>
    <cellStyle name="Normal 22 2 3 5 2 2 2" xfId="20236" xr:uid="{00000000-0005-0000-0000-00000D4F0000}"/>
    <cellStyle name="Normal 22 2 3 5 2 3" xfId="20237" xr:uid="{00000000-0005-0000-0000-00000E4F0000}"/>
    <cellStyle name="Normal 22 2 3 5 3" xfId="20238" xr:uid="{00000000-0005-0000-0000-00000F4F0000}"/>
    <cellStyle name="Normal 22 2 3 5 3 2" xfId="20239" xr:uid="{00000000-0005-0000-0000-0000104F0000}"/>
    <cellStyle name="Normal 22 2 3 5 3 2 2" xfId="20240" xr:uid="{00000000-0005-0000-0000-0000114F0000}"/>
    <cellStyle name="Normal 22 2 3 5 3 3" xfId="20241" xr:uid="{00000000-0005-0000-0000-0000124F0000}"/>
    <cellStyle name="Normal 22 2 3 5 4" xfId="20242" xr:uid="{00000000-0005-0000-0000-0000134F0000}"/>
    <cellStyle name="Normal 22 2 3 5 4 2" xfId="20243" xr:uid="{00000000-0005-0000-0000-0000144F0000}"/>
    <cellStyle name="Normal 22 2 3 5 4 2 2" xfId="20244" xr:uid="{00000000-0005-0000-0000-0000154F0000}"/>
    <cellStyle name="Normal 22 2 3 5 4 3" xfId="20245" xr:uid="{00000000-0005-0000-0000-0000164F0000}"/>
    <cellStyle name="Normal 22 2 3 5 5" xfId="20246" xr:uid="{00000000-0005-0000-0000-0000174F0000}"/>
    <cellStyle name="Normal 22 2 3 5 5 2" xfId="20247" xr:uid="{00000000-0005-0000-0000-0000184F0000}"/>
    <cellStyle name="Normal 22 2 3 5 6" xfId="20248" xr:uid="{00000000-0005-0000-0000-0000194F0000}"/>
    <cellStyle name="Normal 22 2 3 5 6 2" xfId="20249" xr:uid="{00000000-0005-0000-0000-00001A4F0000}"/>
    <cellStyle name="Normal 22 2 3 5 7" xfId="20250" xr:uid="{00000000-0005-0000-0000-00001B4F0000}"/>
    <cellStyle name="Normal 22 2 3 6" xfId="20251" xr:uid="{00000000-0005-0000-0000-00001C4F0000}"/>
    <cellStyle name="Normal 22 2 3 6 2" xfId="20252" xr:uid="{00000000-0005-0000-0000-00001D4F0000}"/>
    <cellStyle name="Normal 22 2 3 6 2 2" xfId="20253" xr:uid="{00000000-0005-0000-0000-00001E4F0000}"/>
    <cellStyle name="Normal 22 2 3 6 3" xfId="20254" xr:uid="{00000000-0005-0000-0000-00001F4F0000}"/>
    <cellStyle name="Normal 22 2 3 7" xfId="20255" xr:uid="{00000000-0005-0000-0000-0000204F0000}"/>
    <cellStyle name="Normal 22 2 3 7 2" xfId="20256" xr:uid="{00000000-0005-0000-0000-0000214F0000}"/>
    <cellStyle name="Normal 22 2 3 7 2 2" xfId="20257" xr:uid="{00000000-0005-0000-0000-0000224F0000}"/>
    <cellStyle name="Normal 22 2 3 7 3" xfId="20258" xr:uid="{00000000-0005-0000-0000-0000234F0000}"/>
    <cellStyle name="Normal 22 2 3 8" xfId="20259" xr:uid="{00000000-0005-0000-0000-0000244F0000}"/>
    <cellStyle name="Normal 22 2 3 8 2" xfId="20260" xr:uid="{00000000-0005-0000-0000-0000254F0000}"/>
    <cellStyle name="Normal 22 2 3 8 2 2" xfId="20261" xr:uid="{00000000-0005-0000-0000-0000264F0000}"/>
    <cellStyle name="Normal 22 2 3 8 3" xfId="20262" xr:uid="{00000000-0005-0000-0000-0000274F0000}"/>
    <cellStyle name="Normal 22 2 3 9" xfId="20263" xr:uid="{00000000-0005-0000-0000-0000284F0000}"/>
    <cellStyle name="Normal 22 2 3 9 2" xfId="20264" xr:uid="{00000000-0005-0000-0000-0000294F0000}"/>
    <cellStyle name="Normal 22 2 4" xfId="20265" xr:uid="{00000000-0005-0000-0000-00002A4F0000}"/>
    <cellStyle name="Normal 22 2 4 2" xfId="20266" xr:uid="{00000000-0005-0000-0000-00002B4F0000}"/>
    <cellStyle name="Normal 22 2 4 2 2" xfId="20267" xr:uid="{00000000-0005-0000-0000-00002C4F0000}"/>
    <cellStyle name="Normal 22 2 4 2 2 2" xfId="20268" xr:uid="{00000000-0005-0000-0000-00002D4F0000}"/>
    <cellStyle name="Normal 22 2 4 2 2 2 2" xfId="20269" xr:uid="{00000000-0005-0000-0000-00002E4F0000}"/>
    <cellStyle name="Normal 22 2 4 2 2 3" xfId="20270" xr:uid="{00000000-0005-0000-0000-00002F4F0000}"/>
    <cellStyle name="Normal 22 2 4 2 3" xfId="20271" xr:uid="{00000000-0005-0000-0000-0000304F0000}"/>
    <cellStyle name="Normal 22 2 4 2 3 2" xfId="20272" xr:uid="{00000000-0005-0000-0000-0000314F0000}"/>
    <cellStyle name="Normal 22 2 4 2 3 2 2" xfId="20273" xr:uid="{00000000-0005-0000-0000-0000324F0000}"/>
    <cellStyle name="Normal 22 2 4 2 3 3" xfId="20274" xr:uid="{00000000-0005-0000-0000-0000334F0000}"/>
    <cellStyle name="Normal 22 2 4 2 4" xfId="20275" xr:uid="{00000000-0005-0000-0000-0000344F0000}"/>
    <cellStyle name="Normal 22 2 4 2 4 2" xfId="20276" xr:uid="{00000000-0005-0000-0000-0000354F0000}"/>
    <cellStyle name="Normal 22 2 4 2 4 2 2" xfId="20277" xr:uid="{00000000-0005-0000-0000-0000364F0000}"/>
    <cellStyle name="Normal 22 2 4 2 4 3" xfId="20278" xr:uid="{00000000-0005-0000-0000-0000374F0000}"/>
    <cellStyle name="Normal 22 2 4 2 5" xfId="20279" xr:uid="{00000000-0005-0000-0000-0000384F0000}"/>
    <cellStyle name="Normal 22 2 4 2 5 2" xfId="20280" xr:uid="{00000000-0005-0000-0000-0000394F0000}"/>
    <cellStyle name="Normal 22 2 4 2 6" xfId="20281" xr:uid="{00000000-0005-0000-0000-00003A4F0000}"/>
    <cellStyle name="Normal 22 2 4 2 6 2" xfId="20282" xr:uid="{00000000-0005-0000-0000-00003B4F0000}"/>
    <cellStyle name="Normal 22 2 4 2 7" xfId="20283" xr:uid="{00000000-0005-0000-0000-00003C4F0000}"/>
    <cellStyle name="Normal 22 2 4 3" xfId="20284" xr:uid="{00000000-0005-0000-0000-00003D4F0000}"/>
    <cellStyle name="Normal 22 2 4 3 2" xfId="20285" xr:uid="{00000000-0005-0000-0000-00003E4F0000}"/>
    <cellStyle name="Normal 22 2 4 3 2 2" xfId="20286" xr:uid="{00000000-0005-0000-0000-00003F4F0000}"/>
    <cellStyle name="Normal 22 2 4 3 2 2 2" xfId="20287" xr:uid="{00000000-0005-0000-0000-0000404F0000}"/>
    <cellStyle name="Normal 22 2 4 3 2 3" xfId="20288" xr:uid="{00000000-0005-0000-0000-0000414F0000}"/>
    <cellStyle name="Normal 22 2 4 3 3" xfId="20289" xr:uid="{00000000-0005-0000-0000-0000424F0000}"/>
    <cellStyle name="Normal 22 2 4 3 3 2" xfId="20290" xr:uid="{00000000-0005-0000-0000-0000434F0000}"/>
    <cellStyle name="Normal 22 2 4 3 3 2 2" xfId="20291" xr:uid="{00000000-0005-0000-0000-0000444F0000}"/>
    <cellStyle name="Normal 22 2 4 3 3 3" xfId="20292" xr:uid="{00000000-0005-0000-0000-0000454F0000}"/>
    <cellStyle name="Normal 22 2 4 3 4" xfId="20293" xr:uid="{00000000-0005-0000-0000-0000464F0000}"/>
    <cellStyle name="Normal 22 2 4 3 4 2" xfId="20294" xr:uid="{00000000-0005-0000-0000-0000474F0000}"/>
    <cellStyle name="Normal 22 2 4 3 4 2 2" xfId="20295" xr:uid="{00000000-0005-0000-0000-0000484F0000}"/>
    <cellStyle name="Normal 22 2 4 3 4 3" xfId="20296" xr:uid="{00000000-0005-0000-0000-0000494F0000}"/>
    <cellStyle name="Normal 22 2 4 3 5" xfId="20297" xr:uid="{00000000-0005-0000-0000-00004A4F0000}"/>
    <cellStyle name="Normal 22 2 4 3 5 2" xfId="20298" xr:uid="{00000000-0005-0000-0000-00004B4F0000}"/>
    <cellStyle name="Normal 22 2 4 3 6" xfId="20299" xr:uid="{00000000-0005-0000-0000-00004C4F0000}"/>
    <cellStyle name="Normal 22 2 4 3 6 2" xfId="20300" xr:uid="{00000000-0005-0000-0000-00004D4F0000}"/>
    <cellStyle name="Normal 22 2 4 3 7" xfId="20301" xr:uid="{00000000-0005-0000-0000-00004E4F0000}"/>
    <cellStyle name="Normal 22 2 4 4" xfId="20302" xr:uid="{00000000-0005-0000-0000-00004F4F0000}"/>
    <cellStyle name="Normal 22 2 4 4 2" xfId="20303" xr:uid="{00000000-0005-0000-0000-0000504F0000}"/>
    <cellStyle name="Normal 22 2 4 4 2 2" xfId="20304" xr:uid="{00000000-0005-0000-0000-0000514F0000}"/>
    <cellStyle name="Normal 22 2 4 4 3" xfId="20305" xr:uid="{00000000-0005-0000-0000-0000524F0000}"/>
    <cellStyle name="Normal 22 2 4 5" xfId="20306" xr:uid="{00000000-0005-0000-0000-0000534F0000}"/>
    <cellStyle name="Normal 22 2 4 5 2" xfId="20307" xr:uid="{00000000-0005-0000-0000-0000544F0000}"/>
    <cellStyle name="Normal 22 2 4 5 2 2" xfId="20308" xr:uid="{00000000-0005-0000-0000-0000554F0000}"/>
    <cellStyle name="Normal 22 2 4 5 3" xfId="20309" xr:uid="{00000000-0005-0000-0000-0000564F0000}"/>
    <cellStyle name="Normal 22 2 4 6" xfId="20310" xr:uid="{00000000-0005-0000-0000-0000574F0000}"/>
    <cellStyle name="Normal 22 2 4 6 2" xfId="20311" xr:uid="{00000000-0005-0000-0000-0000584F0000}"/>
    <cellStyle name="Normal 22 2 4 6 2 2" xfId="20312" xr:uid="{00000000-0005-0000-0000-0000594F0000}"/>
    <cellStyle name="Normal 22 2 4 6 3" xfId="20313" xr:uid="{00000000-0005-0000-0000-00005A4F0000}"/>
    <cellStyle name="Normal 22 2 4 7" xfId="20314" xr:uid="{00000000-0005-0000-0000-00005B4F0000}"/>
    <cellStyle name="Normal 22 2 4 7 2" xfId="20315" xr:uid="{00000000-0005-0000-0000-00005C4F0000}"/>
    <cellStyle name="Normal 22 2 4 8" xfId="20316" xr:uid="{00000000-0005-0000-0000-00005D4F0000}"/>
    <cellStyle name="Normal 22 2 4 8 2" xfId="20317" xr:uid="{00000000-0005-0000-0000-00005E4F0000}"/>
    <cellStyle name="Normal 22 2 4 9" xfId="20318" xr:uid="{00000000-0005-0000-0000-00005F4F0000}"/>
    <cellStyle name="Normal 22 2 5" xfId="20319" xr:uid="{00000000-0005-0000-0000-0000604F0000}"/>
    <cellStyle name="Normal 22 2 5 2" xfId="20320" xr:uid="{00000000-0005-0000-0000-0000614F0000}"/>
    <cellStyle name="Normal 22 2 5 2 2" xfId="20321" xr:uid="{00000000-0005-0000-0000-0000624F0000}"/>
    <cellStyle name="Normal 22 2 5 2 2 2" xfId="20322" xr:uid="{00000000-0005-0000-0000-0000634F0000}"/>
    <cellStyle name="Normal 22 2 5 2 2 2 2" xfId="20323" xr:uid="{00000000-0005-0000-0000-0000644F0000}"/>
    <cellStyle name="Normal 22 2 5 2 2 3" xfId="20324" xr:uid="{00000000-0005-0000-0000-0000654F0000}"/>
    <cellStyle name="Normal 22 2 5 2 3" xfId="20325" xr:uid="{00000000-0005-0000-0000-0000664F0000}"/>
    <cellStyle name="Normal 22 2 5 2 3 2" xfId="20326" xr:uid="{00000000-0005-0000-0000-0000674F0000}"/>
    <cellStyle name="Normal 22 2 5 2 3 2 2" xfId="20327" xr:uid="{00000000-0005-0000-0000-0000684F0000}"/>
    <cellStyle name="Normal 22 2 5 2 3 3" xfId="20328" xr:uid="{00000000-0005-0000-0000-0000694F0000}"/>
    <cellStyle name="Normal 22 2 5 2 4" xfId="20329" xr:uid="{00000000-0005-0000-0000-00006A4F0000}"/>
    <cellStyle name="Normal 22 2 5 2 4 2" xfId="20330" xr:uid="{00000000-0005-0000-0000-00006B4F0000}"/>
    <cellStyle name="Normal 22 2 5 2 4 2 2" xfId="20331" xr:uid="{00000000-0005-0000-0000-00006C4F0000}"/>
    <cellStyle name="Normal 22 2 5 2 4 3" xfId="20332" xr:uid="{00000000-0005-0000-0000-00006D4F0000}"/>
    <cellStyle name="Normal 22 2 5 2 5" xfId="20333" xr:uid="{00000000-0005-0000-0000-00006E4F0000}"/>
    <cellStyle name="Normal 22 2 5 2 5 2" xfId="20334" xr:uid="{00000000-0005-0000-0000-00006F4F0000}"/>
    <cellStyle name="Normal 22 2 5 2 6" xfId="20335" xr:uid="{00000000-0005-0000-0000-0000704F0000}"/>
    <cellStyle name="Normal 22 2 5 2 6 2" xfId="20336" xr:uid="{00000000-0005-0000-0000-0000714F0000}"/>
    <cellStyle name="Normal 22 2 5 2 7" xfId="20337" xr:uid="{00000000-0005-0000-0000-0000724F0000}"/>
    <cellStyle name="Normal 22 2 5 3" xfId="20338" xr:uid="{00000000-0005-0000-0000-0000734F0000}"/>
    <cellStyle name="Normal 22 2 5 3 2" xfId="20339" xr:uid="{00000000-0005-0000-0000-0000744F0000}"/>
    <cellStyle name="Normal 22 2 5 3 2 2" xfId="20340" xr:uid="{00000000-0005-0000-0000-0000754F0000}"/>
    <cellStyle name="Normal 22 2 5 3 3" xfId="20341" xr:uid="{00000000-0005-0000-0000-0000764F0000}"/>
    <cellStyle name="Normal 22 2 5 4" xfId="20342" xr:uid="{00000000-0005-0000-0000-0000774F0000}"/>
    <cellStyle name="Normal 22 2 5 4 2" xfId="20343" xr:uid="{00000000-0005-0000-0000-0000784F0000}"/>
    <cellStyle name="Normal 22 2 5 4 2 2" xfId="20344" xr:uid="{00000000-0005-0000-0000-0000794F0000}"/>
    <cellStyle name="Normal 22 2 5 4 3" xfId="20345" xr:uid="{00000000-0005-0000-0000-00007A4F0000}"/>
    <cellStyle name="Normal 22 2 5 5" xfId="20346" xr:uid="{00000000-0005-0000-0000-00007B4F0000}"/>
    <cellStyle name="Normal 22 2 5 5 2" xfId="20347" xr:uid="{00000000-0005-0000-0000-00007C4F0000}"/>
    <cellStyle name="Normal 22 2 5 5 2 2" xfId="20348" xr:uid="{00000000-0005-0000-0000-00007D4F0000}"/>
    <cellStyle name="Normal 22 2 5 5 3" xfId="20349" xr:uid="{00000000-0005-0000-0000-00007E4F0000}"/>
    <cellStyle name="Normal 22 2 5 6" xfId="20350" xr:uid="{00000000-0005-0000-0000-00007F4F0000}"/>
    <cellStyle name="Normal 22 2 5 6 2" xfId="20351" xr:uid="{00000000-0005-0000-0000-0000804F0000}"/>
    <cellStyle name="Normal 22 2 5 7" xfId="20352" xr:uid="{00000000-0005-0000-0000-0000814F0000}"/>
    <cellStyle name="Normal 22 2 5 7 2" xfId="20353" xr:uid="{00000000-0005-0000-0000-0000824F0000}"/>
    <cellStyle name="Normal 22 2 5 8" xfId="20354" xr:uid="{00000000-0005-0000-0000-0000834F0000}"/>
    <cellStyle name="Normal 22 2 6" xfId="20355" xr:uid="{00000000-0005-0000-0000-0000844F0000}"/>
    <cellStyle name="Normal 22 2 6 2" xfId="20356" xr:uid="{00000000-0005-0000-0000-0000854F0000}"/>
    <cellStyle name="Normal 22 2 6 2 2" xfId="20357" xr:uid="{00000000-0005-0000-0000-0000864F0000}"/>
    <cellStyle name="Normal 22 2 6 2 2 2" xfId="20358" xr:uid="{00000000-0005-0000-0000-0000874F0000}"/>
    <cellStyle name="Normal 22 2 6 2 3" xfId="20359" xr:uid="{00000000-0005-0000-0000-0000884F0000}"/>
    <cellStyle name="Normal 22 2 6 3" xfId="20360" xr:uid="{00000000-0005-0000-0000-0000894F0000}"/>
    <cellStyle name="Normal 22 2 6 3 2" xfId="20361" xr:uid="{00000000-0005-0000-0000-00008A4F0000}"/>
    <cellStyle name="Normal 22 2 6 3 2 2" xfId="20362" xr:uid="{00000000-0005-0000-0000-00008B4F0000}"/>
    <cellStyle name="Normal 22 2 6 3 3" xfId="20363" xr:uid="{00000000-0005-0000-0000-00008C4F0000}"/>
    <cellStyle name="Normal 22 2 6 4" xfId="20364" xr:uid="{00000000-0005-0000-0000-00008D4F0000}"/>
    <cellStyle name="Normal 22 2 6 4 2" xfId="20365" xr:uid="{00000000-0005-0000-0000-00008E4F0000}"/>
    <cellStyle name="Normal 22 2 6 4 2 2" xfId="20366" xr:uid="{00000000-0005-0000-0000-00008F4F0000}"/>
    <cellStyle name="Normal 22 2 6 4 3" xfId="20367" xr:uid="{00000000-0005-0000-0000-0000904F0000}"/>
    <cellStyle name="Normal 22 2 6 5" xfId="20368" xr:uid="{00000000-0005-0000-0000-0000914F0000}"/>
    <cellStyle name="Normal 22 2 6 5 2" xfId="20369" xr:uid="{00000000-0005-0000-0000-0000924F0000}"/>
    <cellStyle name="Normal 22 2 6 6" xfId="20370" xr:uid="{00000000-0005-0000-0000-0000934F0000}"/>
    <cellStyle name="Normal 22 2 6 6 2" xfId="20371" xr:uid="{00000000-0005-0000-0000-0000944F0000}"/>
    <cellStyle name="Normal 22 2 6 7" xfId="20372" xr:uid="{00000000-0005-0000-0000-0000954F0000}"/>
    <cellStyle name="Normal 22 2 7" xfId="20373" xr:uid="{00000000-0005-0000-0000-0000964F0000}"/>
    <cellStyle name="Normal 22 2 7 2" xfId="20374" xr:uid="{00000000-0005-0000-0000-0000974F0000}"/>
    <cellStyle name="Normal 22 2 7 2 2" xfId="20375" xr:uid="{00000000-0005-0000-0000-0000984F0000}"/>
    <cellStyle name="Normal 22 2 7 2 2 2" xfId="20376" xr:uid="{00000000-0005-0000-0000-0000994F0000}"/>
    <cellStyle name="Normal 22 2 7 2 3" xfId="20377" xr:uid="{00000000-0005-0000-0000-00009A4F0000}"/>
    <cellStyle name="Normal 22 2 7 3" xfId="20378" xr:uid="{00000000-0005-0000-0000-00009B4F0000}"/>
    <cellStyle name="Normal 22 2 7 3 2" xfId="20379" xr:uid="{00000000-0005-0000-0000-00009C4F0000}"/>
    <cellStyle name="Normal 22 2 7 3 2 2" xfId="20380" xr:uid="{00000000-0005-0000-0000-00009D4F0000}"/>
    <cellStyle name="Normal 22 2 7 3 3" xfId="20381" xr:uid="{00000000-0005-0000-0000-00009E4F0000}"/>
    <cellStyle name="Normal 22 2 7 4" xfId="20382" xr:uid="{00000000-0005-0000-0000-00009F4F0000}"/>
    <cellStyle name="Normal 22 2 7 4 2" xfId="20383" xr:uid="{00000000-0005-0000-0000-0000A04F0000}"/>
    <cellStyle name="Normal 22 2 7 4 2 2" xfId="20384" xr:uid="{00000000-0005-0000-0000-0000A14F0000}"/>
    <cellStyle name="Normal 22 2 7 4 3" xfId="20385" xr:uid="{00000000-0005-0000-0000-0000A24F0000}"/>
    <cellStyle name="Normal 22 2 7 5" xfId="20386" xr:uid="{00000000-0005-0000-0000-0000A34F0000}"/>
    <cellStyle name="Normal 22 2 7 5 2" xfId="20387" xr:uid="{00000000-0005-0000-0000-0000A44F0000}"/>
    <cellStyle name="Normal 22 2 7 6" xfId="20388" xr:uid="{00000000-0005-0000-0000-0000A54F0000}"/>
    <cellStyle name="Normal 22 2 7 6 2" xfId="20389" xr:uid="{00000000-0005-0000-0000-0000A64F0000}"/>
    <cellStyle name="Normal 22 2 7 7" xfId="20390" xr:uid="{00000000-0005-0000-0000-0000A74F0000}"/>
    <cellStyle name="Normal 22 2 8" xfId="20391" xr:uid="{00000000-0005-0000-0000-0000A84F0000}"/>
    <cellStyle name="Normal 22 2 8 2" xfId="20392" xr:uid="{00000000-0005-0000-0000-0000A94F0000}"/>
    <cellStyle name="Normal 22 2 8 2 2" xfId="20393" xr:uid="{00000000-0005-0000-0000-0000AA4F0000}"/>
    <cellStyle name="Normal 22 2 8 3" xfId="20394" xr:uid="{00000000-0005-0000-0000-0000AB4F0000}"/>
    <cellStyle name="Normal 22 2 9" xfId="20395" xr:uid="{00000000-0005-0000-0000-0000AC4F0000}"/>
    <cellStyle name="Normal 22 2 9 2" xfId="20396" xr:uid="{00000000-0005-0000-0000-0000AD4F0000}"/>
    <cellStyle name="Normal 22 2 9 2 2" xfId="20397" xr:uid="{00000000-0005-0000-0000-0000AE4F0000}"/>
    <cellStyle name="Normal 22 2 9 3" xfId="20398" xr:uid="{00000000-0005-0000-0000-0000AF4F0000}"/>
    <cellStyle name="Normal 22 2_Confidential Information" xfId="20399" xr:uid="{00000000-0005-0000-0000-0000B04F0000}"/>
    <cellStyle name="Normal 22 3" xfId="20400" xr:uid="{00000000-0005-0000-0000-0000B14F0000}"/>
    <cellStyle name="Normal 22 3 10" xfId="20401" xr:uid="{00000000-0005-0000-0000-0000B24F0000}"/>
    <cellStyle name="Normal 22 3 10 2" xfId="20402" xr:uid="{00000000-0005-0000-0000-0000B34F0000}"/>
    <cellStyle name="Normal 22 3 11" xfId="20403" xr:uid="{00000000-0005-0000-0000-0000B44F0000}"/>
    <cellStyle name="Normal 22 3 2" xfId="20404" xr:uid="{00000000-0005-0000-0000-0000B54F0000}"/>
    <cellStyle name="Normal 22 3 2 2" xfId="20405" xr:uid="{00000000-0005-0000-0000-0000B64F0000}"/>
    <cellStyle name="Normal 22 3 2 2 2" xfId="20406" xr:uid="{00000000-0005-0000-0000-0000B74F0000}"/>
    <cellStyle name="Normal 22 3 2 2 2 2" xfId="20407" xr:uid="{00000000-0005-0000-0000-0000B84F0000}"/>
    <cellStyle name="Normal 22 3 2 2 2 2 2" xfId="20408" xr:uid="{00000000-0005-0000-0000-0000B94F0000}"/>
    <cellStyle name="Normal 22 3 2 2 2 3" xfId="20409" xr:uid="{00000000-0005-0000-0000-0000BA4F0000}"/>
    <cellStyle name="Normal 22 3 2 2 3" xfId="20410" xr:uid="{00000000-0005-0000-0000-0000BB4F0000}"/>
    <cellStyle name="Normal 22 3 2 2 3 2" xfId="20411" xr:uid="{00000000-0005-0000-0000-0000BC4F0000}"/>
    <cellStyle name="Normal 22 3 2 2 3 2 2" xfId="20412" xr:uid="{00000000-0005-0000-0000-0000BD4F0000}"/>
    <cellStyle name="Normal 22 3 2 2 3 3" xfId="20413" xr:uid="{00000000-0005-0000-0000-0000BE4F0000}"/>
    <cellStyle name="Normal 22 3 2 2 4" xfId="20414" xr:uid="{00000000-0005-0000-0000-0000BF4F0000}"/>
    <cellStyle name="Normal 22 3 2 2 4 2" xfId="20415" xr:uid="{00000000-0005-0000-0000-0000C04F0000}"/>
    <cellStyle name="Normal 22 3 2 2 4 2 2" xfId="20416" xr:uid="{00000000-0005-0000-0000-0000C14F0000}"/>
    <cellStyle name="Normal 22 3 2 2 4 3" xfId="20417" xr:uid="{00000000-0005-0000-0000-0000C24F0000}"/>
    <cellStyle name="Normal 22 3 2 2 5" xfId="20418" xr:uid="{00000000-0005-0000-0000-0000C34F0000}"/>
    <cellStyle name="Normal 22 3 2 2 5 2" xfId="20419" xr:uid="{00000000-0005-0000-0000-0000C44F0000}"/>
    <cellStyle name="Normal 22 3 2 2 6" xfId="20420" xr:uid="{00000000-0005-0000-0000-0000C54F0000}"/>
    <cellStyle name="Normal 22 3 2 2 6 2" xfId="20421" xr:uid="{00000000-0005-0000-0000-0000C64F0000}"/>
    <cellStyle name="Normal 22 3 2 2 7" xfId="20422" xr:uid="{00000000-0005-0000-0000-0000C74F0000}"/>
    <cellStyle name="Normal 22 3 2 3" xfId="20423" xr:uid="{00000000-0005-0000-0000-0000C84F0000}"/>
    <cellStyle name="Normal 22 3 2 3 2" xfId="20424" xr:uid="{00000000-0005-0000-0000-0000C94F0000}"/>
    <cellStyle name="Normal 22 3 2 3 2 2" xfId="20425" xr:uid="{00000000-0005-0000-0000-0000CA4F0000}"/>
    <cellStyle name="Normal 22 3 2 3 2 2 2" xfId="20426" xr:uid="{00000000-0005-0000-0000-0000CB4F0000}"/>
    <cellStyle name="Normal 22 3 2 3 2 3" xfId="20427" xr:uid="{00000000-0005-0000-0000-0000CC4F0000}"/>
    <cellStyle name="Normal 22 3 2 3 3" xfId="20428" xr:uid="{00000000-0005-0000-0000-0000CD4F0000}"/>
    <cellStyle name="Normal 22 3 2 3 3 2" xfId="20429" xr:uid="{00000000-0005-0000-0000-0000CE4F0000}"/>
    <cellStyle name="Normal 22 3 2 3 3 2 2" xfId="20430" xr:uid="{00000000-0005-0000-0000-0000CF4F0000}"/>
    <cellStyle name="Normal 22 3 2 3 3 3" xfId="20431" xr:uid="{00000000-0005-0000-0000-0000D04F0000}"/>
    <cellStyle name="Normal 22 3 2 3 4" xfId="20432" xr:uid="{00000000-0005-0000-0000-0000D14F0000}"/>
    <cellStyle name="Normal 22 3 2 3 4 2" xfId="20433" xr:uid="{00000000-0005-0000-0000-0000D24F0000}"/>
    <cellStyle name="Normal 22 3 2 3 4 2 2" xfId="20434" xr:uid="{00000000-0005-0000-0000-0000D34F0000}"/>
    <cellStyle name="Normal 22 3 2 3 4 3" xfId="20435" xr:uid="{00000000-0005-0000-0000-0000D44F0000}"/>
    <cellStyle name="Normal 22 3 2 3 5" xfId="20436" xr:uid="{00000000-0005-0000-0000-0000D54F0000}"/>
    <cellStyle name="Normal 22 3 2 3 5 2" xfId="20437" xr:uid="{00000000-0005-0000-0000-0000D64F0000}"/>
    <cellStyle name="Normal 22 3 2 3 6" xfId="20438" xr:uid="{00000000-0005-0000-0000-0000D74F0000}"/>
    <cellStyle name="Normal 22 3 2 3 6 2" xfId="20439" xr:uid="{00000000-0005-0000-0000-0000D84F0000}"/>
    <cellStyle name="Normal 22 3 2 3 7" xfId="20440" xr:uid="{00000000-0005-0000-0000-0000D94F0000}"/>
    <cellStyle name="Normal 22 3 2 4" xfId="20441" xr:uid="{00000000-0005-0000-0000-0000DA4F0000}"/>
    <cellStyle name="Normal 22 3 2 4 2" xfId="20442" xr:uid="{00000000-0005-0000-0000-0000DB4F0000}"/>
    <cellStyle name="Normal 22 3 2 4 2 2" xfId="20443" xr:uid="{00000000-0005-0000-0000-0000DC4F0000}"/>
    <cellStyle name="Normal 22 3 2 4 3" xfId="20444" xr:uid="{00000000-0005-0000-0000-0000DD4F0000}"/>
    <cellStyle name="Normal 22 3 2 5" xfId="20445" xr:uid="{00000000-0005-0000-0000-0000DE4F0000}"/>
    <cellStyle name="Normal 22 3 2 5 2" xfId="20446" xr:uid="{00000000-0005-0000-0000-0000DF4F0000}"/>
    <cellStyle name="Normal 22 3 2 5 2 2" xfId="20447" xr:uid="{00000000-0005-0000-0000-0000E04F0000}"/>
    <cellStyle name="Normal 22 3 2 5 3" xfId="20448" xr:uid="{00000000-0005-0000-0000-0000E14F0000}"/>
    <cellStyle name="Normal 22 3 2 6" xfId="20449" xr:uid="{00000000-0005-0000-0000-0000E24F0000}"/>
    <cellStyle name="Normal 22 3 2 6 2" xfId="20450" xr:uid="{00000000-0005-0000-0000-0000E34F0000}"/>
    <cellStyle name="Normal 22 3 2 6 2 2" xfId="20451" xr:uid="{00000000-0005-0000-0000-0000E44F0000}"/>
    <cellStyle name="Normal 22 3 2 6 3" xfId="20452" xr:uid="{00000000-0005-0000-0000-0000E54F0000}"/>
    <cellStyle name="Normal 22 3 2 7" xfId="20453" xr:uid="{00000000-0005-0000-0000-0000E64F0000}"/>
    <cellStyle name="Normal 22 3 2 7 2" xfId="20454" xr:uid="{00000000-0005-0000-0000-0000E74F0000}"/>
    <cellStyle name="Normal 22 3 2 8" xfId="20455" xr:uid="{00000000-0005-0000-0000-0000E84F0000}"/>
    <cellStyle name="Normal 22 3 2 8 2" xfId="20456" xr:uid="{00000000-0005-0000-0000-0000E94F0000}"/>
    <cellStyle name="Normal 22 3 2 9" xfId="20457" xr:uid="{00000000-0005-0000-0000-0000EA4F0000}"/>
    <cellStyle name="Normal 22 3 3" xfId="20458" xr:uid="{00000000-0005-0000-0000-0000EB4F0000}"/>
    <cellStyle name="Normal 22 3 3 2" xfId="20459" xr:uid="{00000000-0005-0000-0000-0000EC4F0000}"/>
    <cellStyle name="Normal 22 3 3 2 2" xfId="20460" xr:uid="{00000000-0005-0000-0000-0000ED4F0000}"/>
    <cellStyle name="Normal 22 3 3 2 2 2" xfId="20461" xr:uid="{00000000-0005-0000-0000-0000EE4F0000}"/>
    <cellStyle name="Normal 22 3 3 2 2 2 2" xfId="20462" xr:uid="{00000000-0005-0000-0000-0000EF4F0000}"/>
    <cellStyle name="Normal 22 3 3 2 2 3" xfId="20463" xr:uid="{00000000-0005-0000-0000-0000F04F0000}"/>
    <cellStyle name="Normal 22 3 3 2 3" xfId="20464" xr:uid="{00000000-0005-0000-0000-0000F14F0000}"/>
    <cellStyle name="Normal 22 3 3 2 3 2" xfId="20465" xr:uid="{00000000-0005-0000-0000-0000F24F0000}"/>
    <cellStyle name="Normal 22 3 3 2 3 2 2" xfId="20466" xr:uid="{00000000-0005-0000-0000-0000F34F0000}"/>
    <cellStyle name="Normal 22 3 3 2 3 3" xfId="20467" xr:uid="{00000000-0005-0000-0000-0000F44F0000}"/>
    <cellStyle name="Normal 22 3 3 2 4" xfId="20468" xr:uid="{00000000-0005-0000-0000-0000F54F0000}"/>
    <cellStyle name="Normal 22 3 3 2 4 2" xfId="20469" xr:uid="{00000000-0005-0000-0000-0000F64F0000}"/>
    <cellStyle name="Normal 22 3 3 2 4 2 2" xfId="20470" xr:uid="{00000000-0005-0000-0000-0000F74F0000}"/>
    <cellStyle name="Normal 22 3 3 2 4 3" xfId="20471" xr:uid="{00000000-0005-0000-0000-0000F84F0000}"/>
    <cellStyle name="Normal 22 3 3 2 5" xfId="20472" xr:uid="{00000000-0005-0000-0000-0000F94F0000}"/>
    <cellStyle name="Normal 22 3 3 2 5 2" xfId="20473" xr:uid="{00000000-0005-0000-0000-0000FA4F0000}"/>
    <cellStyle name="Normal 22 3 3 2 6" xfId="20474" xr:uid="{00000000-0005-0000-0000-0000FB4F0000}"/>
    <cellStyle name="Normal 22 3 3 2 6 2" xfId="20475" xr:uid="{00000000-0005-0000-0000-0000FC4F0000}"/>
    <cellStyle name="Normal 22 3 3 2 7" xfId="20476" xr:uid="{00000000-0005-0000-0000-0000FD4F0000}"/>
    <cellStyle name="Normal 22 3 3 3" xfId="20477" xr:uid="{00000000-0005-0000-0000-0000FE4F0000}"/>
    <cellStyle name="Normal 22 3 3 3 2" xfId="20478" xr:uid="{00000000-0005-0000-0000-0000FF4F0000}"/>
    <cellStyle name="Normal 22 3 3 3 2 2" xfId="20479" xr:uid="{00000000-0005-0000-0000-000000500000}"/>
    <cellStyle name="Normal 22 3 3 3 3" xfId="20480" xr:uid="{00000000-0005-0000-0000-000001500000}"/>
    <cellStyle name="Normal 22 3 3 4" xfId="20481" xr:uid="{00000000-0005-0000-0000-000002500000}"/>
    <cellStyle name="Normal 22 3 3 4 2" xfId="20482" xr:uid="{00000000-0005-0000-0000-000003500000}"/>
    <cellStyle name="Normal 22 3 3 4 2 2" xfId="20483" xr:uid="{00000000-0005-0000-0000-000004500000}"/>
    <cellStyle name="Normal 22 3 3 4 3" xfId="20484" xr:uid="{00000000-0005-0000-0000-000005500000}"/>
    <cellStyle name="Normal 22 3 3 5" xfId="20485" xr:uid="{00000000-0005-0000-0000-000006500000}"/>
    <cellStyle name="Normal 22 3 3 5 2" xfId="20486" xr:uid="{00000000-0005-0000-0000-000007500000}"/>
    <cellStyle name="Normal 22 3 3 5 2 2" xfId="20487" xr:uid="{00000000-0005-0000-0000-000008500000}"/>
    <cellStyle name="Normal 22 3 3 5 3" xfId="20488" xr:uid="{00000000-0005-0000-0000-000009500000}"/>
    <cellStyle name="Normal 22 3 3 6" xfId="20489" xr:uid="{00000000-0005-0000-0000-00000A500000}"/>
    <cellStyle name="Normal 22 3 3 6 2" xfId="20490" xr:uid="{00000000-0005-0000-0000-00000B500000}"/>
    <cellStyle name="Normal 22 3 3 7" xfId="20491" xr:uid="{00000000-0005-0000-0000-00000C500000}"/>
    <cellStyle name="Normal 22 3 3 7 2" xfId="20492" xr:uid="{00000000-0005-0000-0000-00000D500000}"/>
    <cellStyle name="Normal 22 3 3 8" xfId="20493" xr:uid="{00000000-0005-0000-0000-00000E500000}"/>
    <cellStyle name="Normal 22 3 4" xfId="20494" xr:uid="{00000000-0005-0000-0000-00000F500000}"/>
    <cellStyle name="Normal 22 3 4 2" xfId="20495" xr:uid="{00000000-0005-0000-0000-000010500000}"/>
    <cellStyle name="Normal 22 3 4 2 2" xfId="20496" xr:uid="{00000000-0005-0000-0000-000011500000}"/>
    <cellStyle name="Normal 22 3 4 2 2 2" xfId="20497" xr:uid="{00000000-0005-0000-0000-000012500000}"/>
    <cellStyle name="Normal 22 3 4 2 3" xfId="20498" xr:uid="{00000000-0005-0000-0000-000013500000}"/>
    <cellStyle name="Normal 22 3 4 3" xfId="20499" xr:uid="{00000000-0005-0000-0000-000014500000}"/>
    <cellStyle name="Normal 22 3 4 3 2" xfId="20500" xr:uid="{00000000-0005-0000-0000-000015500000}"/>
    <cellStyle name="Normal 22 3 4 3 2 2" xfId="20501" xr:uid="{00000000-0005-0000-0000-000016500000}"/>
    <cellStyle name="Normal 22 3 4 3 3" xfId="20502" xr:uid="{00000000-0005-0000-0000-000017500000}"/>
    <cellStyle name="Normal 22 3 4 4" xfId="20503" xr:uid="{00000000-0005-0000-0000-000018500000}"/>
    <cellStyle name="Normal 22 3 4 4 2" xfId="20504" xr:uid="{00000000-0005-0000-0000-000019500000}"/>
    <cellStyle name="Normal 22 3 4 4 2 2" xfId="20505" xr:uid="{00000000-0005-0000-0000-00001A500000}"/>
    <cellStyle name="Normal 22 3 4 4 3" xfId="20506" xr:uid="{00000000-0005-0000-0000-00001B500000}"/>
    <cellStyle name="Normal 22 3 4 5" xfId="20507" xr:uid="{00000000-0005-0000-0000-00001C500000}"/>
    <cellStyle name="Normal 22 3 4 5 2" xfId="20508" xr:uid="{00000000-0005-0000-0000-00001D500000}"/>
    <cellStyle name="Normal 22 3 4 6" xfId="20509" xr:uid="{00000000-0005-0000-0000-00001E500000}"/>
    <cellStyle name="Normal 22 3 4 6 2" xfId="20510" xr:uid="{00000000-0005-0000-0000-00001F500000}"/>
    <cellStyle name="Normal 22 3 4 7" xfId="20511" xr:uid="{00000000-0005-0000-0000-000020500000}"/>
    <cellStyle name="Normal 22 3 5" xfId="20512" xr:uid="{00000000-0005-0000-0000-000021500000}"/>
    <cellStyle name="Normal 22 3 5 2" xfId="20513" xr:uid="{00000000-0005-0000-0000-000022500000}"/>
    <cellStyle name="Normal 22 3 5 2 2" xfId="20514" xr:uid="{00000000-0005-0000-0000-000023500000}"/>
    <cellStyle name="Normal 22 3 5 2 2 2" xfId="20515" xr:uid="{00000000-0005-0000-0000-000024500000}"/>
    <cellStyle name="Normal 22 3 5 2 3" xfId="20516" xr:uid="{00000000-0005-0000-0000-000025500000}"/>
    <cellStyle name="Normal 22 3 5 3" xfId="20517" xr:uid="{00000000-0005-0000-0000-000026500000}"/>
    <cellStyle name="Normal 22 3 5 3 2" xfId="20518" xr:uid="{00000000-0005-0000-0000-000027500000}"/>
    <cellStyle name="Normal 22 3 5 3 2 2" xfId="20519" xr:uid="{00000000-0005-0000-0000-000028500000}"/>
    <cellStyle name="Normal 22 3 5 3 3" xfId="20520" xr:uid="{00000000-0005-0000-0000-000029500000}"/>
    <cellStyle name="Normal 22 3 5 4" xfId="20521" xr:uid="{00000000-0005-0000-0000-00002A500000}"/>
    <cellStyle name="Normal 22 3 5 4 2" xfId="20522" xr:uid="{00000000-0005-0000-0000-00002B500000}"/>
    <cellStyle name="Normal 22 3 5 4 2 2" xfId="20523" xr:uid="{00000000-0005-0000-0000-00002C500000}"/>
    <cellStyle name="Normal 22 3 5 4 3" xfId="20524" xr:uid="{00000000-0005-0000-0000-00002D500000}"/>
    <cellStyle name="Normal 22 3 5 5" xfId="20525" xr:uid="{00000000-0005-0000-0000-00002E500000}"/>
    <cellStyle name="Normal 22 3 5 5 2" xfId="20526" xr:uid="{00000000-0005-0000-0000-00002F500000}"/>
    <cellStyle name="Normal 22 3 5 6" xfId="20527" xr:uid="{00000000-0005-0000-0000-000030500000}"/>
    <cellStyle name="Normal 22 3 5 6 2" xfId="20528" xr:uid="{00000000-0005-0000-0000-000031500000}"/>
    <cellStyle name="Normal 22 3 5 7" xfId="20529" xr:uid="{00000000-0005-0000-0000-000032500000}"/>
    <cellStyle name="Normal 22 3 6" xfId="20530" xr:uid="{00000000-0005-0000-0000-000033500000}"/>
    <cellStyle name="Normal 22 3 6 2" xfId="20531" xr:uid="{00000000-0005-0000-0000-000034500000}"/>
    <cellStyle name="Normal 22 3 6 2 2" xfId="20532" xr:uid="{00000000-0005-0000-0000-000035500000}"/>
    <cellStyle name="Normal 22 3 6 3" xfId="20533" xr:uid="{00000000-0005-0000-0000-000036500000}"/>
    <cellStyle name="Normal 22 3 7" xfId="20534" xr:uid="{00000000-0005-0000-0000-000037500000}"/>
    <cellStyle name="Normal 22 3 7 2" xfId="20535" xr:uid="{00000000-0005-0000-0000-000038500000}"/>
    <cellStyle name="Normal 22 3 7 2 2" xfId="20536" xr:uid="{00000000-0005-0000-0000-000039500000}"/>
    <cellStyle name="Normal 22 3 7 3" xfId="20537" xr:uid="{00000000-0005-0000-0000-00003A500000}"/>
    <cellStyle name="Normal 22 3 8" xfId="20538" xr:uid="{00000000-0005-0000-0000-00003B500000}"/>
    <cellStyle name="Normal 22 3 8 2" xfId="20539" xr:uid="{00000000-0005-0000-0000-00003C500000}"/>
    <cellStyle name="Normal 22 3 8 2 2" xfId="20540" xr:uid="{00000000-0005-0000-0000-00003D500000}"/>
    <cellStyle name="Normal 22 3 8 3" xfId="20541" xr:uid="{00000000-0005-0000-0000-00003E500000}"/>
    <cellStyle name="Normal 22 3 9" xfId="20542" xr:uid="{00000000-0005-0000-0000-00003F500000}"/>
    <cellStyle name="Normal 22 3 9 2" xfId="20543" xr:uid="{00000000-0005-0000-0000-000040500000}"/>
    <cellStyle name="Normal 22 4" xfId="20544" xr:uid="{00000000-0005-0000-0000-000041500000}"/>
    <cellStyle name="Normal 22 4 10" xfId="20545" xr:uid="{00000000-0005-0000-0000-000042500000}"/>
    <cellStyle name="Normal 22 4 10 2" xfId="20546" xr:uid="{00000000-0005-0000-0000-000043500000}"/>
    <cellStyle name="Normal 22 4 11" xfId="20547" xr:uid="{00000000-0005-0000-0000-000044500000}"/>
    <cellStyle name="Normal 22 4 2" xfId="20548" xr:uid="{00000000-0005-0000-0000-000045500000}"/>
    <cellStyle name="Normal 22 4 2 2" xfId="20549" xr:uid="{00000000-0005-0000-0000-000046500000}"/>
    <cellStyle name="Normal 22 4 2 2 2" xfId="20550" xr:uid="{00000000-0005-0000-0000-000047500000}"/>
    <cellStyle name="Normal 22 4 2 2 2 2" xfId="20551" xr:uid="{00000000-0005-0000-0000-000048500000}"/>
    <cellStyle name="Normal 22 4 2 2 2 2 2" xfId="20552" xr:uid="{00000000-0005-0000-0000-000049500000}"/>
    <cellStyle name="Normal 22 4 2 2 2 3" xfId="20553" xr:uid="{00000000-0005-0000-0000-00004A500000}"/>
    <cellStyle name="Normal 22 4 2 2 3" xfId="20554" xr:uid="{00000000-0005-0000-0000-00004B500000}"/>
    <cellStyle name="Normal 22 4 2 2 3 2" xfId="20555" xr:uid="{00000000-0005-0000-0000-00004C500000}"/>
    <cellStyle name="Normal 22 4 2 2 3 2 2" xfId="20556" xr:uid="{00000000-0005-0000-0000-00004D500000}"/>
    <cellStyle name="Normal 22 4 2 2 3 3" xfId="20557" xr:uid="{00000000-0005-0000-0000-00004E500000}"/>
    <cellStyle name="Normal 22 4 2 2 4" xfId="20558" xr:uid="{00000000-0005-0000-0000-00004F500000}"/>
    <cellStyle name="Normal 22 4 2 2 4 2" xfId="20559" xr:uid="{00000000-0005-0000-0000-000050500000}"/>
    <cellStyle name="Normal 22 4 2 2 4 2 2" xfId="20560" xr:uid="{00000000-0005-0000-0000-000051500000}"/>
    <cellStyle name="Normal 22 4 2 2 4 3" xfId="20561" xr:uid="{00000000-0005-0000-0000-000052500000}"/>
    <cellStyle name="Normal 22 4 2 2 5" xfId="20562" xr:uid="{00000000-0005-0000-0000-000053500000}"/>
    <cellStyle name="Normal 22 4 2 2 5 2" xfId="20563" xr:uid="{00000000-0005-0000-0000-000054500000}"/>
    <cellStyle name="Normal 22 4 2 2 6" xfId="20564" xr:uid="{00000000-0005-0000-0000-000055500000}"/>
    <cellStyle name="Normal 22 4 2 2 6 2" xfId="20565" xr:uid="{00000000-0005-0000-0000-000056500000}"/>
    <cellStyle name="Normal 22 4 2 2 7" xfId="20566" xr:uid="{00000000-0005-0000-0000-000057500000}"/>
    <cellStyle name="Normal 22 4 2 3" xfId="20567" xr:uid="{00000000-0005-0000-0000-000058500000}"/>
    <cellStyle name="Normal 22 4 2 3 2" xfId="20568" xr:uid="{00000000-0005-0000-0000-000059500000}"/>
    <cellStyle name="Normal 22 4 2 3 2 2" xfId="20569" xr:uid="{00000000-0005-0000-0000-00005A500000}"/>
    <cellStyle name="Normal 22 4 2 3 2 2 2" xfId="20570" xr:uid="{00000000-0005-0000-0000-00005B500000}"/>
    <cellStyle name="Normal 22 4 2 3 2 3" xfId="20571" xr:uid="{00000000-0005-0000-0000-00005C500000}"/>
    <cellStyle name="Normal 22 4 2 3 3" xfId="20572" xr:uid="{00000000-0005-0000-0000-00005D500000}"/>
    <cellStyle name="Normal 22 4 2 3 3 2" xfId="20573" xr:uid="{00000000-0005-0000-0000-00005E500000}"/>
    <cellStyle name="Normal 22 4 2 3 3 2 2" xfId="20574" xr:uid="{00000000-0005-0000-0000-00005F500000}"/>
    <cellStyle name="Normal 22 4 2 3 3 3" xfId="20575" xr:uid="{00000000-0005-0000-0000-000060500000}"/>
    <cellStyle name="Normal 22 4 2 3 4" xfId="20576" xr:uid="{00000000-0005-0000-0000-000061500000}"/>
    <cellStyle name="Normal 22 4 2 3 4 2" xfId="20577" xr:uid="{00000000-0005-0000-0000-000062500000}"/>
    <cellStyle name="Normal 22 4 2 3 4 2 2" xfId="20578" xr:uid="{00000000-0005-0000-0000-000063500000}"/>
    <cellStyle name="Normal 22 4 2 3 4 3" xfId="20579" xr:uid="{00000000-0005-0000-0000-000064500000}"/>
    <cellStyle name="Normal 22 4 2 3 5" xfId="20580" xr:uid="{00000000-0005-0000-0000-000065500000}"/>
    <cellStyle name="Normal 22 4 2 3 5 2" xfId="20581" xr:uid="{00000000-0005-0000-0000-000066500000}"/>
    <cellStyle name="Normal 22 4 2 3 6" xfId="20582" xr:uid="{00000000-0005-0000-0000-000067500000}"/>
    <cellStyle name="Normal 22 4 2 3 6 2" xfId="20583" xr:uid="{00000000-0005-0000-0000-000068500000}"/>
    <cellStyle name="Normal 22 4 2 3 7" xfId="20584" xr:uid="{00000000-0005-0000-0000-000069500000}"/>
    <cellStyle name="Normal 22 4 2 4" xfId="20585" xr:uid="{00000000-0005-0000-0000-00006A500000}"/>
    <cellStyle name="Normal 22 4 2 4 2" xfId="20586" xr:uid="{00000000-0005-0000-0000-00006B500000}"/>
    <cellStyle name="Normal 22 4 2 4 2 2" xfId="20587" xr:uid="{00000000-0005-0000-0000-00006C500000}"/>
    <cellStyle name="Normal 22 4 2 4 3" xfId="20588" xr:uid="{00000000-0005-0000-0000-00006D500000}"/>
    <cellStyle name="Normal 22 4 2 5" xfId="20589" xr:uid="{00000000-0005-0000-0000-00006E500000}"/>
    <cellStyle name="Normal 22 4 2 5 2" xfId="20590" xr:uid="{00000000-0005-0000-0000-00006F500000}"/>
    <cellStyle name="Normal 22 4 2 5 2 2" xfId="20591" xr:uid="{00000000-0005-0000-0000-000070500000}"/>
    <cellStyle name="Normal 22 4 2 5 3" xfId="20592" xr:uid="{00000000-0005-0000-0000-000071500000}"/>
    <cellStyle name="Normal 22 4 2 6" xfId="20593" xr:uid="{00000000-0005-0000-0000-000072500000}"/>
    <cellStyle name="Normal 22 4 2 6 2" xfId="20594" xr:uid="{00000000-0005-0000-0000-000073500000}"/>
    <cellStyle name="Normal 22 4 2 6 2 2" xfId="20595" xr:uid="{00000000-0005-0000-0000-000074500000}"/>
    <cellStyle name="Normal 22 4 2 6 3" xfId="20596" xr:uid="{00000000-0005-0000-0000-000075500000}"/>
    <cellStyle name="Normal 22 4 2 7" xfId="20597" xr:uid="{00000000-0005-0000-0000-000076500000}"/>
    <cellStyle name="Normal 22 4 2 7 2" xfId="20598" xr:uid="{00000000-0005-0000-0000-000077500000}"/>
    <cellStyle name="Normal 22 4 2 8" xfId="20599" xr:uid="{00000000-0005-0000-0000-000078500000}"/>
    <cellStyle name="Normal 22 4 2 8 2" xfId="20600" xr:uid="{00000000-0005-0000-0000-000079500000}"/>
    <cellStyle name="Normal 22 4 2 9" xfId="20601" xr:uid="{00000000-0005-0000-0000-00007A500000}"/>
    <cellStyle name="Normal 22 4 3" xfId="20602" xr:uid="{00000000-0005-0000-0000-00007B500000}"/>
    <cellStyle name="Normal 22 4 3 2" xfId="20603" xr:uid="{00000000-0005-0000-0000-00007C500000}"/>
    <cellStyle name="Normal 22 4 3 2 2" xfId="20604" xr:uid="{00000000-0005-0000-0000-00007D500000}"/>
    <cellStyle name="Normal 22 4 3 2 2 2" xfId="20605" xr:uid="{00000000-0005-0000-0000-00007E500000}"/>
    <cellStyle name="Normal 22 4 3 2 2 2 2" xfId="20606" xr:uid="{00000000-0005-0000-0000-00007F500000}"/>
    <cellStyle name="Normal 22 4 3 2 2 3" xfId="20607" xr:uid="{00000000-0005-0000-0000-000080500000}"/>
    <cellStyle name="Normal 22 4 3 2 3" xfId="20608" xr:uid="{00000000-0005-0000-0000-000081500000}"/>
    <cellStyle name="Normal 22 4 3 2 3 2" xfId="20609" xr:uid="{00000000-0005-0000-0000-000082500000}"/>
    <cellStyle name="Normal 22 4 3 2 3 2 2" xfId="20610" xr:uid="{00000000-0005-0000-0000-000083500000}"/>
    <cellStyle name="Normal 22 4 3 2 3 3" xfId="20611" xr:uid="{00000000-0005-0000-0000-000084500000}"/>
    <cellStyle name="Normal 22 4 3 2 4" xfId="20612" xr:uid="{00000000-0005-0000-0000-000085500000}"/>
    <cellStyle name="Normal 22 4 3 2 4 2" xfId="20613" xr:uid="{00000000-0005-0000-0000-000086500000}"/>
    <cellStyle name="Normal 22 4 3 2 4 2 2" xfId="20614" xr:uid="{00000000-0005-0000-0000-000087500000}"/>
    <cellStyle name="Normal 22 4 3 2 4 3" xfId="20615" xr:uid="{00000000-0005-0000-0000-000088500000}"/>
    <cellStyle name="Normal 22 4 3 2 5" xfId="20616" xr:uid="{00000000-0005-0000-0000-000089500000}"/>
    <cellStyle name="Normal 22 4 3 2 5 2" xfId="20617" xr:uid="{00000000-0005-0000-0000-00008A500000}"/>
    <cellStyle name="Normal 22 4 3 2 6" xfId="20618" xr:uid="{00000000-0005-0000-0000-00008B500000}"/>
    <cellStyle name="Normal 22 4 3 2 6 2" xfId="20619" xr:uid="{00000000-0005-0000-0000-00008C500000}"/>
    <cellStyle name="Normal 22 4 3 2 7" xfId="20620" xr:uid="{00000000-0005-0000-0000-00008D500000}"/>
    <cellStyle name="Normal 22 4 3 3" xfId="20621" xr:uid="{00000000-0005-0000-0000-00008E500000}"/>
    <cellStyle name="Normal 22 4 3 3 2" xfId="20622" xr:uid="{00000000-0005-0000-0000-00008F500000}"/>
    <cellStyle name="Normal 22 4 3 3 2 2" xfId="20623" xr:uid="{00000000-0005-0000-0000-000090500000}"/>
    <cellStyle name="Normal 22 4 3 3 3" xfId="20624" xr:uid="{00000000-0005-0000-0000-000091500000}"/>
    <cellStyle name="Normal 22 4 3 4" xfId="20625" xr:uid="{00000000-0005-0000-0000-000092500000}"/>
    <cellStyle name="Normal 22 4 3 4 2" xfId="20626" xr:uid="{00000000-0005-0000-0000-000093500000}"/>
    <cellStyle name="Normal 22 4 3 4 2 2" xfId="20627" xr:uid="{00000000-0005-0000-0000-000094500000}"/>
    <cellStyle name="Normal 22 4 3 4 3" xfId="20628" xr:uid="{00000000-0005-0000-0000-000095500000}"/>
    <cellStyle name="Normal 22 4 3 5" xfId="20629" xr:uid="{00000000-0005-0000-0000-000096500000}"/>
    <cellStyle name="Normal 22 4 3 5 2" xfId="20630" xr:uid="{00000000-0005-0000-0000-000097500000}"/>
    <cellStyle name="Normal 22 4 3 5 2 2" xfId="20631" xr:uid="{00000000-0005-0000-0000-000098500000}"/>
    <cellStyle name="Normal 22 4 3 5 3" xfId="20632" xr:uid="{00000000-0005-0000-0000-000099500000}"/>
    <cellStyle name="Normal 22 4 3 6" xfId="20633" xr:uid="{00000000-0005-0000-0000-00009A500000}"/>
    <cellStyle name="Normal 22 4 3 6 2" xfId="20634" xr:uid="{00000000-0005-0000-0000-00009B500000}"/>
    <cellStyle name="Normal 22 4 3 7" xfId="20635" xr:uid="{00000000-0005-0000-0000-00009C500000}"/>
    <cellStyle name="Normal 22 4 3 7 2" xfId="20636" xr:uid="{00000000-0005-0000-0000-00009D500000}"/>
    <cellStyle name="Normal 22 4 3 8" xfId="20637" xr:uid="{00000000-0005-0000-0000-00009E500000}"/>
    <cellStyle name="Normal 22 4 4" xfId="20638" xr:uid="{00000000-0005-0000-0000-00009F500000}"/>
    <cellStyle name="Normal 22 4 4 2" xfId="20639" xr:uid="{00000000-0005-0000-0000-0000A0500000}"/>
    <cellStyle name="Normal 22 4 4 2 2" xfId="20640" xr:uid="{00000000-0005-0000-0000-0000A1500000}"/>
    <cellStyle name="Normal 22 4 4 2 2 2" xfId="20641" xr:uid="{00000000-0005-0000-0000-0000A2500000}"/>
    <cellStyle name="Normal 22 4 4 2 3" xfId="20642" xr:uid="{00000000-0005-0000-0000-0000A3500000}"/>
    <cellStyle name="Normal 22 4 4 3" xfId="20643" xr:uid="{00000000-0005-0000-0000-0000A4500000}"/>
    <cellStyle name="Normal 22 4 4 3 2" xfId="20644" xr:uid="{00000000-0005-0000-0000-0000A5500000}"/>
    <cellStyle name="Normal 22 4 4 3 2 2" xfId="20645" xr:uid="{00000000-0005-0000-0000-0000A6500000}"/>
    <cellStyle name="Normal 22 4 4 3 3" xfId="20646" xr:uid="{00000000-0005-0000-0000-0000A7500000}"/>
    <cellStyle name="Normal 22 4 4 4" xfId="20647" xr:uid="{00000000-0005-0000-0000-0000A8500000}"/>
    <cellStyle name="Normal 22 4 4 4 2" xfId="20648" xr:uid="{00000000-0005-0000-0000-0000A9500000}"/>
    <cellStyle name="Normal 22 4 4 4 2 2" xfId="20649" xr:uid="{00000000-0005-0000-0000-0000AA500000}"/>
    <cellStyle name="Normal 22 4 4 4 3" xfId="20650" xr:uid="{00000000-0005-0000-0000-0000AB500000}"/>
    <cellStyle name="Normal 22 4 4 5" xfId="20651" xr:uid="{00000000-0005-0000-0000-0000AC500000}"/>
    <cellStyle name="Normal 22 4 4 5 2" xfId="20652" xr:uid="{00000000-0005-0000-0000-0000AD500000}"/>
    <cellStyle name="Normal 22 4 4 6" xfId="20653" xr:uid="{00000000-0005-0000-0000-0000AE500000}"/>
    <cellStyle name="Normal 22 4 4 6 2" xfId="20654" xr:uid="{00000000-0005-0000-0000-0000AF500000}"/>
    <cellStyle name="Normal 22 4 4 7" xfId="20655" xr:uid="{00000000-0005-0000-0000-0000B0500000}"/>
    <cellStyle name="Normal 22 4 5" xfId="20656" xr:uid="{00000000-0005-0000-0000-0000B1500000}"/>
    <cellStyle name="Normal 22 4 5 2" xfId="20657" xr:uid="{00000000-0005-0000-0000-0000B2500000}"/>
    <cellStyle name="Normal 22 4 5 2 2" xfId="20658" xr:uid="{00000000-0005-0000-0000-0000B3500000}"/>
    <cellStyle name="Normal 22 4 5 2 2 2" xfId="20659" xr:uid="{00000000-0005-0000-0000-0000B4500000}"/>
    <cellStyle name="Normal 22 4 5 2 3" xfId="20660" xr:uid="{00000000-0005-0000-0000-0000B5500000}"/>
    <cellStyle name="Normal 22 4 5 3" xfId="20661" xr:uid="{00000000-0005-0000-0000-0000B6500000}"/>
    <cellStyle name="Normal 22 4 5 3 2" xfId="20662" xr:uid="{00000000-0005-0000-0000-0000B7500000}"/>
    <cellStyle name="Normal 22 4 5 3 2 2" xfId="20663" xr:uid="{00000000-0005-0000-0000-0000B8500000}"/>
    <cellStyle name="Normal 22 4 5 3 3" xfId="20664" xr:uid="{00000000-0005-0000-0000-0000B9500000}"/>
    <cellStyle name="Normal 22 4 5 4" xfId="20665" xr:uid="{00000000-0005-0000-0000-0000BA500000}"/>
    <cellStyle name="Normal 22 4 5 4 2" xfId="20666" xr:uid="{00000000-0005-0000-0000-0000BB500000}"/>
    <cellStyle name="Normal 22 4 5 4 2 2" xfId="20667" xr:uid="{00000000-0005-0000-0000-0000BC500000}"/>
    <cellStyle name="Normal 22 4 5 4 3" xfId="20668" xr:uid="{00000000-0005-0000-0000-0000BD500000}"/>
    <cellStyle name="Normal 22 4 5 5" xfId="20669" xr:uid="{00000000-0005-0000-0000-0000BE500000}"/>
    <cellStyle name="Normal 22 4 5 5 2" xfId="20670" xr:uid="{00000000-0005-0000-0000-0000BF500000}"/>
    <cellStyle name="Normal 22 4 5 6" xfId="20671" xr:uid="{00000000-0005-0000-0000-0000C0500000}"/>
    <cellStyle name="Normal 22 4 5 6 2" xfId="20672" xr:uid="{00000000-0005-0000-0000-0000C1500000}"/>
    <cellStyle name="Normal 22 4 5 7" xfId="20673" xr:uid="{00000000-0005-0000-0000-0000C2500000}"/>
    <cellStyle name="Normal 22 4 6" xfId="20674" xr:uid="{00000000-0005-0000-0000-0000C3500000}"/>
    <cellStyle name="Normal 22 4 6 2" xfId="20675" xr:uid="{00000000-0005-0000-0000-0000C4500000}"/>
    <cellStyle name="Normal 22 4 6 2 2" xfId="20676" xr:uid="{00000000-0005-0000-0000-0000C5500000}"/>
    <cellStyle name="Normal 22 4 6 3" xfId="20677" xr:uid="{00000000-0005-0000-0000-0000C6500000}"/>
    <cellStyle name="Normal 22 4 7" xfId="20678" xr:uid="{00000000-0005-0000-0000-0000C7500000}"/>
    <cellStyle name="Normal 22 4 7 2" xfId="20679" xr:uid="{00000000-0005-0000-0000-0000C8500000}"/>
    <cellStyle name="Normal 22 4 7 2 2" xfId="20680" xr:uid="{00000000-0005-0000-0000-0000C9500000}"/>
    <cellStyle name="Normal 22 4 7 3" xfId="20681" xr:uid="{00000000-0005-0000-0000-0000CA500000}"/>
    <cellStyle name="Normal 22 4 8" xfId="20682" xr:uid="{00000000-0005-0000-0000-0000CB500000}"/>
    <cellStyle name="Normal 22 4 8 2" xfId="20683" xr:uid="{00000000-0005-0000-0000-0000CC500000}"/>
    <cellStyle name="Normal 22 4 8 2 2" xfId="20684" xr:uid="{00000000-0005-0000-0000-0000CD500000}"/>
    <cellStyle name="Normal 22 4 8 3" xfId="20685" xr:uid="{00000000-0005-0000-0000-0000CE500000}"/>
    <cellStyle name="Normal 22 4 9" xfId="20686" xr:uid="{00000000-0005-0000-0000-0000CF500000}"/>
    <cellStyle name="Normal 22 4 9 2" xfId="20687" xr:uid="{00000000-0005-0000-0000-0000D0500000}"/>
    <cellStyle name="Normal 22 5" xfId="20688" xr:uid="{00000000-0005-0000-0000-0000D1500000}"/>
    <cellStyle name="Normal 22 5 2" xfId="20689" xr:uid="{00000000-0005-0000-0000-0000D2500000}"/>
    <cellStyle name="Normal 22 5 2 2" xfId="20690" xr:uid="{00000000-0005-0000-0000-0000D3500000}"/>
    <cellStyle name="Normal 22 5 2 2 2" xfId="20691" xr:uid="{00000000-0005-0000-0000-0000D4500000}"/>
    <cellStyle name="Normal 22 5 2 2 2 2" xfId="20692" xr:uid="{00000000-0005-0000-0000-0000D5500000}"/>
    <cellStyle name="Normal 22 5 2 2 3" xfId="20693" xr:uid="{00000000-0005-0000-0000-0000D6500000}"/>
    <cellStyle name="Normal 22 5 2 3" xfId="20694" xr:uid="{00000000-0005-0000-0000-0000D7500000}"/>
    <cellStyle name="Normal 22 5 2 3 2" xfId="20695" xr:uid="{00000000-0005-0000-0000-0000D8500000}"/>
    <cellStyle name="Normal 22 5 2 3 2 2" xfId="20696" xr:uid="{00000000-0005-0000-0000-0000D9500000}"/>
    <cellStyle name="Normal 22 5 2 3 3" xfId="20697" xr:uid="{00000000-0005-0000-0000-0000DA500000}"/>
    <cellStyle name="Normal 22 5 2 4" xfId="20698" xr:uid="{00000000-0005-0000-0000-0000DB500000}"/>
    <cellStyle name="Normal 22 5 2 4 2" xfId="20699" xr:uid="{00000000-0005-0000-0000-0000DC500000}"/>
    <cellStyle name="Normal 22 5 2 4 2 2" xfId="20700" xr:uid="{00000000-0005-0000-0000-0000DD500000}"/>
    <cellStyle name="Normal 22 5 2 4 3" xfId="20701" xr:uid="{00000000-0005-0000-0000-0000DE500000}"/>
    <cellStyle name="Normal 22 5 2 5" xfId="20702" xr:uid="{00000000-0005-0000-0000-0000DF500000}"/>
    <cellStyle name="Normal 22 5 2 5 2" xfId="20703" xr:uid="{00000000-0005-0000-0000-0000E0500000}"/>
    <cellStyle name="Normal 22 5 2 6" xfId="20704" xr:uid="{00000000-0005-0000-0000-0000E1500000}"/>
    <cellStyle name="Normal 22 5 2 6 2" xfId="20705" xr:uid="{00000000-0005-0000-0000-0000E2500000}"/>
    <cellStyle name="Normal 22 5 2 7" xfId="20706" xr:uid="{00000000-0005-0000-0000-0000E3500000}"/>
    <cellStyle name="Normal 22 5 3" xfId="20707" xr:uid="{00000000-0005-0000-0000-0000E4500000}"/>
    <cellStyle name="Normal 22 5 3 2" xfId="20708" xr:uid="{00000000-0005-0000-0000-0000E5500000}"/>
    <cellStyle name="Normal 22 5 3 2 2" xfId="20709" xr:uid="{00000000-0005-0000-0000-0000E6500000}"/>
    <cellStyle name="Normal 22 5 3 2 2 2" xfId="20710" xr:uid="{00000000-0005-0000-0000-0000E7500000}"/>
    <cellStyle name="Normal 22 5 3 2 3" xfId="20711" xr:uid="{00000000-0005-0000-0000-0000E8500000}"/>
    <cellStyle name="Normal 22 5 3 3" xfId="20712" xr:uid="{00000000-0005-0000-0000-0000E9500000}"/>
    <cellStyle name="Normal 22 5 3 3 2" xfId="20713" xr:uid="{00000000-0005-0000-0000-0000EA500000}"/>
    <cellStyle name="Normal 22 5 3 3 2 2" xfId="20714" xr:uid="{00000000-0005-0000-0000-0000EB500000}"/>
    <cellStyle name="Normal 22 5 3 3 3" xfId="20715" xr:uid="{00000000-0005-0000-0000-0000EC500000}"/>
    <cellStyle name="Normal 22 5 3 4" xfId="20716" xr:uid="{00000000-0005-0000-0000-0000ED500000}"/>
    <cellStyle name="Normal 22 5 3 4 2" xfId="20717" xr:uid="{00000000-0005-0000-0000-0000EE500000}"/>
    <cellStyle name="Normal 22 5 3 4 2 2" xfId="20718" xr:uid="{00000000-0005-0000-0000-0000EF500000}"/>
    <cellStyle name="Normal 22 5 3 4 3" xfId="20719" xr:uid="{00000000-0005-0000-0000-0000F0500000}"/>
    <cellStyle name="Normal 22 5 3 5" xfId="20720" xr:uid="{00000000-0005-0000-0000-0000F1500000}"/>
    <cellStyle name="Normal 22 5 3 5 2" xfId="20721" xr:uid="{00000000-0005-0000-0000-0000F2500000}"/>
    <cellStyle name="Normal 22 5 3 6" xfId="20722" xr:uid="{00000000-0005-0000-0000-0000F3500000}"/>
    <cellStyle name="Normal 22 5 3 6 2" xfId="20723" xr:uid="{00000000-0005-0000-0000-0000F4500000}"/>
    <cellStyle name="Normal 22 5 3 7" xfId="20724" xr:uid="{00000000-0005-0000-0000-0000F5500000}"/>
    <cellStyle name="Normal 22 5 4" xfId="20725" xr:uid="{00000000-0005-0000-0000-0000F6500000}"/>
    <cellStyle name="Normal 22 5 4 2" xfId="20726" xr:uid="{00000000-0005-0000-0000-0000F7500000}"/>
    <cellStyle name="Normal 22 5 4 2 2" xfId="20727" xr:uid="{00000000-0005-0000-0000-0000F8500000}"/>
    <cellStyle name="Normal 22 5 4 3" xfId="20728" xr:uid="{00000000-0005-0000-0000-0000F9500000}"/>
    <cellStyle name="Normal 22 5 5" xfId="20729" xr:uid="{00000000-0005-0000-0000-0000FA500000}"/>
    <cellStyle name="Normal 22 5 5 2" xfId="20730" xr:uid="{00000000-0005-0000-0000-0000FB500000}"/>
    <cellStyle name="Normal 22 5 5 2 2" xfId="20731" xr:uid="{00000000-0005-0000-0000-0000FC500000}"/>
    <cellStyle name="Normal 22 5 5 3" xfId="20732" xr:uid="{00000000-0005-0000-0000-0000FD500000}"/>
    <cellStyle name="Normal 22 5 6" xfId="20733" xr:uid="{00000000-0005-0000-0000-0000FE500000}"/>
    <cellStyle name="Normal 22 5 6 2" xfId="20734" xr:uid="{00000000-0005-0000-0000-0000FF500000}"/>
    <cellStyle name="Normal 22 5 6 2 2" xfId="20735" xr:uid="{00000000-0005-0000-0000-000000510000}"/>
    <cellStyle name="Normal 22 5 6 3" xfId="20736" xr:uid="{00000000-0005-0000-0000-000001510000}"/>
    <cellStyle name="Normal 22 5 7" xfId="20737" xr:uid="{00000000-0005-0000-0000-000002510000}"/>
    <cellStyle name="Normal 22 5 7 2" xfId="20738" xr:uid="{00000000-0005-0000-0000-000003510000}"/>
    <cellStyle name="Normal 22 5 8" xfId="20739" xr:uid="{00000000-0005-0000-0000-000004510000}"/>
    <cellStyle name="Normal 22 5 8 2" xfId="20740" xr:uid="{00000000-0005-0000-0000-000005510000}"/>
    <cellStyle name="Normal 22 5 9" xfId="20741" xr:uid="{00000000-0005-0000-0000-000006510000}"/>
    <cellStyle name="Normal 22 6" xfId="20742" xr:uid="{00000000-0005-0000-0000-000007510000}"/>
    <cellStyle name="Normal 22 6 2" xfId="20743" xr:uid="{00000000-0005-0000-0000-000008510000}"/>
    <cellStyle name="Normal 22 6 2 2" xfId="20744" xr:uid="{00000000-0005-0000-0000-000009510000}"/>
    <cellStyle name="Normal 22 6 2 2 2" xfId="20745" xr:uid="{00000000-0005-0000-0000-00000A510000}"/>
    <cellStyle name="Normal 22 6 2 2 2 2" xfId="20746" xr:uid="{00000000-0005-0000-0000-00000B510000}"/>
    <cellStyle name="Normal 22 6 2 2 3" xfId="20747" xr:uid="{00000000-0005-0000-0000-00000C510000}"/>
    <cellStyle name="Normal 22 6 2 3" xfId="20748" xr:uid="{00000000-0005-0000-0000-00000D510000}"/>
    <cellStyle name="Normal 22 6 2 3 2" xfId="20749" xr:uid="{00000000-0005-0000-0000-00000E510000}"/>
    <cellStyle name="Normal 22 6 2 3 2 2" xfId="20750" xr:uid="{00000000-0005-0000-0000-00000F510000}"/>
    <cellStyle name="Normal 22 6 2 3 3" xfId="20751" xr:uid="{00000000-0005-0000-0000-000010510000}"/>
    <cellStyle name="Normal 22 6 2 4" xfId="20752" xr:uid="{00000000-0005-0000-0000-000011510000}"/>
    <cellStyle name="Normal 22 6 2 4 2" xfId="20753" xr:uid="{00000000-0005-0000-0000-000012510000}"/>
    <cellStyle name="Normal 22 6 2 4 2 2" xfId="20754" xr:uid="{00000000-0005-0000-0000-000013510000}"/>
    <cellStyle name="Normal 22 6 2 4 3" xfId="20755" xr:uid="{00000000-0005-0000-0000-000014510000}"/>
    <cellStyle name="Normal 22 6 2 5" xfId="20756" xr:uid="{00000000-0005-0000-0000-000015510000}"/>
    <cellStyle name="Normal 22 6 2 5 2" xfId="20757" xr:uid="{00000000-0005-0000-0000-000016510000}"/>
    <cellStyle name="Normal 22 6 2 6" xfId="20758" xr:uid="{00000000-0005-0000-0000-000017510000}"/>
    <cellStyle name="Normal 22 6 2 6 2" xfId="20759" xr:uid="{00000000-0005-0000-0000-000018510000}"/>
    <cellStyle name="Normal 22 6 2 7" xfId="20760" xr:uid="{00000000-0005-0000-0000-000019510000}"/>
    <cellStyle name="Normal 22 6 3" xfId="20761" xr:uid="{00000000-0005-0000-0000-00001A510000}"/>
    <cellStyle name="Normal 22 6 3 2" xfId="20762" xr:uid="{00000000-0005-0000-0000-00001B510000}"/>
    <cellStyle name="Normal 22 6 3 2 2" xfId="20763" xr:uid="{00000000-0005-0000-0000-00001C510000}"/>
    <cellStyle name="Normal 22 6 3 3" xfId="20764" xr:uid="{00000000-0005-0000-0000-00001D510000}"/>
    <cellStyle name="Normal 22 6 4" xfId="20765" xr:uid="{00000000-0005-0000-0000-00001E510000}"/>
    <cellStyle name="Normal 22 6 4 2" xfId="20766" xr:uid="{00000000-0005-0000-0000-00001F510000}"/>
    <cellStyle name="Normal 22 6 4 2 2" xfId="20767" xr:uid="{00000000-0005-0000-0000-000020510000}"/>
    <cellStyle name="Normal 22 6 4 3" xfId="20768" xr:uid="{00000000-0005-0000-0000-000021510000}"/>
    <cellStyle name="Normal 22 6 5" xfId="20769" xr:uid="{00000000-0005-0000-0000-000022510000}"/>
    <cellStyle name="Normal 22 6 5 2" xfId="20770" xr:uid="{00000000-0005-0000-0000-000023510000}"/>
    <cellStyle name="Normal 22 6 5 2 2" xfId="20771" xr:uid="{00000000-0005-0000-0000-000024510000}"/>
    <cellStyle name="Normal 22 6 5 3" xfId="20772" xr:uid="{00000000-0005-0000-0000-000025510000}"/>
    <cellStyle name="Normal 22 6 6" xfId="20773" xr:uid="{00000000-0005-0000-0000-000026510000}"/>
    <cellStyle name="Normal 22 6 6 2" xfId="20774" xr:uid="{00000000-0005-0000-0000-000027510000}"/>
    <cellStyle name="Normal 22 6 7" xfId="20775" xr:uid="{00000000-0005-0000-0000-000028510000}"/>
    <cellStyle name="Normal 22 6 7 2" xfId="20776" xr:uid="{00000000-0005-0000-0000-000029510000}"/>
    <cellStyle name="Normal 22 6 8" xfId="20777" xr:uid="{00000000-0005-0000-0000-00002A510000}"/>
    <cellStyle name="Normal 22 7" xfId="20778" xr:uid="{00000000-0005-0000-0000-00002B510000}"/>
    <cellStyle name="Normal 22 7 2" xfId="20779" xr:uid="{00000000-0005-0000-0000-00002C510000}"/>
    <cellStyle name="Normal 22 7 2 2" xfId="20780" xr:uid="{00000000-0005-0000-0000-00002D510000}"/>
    <cellStyle name="Normal 22 7 2 2 2" xfId="20781" xr:uid="{00000000-0005-0000-0000-00002E510000}"/>
    <cellStyle name="Normal 22 7 2 3" xfId="20782" xr:uid="{00000000-0005-0000-0000-00002F510000}"/>
    <cellStyle name="Normal 22 7 3" xfId="20783" xr:uid="{00000000-0005-0000-0000-000030510000}"/>
    <cellStyle name="Normal 22 7 3 2" xfId="20784" xr:uid="{00000000-0005-0000-0000-000031510000}"/>
    <cellStyle name="Normal 22 7 3 2 2" xfId="20785" xr:uid="{00000000-0005-0000-0000-000032510000}"/>
    <cellStyle name="Normal 22 7 3 3" xfId="20786" xr:uid="{00000000-0005-0000-0000-000033510000}"/>
    <cellStyle name="Normal 22 7 4" xfId="20787" xr:uid="{00000000-0005-0000-0000-000034510000}"/>
    <cellStyle name="Normal 22 7 4 2" xfId="20788" xr:uid="{00000000-0005-0000-0000-000035510000}"/>
    <cellStyle name="Normal 22 7 4 2 2" xfId="20789" xr:uid="{00000000-0005-0000-0000-000036510000}"/>
    <cellStyle name="Normal 22 7 4 3" xfId="20790" xr:uid="{00000000-0005-0000-0000-000037510000}"/>
    <cellStyle name="Normal 22 7 5" xfId="20791" xr:uid="{00000000-0005-0000-0000-000038510000}"/>
    <cellStyle name="Normal 22 7 5 2" xfId="20792" xr:uid="{00000000-0005-0000-0000-000039510000}"/>
    <cellStyle name="Normal 22 7 6" xfId="20793" xr:uid="{00000000-0005-0000-0000-00003A510000}"/>
    <cellStyle name="Normal 22 7 6 2" xfId="20794" xr:uid="{00000000-0005-0000-0000-00003B510000}"/>
    <cellStyle name="Normal 22 7 7" xfId="20795" xr:uid="{00000000-0005-0000-0000-00003C510000}"/>
    <cellStyle name="Normal 22 8" xfId="20796" xr:uid="{00000000-0005-0000-0000-00003D510000}"/>
    <cellStyle name="Normal 22 8 2" xfId="20797" xr:uid="{00000000-0005-0000-0000-00003E510000}"/>
    <cellStyle name="Normal 22 8 2 2" xfId="20798" xr:uid="{00000000-0005-0000-0000-00003F510000}"/>
    <cellStyle name="Normal 22 8 2 2 2" xfId="20799" xr:uid="{00000000-0005-0000-0000-000040510000}"/>
    <cellStyle name="Normal 22 8 2 3" xfId="20800" xr:uid="{00000000-0005-0000-0000-000041510000}"/>
    <cellStyle name="Normal 22 8 3" xfId="20801" xr:uid="{00000000-0005-0000-0000-000042510000}"/>
    <cellStyle name="Normal 22 8 3 2" xfId="20802" xr:uid="{00000000-0005-0000-0000-000043510000}"/>
    <cellStyle name="Normal 22 8 3 2 2" xfId="20803" xr:uid="{00000000-0005-0000-0000-000044510000}"/>
    <cellStyle name="Normal 22 8 3 3" xfId="20804" xr:uid="{00000000-0005-0000-0000-000045510000}"/>
    <cellStyle name="Normal 22 8 4" xfId="20805" xr:uid="{00000000-0005-0000-0000-000046510000}"/>
    <cellStyle name="Normal 22 8 4 2" xfId="20806" xr:uid="{00000000-0005-0000-0000-000047510000}"/>
    <cellStyle name="Normal 22 8 4 2 2" xfId="20807" xr:uid="{00000000-0005-0000-0000-000048510000}"/>
    <cellStyle name="Normal 22 8 4 3" xfId="20808" xr:uid="{00000000-0005-0000-0000-000049510000}"/>
    <cellStyle name="Normal 22 8 5" xfId="20809" xr:uid="{00000000-0005-0000-0000-00004A510000}"/>
    <cellStyle name="Normal 22 8 5 2" xfId="20810" xr:uid="{00000000-0005-0000-0000-00004B510000}"/>
    <cellStyle name="Normal 22 8 6" xfId="20811" xr:uid="{00000000-0005-0000-0000-00004C510000}"/>
    <cellStyle name="Normal 22 8 6 2" xfId="20812" xr:uid="{00000000-0005-0000-0000-00004D510000}"/>
    <cellStyle name="Normal 22 8 7" xfId="20813" xr:uid="{00000000-0005-0000-0000-00004E510000}"/>
    <cellStyle name="Normal 22 9" xfId="20814" xr:uid="{00000000-0005-0000-0000-00004F510000}"/>
    <cellStyle name="Normal 22 9 2" xfId="20815" xr:uid="{00000000-0005-0000-0000-000050510000}"/>
    <cellStyle name="Normal 22 9 2 2" xfId="20816" xr:uid="{00000000-0005-0000-0000-000051510000}"/>
    <cellStyle name="Normal 22 9 3" xfId="20817" xr:uid="{00000000-0005-0000-0000-000052510000}"/>
    <cellStyle name="Normal 22_Confidential Information" xfId="20818" xr:uid="{00000000-0005-0000-0000-000053510000}"/>
    <cellStyle name="Normal 23" xfId="20819" xr:uid="{00000000-0005-0000-0000-000054510000}"/>
    <cellStyle name="Normal 23 10" xfId="20820" xr:uid="{00000000-0005-0000-0000-000055510000}"/>
    <cellStyle name="Normal 23 10 2" xfId="20821" xr:uid="{00000000-0005-0000-0000-000056510000}"/>
    <cellStyle name="Normal 23 10 2 2" xfId="20822" xr:uid="{00000000-0005-0000-0000-000057510000}"/>
    <cellStyle name="Normal 23 10 3" xfId="20823" xr:uid="{00000000-0005-0000-0000-000058510000}"/>
    <cellStyle name="Normal 23 11" xfId="20824" xr:uid="{00000000-0005-0000-0000-000059510000}"/>
    <cellStyle name="Normal 23 11 2" xfId="20825" xr:uid="{00000000-0005-0000-0000-00005A510000}"/>
    <cellStyle name="Normal 23 12" xfId="20826" xr:uid="{00000000-0005-0000-0000-00005B510000}"/>
    <cellStyle name="Normal 23 12 2" xfId="20827" xr:uid="{00000000-0005-0000-0000-00005C510000}"/>
    <cellStyle name="Normal 23 13" xfId="20828" xr:uid="{00000000-0005-0000-0000-00005D510000}"/>
    <cellStyle name="Normal 23 2" xfId="20829" xr:uid="{00000000-0005-0000-0000-00005E510000}"/>
    <cellStyle name="Normal 23 2 10" xfId="20830" xr:uid="{00000000-0005-0000-0000-00005F510000}"/>
    <cellStyle name="Normal 23 2 10 2" xfId="20831" xr:uid="{00000000-0005-0000-0000-000060510000}"/>
    <cellStyle name="Normal 23 2 11" xfId="20832" xr:uid="{00000000-0005-0000-0000-000061510000}"/>
    <cellStyle name="Normal 23 2 2" xfId="20833" xr:uid="{00000000-0005-0000-0000-000062510000}"/>
    <cellStyle name="Normal 23 2 2 2" xfId="20834" xr:uid="{00000000-0005-0000-0000-000063510000}"/>
    <cellStyle name="Normal 23 2 2 2 2" xfId="20835" xr:uid="{00000000-0005-0000-0000-000064510000}"/>
    <cellStyle name="Normal 23 2 2 2 2 2" xfId="20836" xr:uid="{00000000-0005-0000-0000-000065510000}"/>
    <cellStyle name="Normal 23 2 2 2 2 2 2" xfId="20837" xr:uid="{00000000-0005-0000-0000-000066510000}"/>
    <cellStyle name="Normal 23 2 2 2 2 3" xfId="20838" xr:uid="{00000000-0005-0000-0000-000067510000}"/>
    <cellStyle name="Normal 23 2 2 2 3" xfId="20839" xr:uid="{00000000-0005-0000-0000-000068510000}"/>
    <cellStyle name="Normal 23 2 2 2 3 2" xfId="20840" xr:uid="{00000000-0005-0000-0000-000069510000}"/>
    <cellStyle name="Normal 23 2 2 2 3 2 2" xfId="20841" xr:uid="{00000000-0005-0000-0000-00006A510000}"/>
    <cellStyle name="Normal 23 2 2 2 3 3" xfId="20842" xr:uid="{00000000-0005-0000-0000-00006B510000}"/>
    <cellStyle name="Normal 23 2 2 2 4" xfId="20843" xr:uid="{00000000-0005-0000-0000-00006C510000}"/>
    <cellStyle name="Normal 23 2 2 2 4 2" xfId="20844" xr:uid="{00000000-0005-0000-0000-00006D510000}"/>
    <cellStyle name="Normal 23 2 2 2 4 2 2" xfId="20845" xr:uid="{00000000-0005-0000-0000-00006E510000}"/>
    <cellStyle name="Normal 23 2 2 2 4 3" xfId="20846" xr:uid="{00000000-0005-0000-0000-00006F510000}"/>
    <cellStyle name="Normal 23 2 2 2 5" xfId="20847" xr:uid="{00000000-0005-0000-0000-000070510000}"/>
    <cellStyle name="Normal 23 2 2 2 5 2" xfId="20848" xr:uid="{00000000-0005-0000-0000-000071510000}"/>
    <cellStyle name="Normal 23 2 2 2 6" xfId="20849" xr:uid="{00000000-0005-0000-0000-000072510000}"/>
    <cellStyle name="Normal 23 2 2 2 6 2" xfId="20850" xr:uid="{00000000-0005-0000-0000-000073510000}"/>
    <cellStyle name="Normal 23 2 2 2 7" xfId="20851" xr:uid="{00000000-0005-0000-0000-000074510000}"/>
    <cellStyle name="Normal 23 2 2 3" xfId="20852" xr:uid="{00000000-0005-0000-0000-000075510000}"/>
    <cellStyle name="Normal 23 2 2 3 2" xfId="20853" xr:uid="{00000000-0005-0000-0000-000076510000}"/>
    <cellStyle name="Normal 23 2 2 3 2 2" xfId="20854" xr:uid="{00000000-0005-0000-0000-000077510000}"/>
    <cellStyle name="Normal 23 2 2 3 2 2 2" xfId="20855" xr:uid="{00000000-0005-0000-0000-000078510000}"/>
    <cellStyle name="Normal 23 2 2 3 2 3" xfId="20856" xr:uid="{00000000-0005-0000-0000-000079510000}"/>
    <cellStyle name="Normal 23 2 2 3 3" xfId="20857" xr:uid="{00000000-0005-0000-0000-00007A510000}"/>
    <cellStyle name="Normal 23 2 2 3 3 2" xfId="20858" xr:uid="{00000000-0005-0000-0000-00007B510000}"/>
    <cellStyle name="Normal 23 2 2 3 3 2 2" xfId="20859" xr:uid="{00000000-0005-0000-0000-00007C510000}"/>
    <cellStyle name="Normal 23 2 2 3 3 3" xfId="20860" xr:uid="{00000000-0005-0000-0000-00007D510000}"/>
    <cellStyle name="Normal 23 2 2 3 4" xfId="20861" xr:uid="{00000000-0005-0000-0000-00007E510000}"/>
    <cellStyle name="Normal 23 2 2 3 4 2" xfId="20862" xr:uid="{00000000-0005-0000-0000-00007F510000}"/>
    <cellStyle name="Normal 23 2 2 3 4 2 2" xfId="20863" xr:uid="{00000000-0005-0000-0000-000080510000}"/>
    <cellStyle name="Normal 23 2 2 3 4 3" xfId="20864" xr:uid="{00000000-0005-0000-0000-000081510000}"/>
    <cellStyle name="Normal 23 2 2 3 5" xfId="20865" xr:uid="{00000000-0005-0000-0000-000082510000}"/>
    <cellStyle name="Normal 23 2 2 3 5 2" xfId="20866" xr:uid="{00000000-0005-0000-0000-000083510000}"/>
    <cellStyle name="Normal 23 2 2 3 6" xfId="20867" xr:uid="{00000000-0005-0000-0000-000084510000}"/>
    <cellStyle name="Normal 23 2 2 3 6 2" xfId="20868" xr:uid="{00000000-0005-0000-0000-000085510000}"/>
    <cellStyle name="Normal 23 2 2 3 7" xfId="20869" xr:uid="{00000000-0005-0000-0000-000086510000}"/>
    <cellStyle name="Normal 23 2 2 4" xfId="20870" xr:uid="{00000000-0005-0000-0000-000087510000}"/>
    <cellStyle name="Normal 23 2 2 4 2" xfId="20871" xr:uid="{00000000-0005-0000-0000-000088510000}"/>
    <cellStyle name="Normal 23 2 2 4 2 2" xfId="20872" xr:uid="{00000000-0005-0000-0000-000089510000}"/>
    <cellStyle name="Normal 23 2 2 4 3" xfId="20873" xr:uid="{00000000-0005-0000-0000-00008A510000}"/>
    <cellStyle name="Normal 23 2 2 5" xfId="20874" xr:uid="{00000000-0005-0000-0000-00008B510000}"/>
    <cellStyle name="Normal 23 2 2 5 2" xfId="20875" xr:uid="{00000000-0005-0000-0000-00008C510000}"/>
    <cellStyle name="Normal 23 2 2 5 2 2" xfId="20876" xr:uid="{00000000-0005-0000-0000-00008D510000}"/>
    <cellStyle name="Normal 23 2 2 5 3" xfId="20877" xr:uid="{00000000-0005-0000-0000-00008E510000}"/>
    <cellStyle name="Normal 23 2 2 6" xfId="20878" xr:uid="{00000000-0005-0000-0000-00008F510000}"/>
    <cellStyle name="Normal 23 2 2 6 2" xfId="20879" xr:uid="{00000000-0005-0000-0000-000090510000}"/>
    <cellStyle name="Normal 23 2 2 6 2 2" xfId="20880" xr:uid="{00000000-0005-0000-0000-000091510000}"/>
    <cellStyle name="Normal 23 2 2 6 3" xfId="20881" xr:uid="{00000000-0005-0000-0000-000092510000}"/>
    <cellStyle name="Normal 23 2 2 7" xfId="20882" xr:uid="{00000000-0005-0000-0000-000093510000}"/>
    <cellStyle name="Normal 23 2 2 7 2" xfId="20883" xr:uid="{00000000-0005-0000-0000-000094510000}"/>
    <cellStyle name="Normal 23 2 2 8" xfId="20884" xr:uid="{00000000-0005-0000-0000-000095510000}"/>
    <cellStyle name="Normal 23 2 2 8 2" xfId="20885" xr:uid="{00000000-0005-0000-0000-000096510000}"/>
    <cellStyle name="Normal 23 2 2 9" xfId="20886" xr:uid="{00000000-0005-0000-0000-000097510000}"/>
    <cellStyle name="Normal 23 2 3" xfId="20887" xr:uid="{00000000-0005-0000-0000-000098510000}"/>
    <cellStyle name="Normal 23 2 3 2" xfId="20888" xr:uid="{00000000-0005-0000-0000-000099510000}"/>
    <cellStyle name="Normal 23 2 3 2 2" xfId="20889" xr:uid="{00000000-0005-0000-0000-00009A510000}"/>
    <cellStyle name="Normal 23 2 3 2 2 2" xfId="20890" xr:uid="{00000000-0005-0000-0000-00009B510000}"/>
    <cellStyle name="Normal 23 2 3 2 2 2 2" xfId="20891" xr:uid="{00000000-0005-0000-0000-00009C510000}"/>
    <cellStyle name="Normal 23 2 3 2 2 3" xfId="20892" xr:uid="{00000000-0005-0000-0000-00009D510000}"/>
    <cellStyle name="Normal 23 2 3 2 3" xfId="20893" xr:uid="{00000000-0005-0000-0000-00009E510000}"/>
    <cellStyle name="Normal 23 2 3 2 3 2" xfId="20894" xr:uid="{00000000-0005-0000-0000-00009F510000}"/>
    <cellStyle name="Normal 23 2 3 2 3 2 2" xfId="20895" xr:uid="{00000000-0005-0000-0000-0000A0510000}"/>
    <cellStyle name="Normal 23 2 3 2 3 3" xfId="20896" xr:uid="{00000000-0005-0000-0000-0000A1510000}"/>
    <cellStyle name="Normal 23 2 3 2 4" xfId="20897" xr:uid="{00000000-0005-0000-0000-0000A2510000}"/>
    <cellStyle name="Normal 23 2 3 2 4 2" xfId="20898" xr:uid="{00000000-0005-0000-0000-0000A3510000}"/>
    <cellStyle name="Normal 23 2 3 2 4 2 2" xfId="20899" xr:uid="{00000000-0005-0000-0000-0000A4510000}"/>
    <cellStyle name="Normal 23 2 3 2 4 3" xfId="20900" xr:uid="{00000000-0005-0000-0000-0000A5510000}"/>
    <cellStyle name="Normal 23 2 3 2 5" xfId="20901" xr:uid="{00000000-0005-0000-0000-0000A6510000}"/>
    <cellStyle name="Normal 23 2 3 2 5 2" xfId="20902" xr:uid="{00000000-0005-0000-0000-0000A7510000}"/>
    <cellStyle name="Normal 23 2 3 2 6" xfId="20903" xr:uid="{00000000-0005-0000-0000-0000A8510000}"/>
    <cellStyle name="Normal 23 2 3 2 6 2" xfId="20904" xr:uid="{00000000-0005-0000-0000-0000A9510000}"/>
    <cellStyle name="Normal 23 2 3 2 7" xfId="20905" xr:uid="{00000000-0005-0000-0000-0000AA510000}"/>
    <cellStyle name="Normal 23 2 3 3" xfId="20906" xr:uid="{00000000-0005-0000-0000-0000AB510000}"/>
    <cellStyle name="Normal 23 2 3 3 2" xfId="20907" xr:uid="{00000000-0005-0000-0000-0000AC510000}"/>
    <cellStyle name="Normal 23 2 3 3 2 2" xfId="20908" xr:uid="{00000000-0005-0000-0000-0000AD510000}"/>
    <cellStyle name="Normal 23 2 3 3 3" xfId="20909" xr:uid="{00000000-0005-0000-0000-0000AE510000}"/>
    <cellStyle name="Normal 23 2 3 4" xfId="20910" xr:uid="{00000000-0005-0000-0000-0000AF510000}"/>
    <cellStyle name="Normal 23 2 3 4 2" xfId="20911" xr:uid="{00000000-0005-0000-0000-0000B0510000}"/>
    <cellStyle name="Normal 23 2 3 4 2 2" xfId="20912" xr:uid="{00000000-0005-0000-0000-0000B1510000}"/>
    <cellStyle name="Normal 23 2 3 4 3" xfId="20913" xr:uid="{00000000-0005-0000-0000-0000B2510000}"/>
    <cellStyle name="Normal 23 2 3 5" xfId="20914" xr:uid="{00000000-0005-0000-0000-0000B3510000}"/>
    <cellStyle name="Normal 23 2 3 5 2" xfId="20915" xr:uid="{00000000-0005-0000-0000-0000B4510000}"/>
    <cellStyle name="Normal 23 2 3 5 2 2" xfId="20916" xr:uid="{00000000-0005-0000-0000-0000B5510000}"/>
    <cellStyle name="Normal 23 2 3 5 3" xfId="20917" xr:uid="{00000000-0005-0000-0000-0000B6510000}"/>
    <cellStyle name="Normal 23 2 3 6" xfId="20918" xr:uid="{00000000-0005-0000-0000-0000B7510000}"/>
    <cellStyle name="Normal 23 2 3 6 2" xfId="20919" xr:uid="{00000000-0005-0000-0000-0000B8510000}"/>
    <cellStyle name="Normal 23 2 3 7" xfId="20920" xr:uid="{00000000-0005-0000-0000-0000B9510000}"/>
    <cellStyle name="Normal 23 2 3 7 2" xfId="20921" xr:uid="{00000000-0005-0000-0000-0000BA510000}"/>
    <cellStyle name="Normal 23 2 3 8" xfId="20922" xr:uid="{00000000-0005-0000-0000-0000BB510000}"/>
    <cellStyle name="Normal 23 2 4" xfId="20923" xr:uid="{00000000-0005-0000-0000-0000BC510000}"/>
    <cellStyle name="Normal 23 2 4 2" xfId="20924" xr:uid="{00000000-0005-0000-0000-0000BD510000}"/>
    <cellStyle name="Normal 23 2 4 2 2" xfId="20925" xr:uid="{00000000-0005-0000-0000-0000BE510000}"/>
    <cellStyle name="Normal 23 2 4 2 2 2" xfId="20926" xr:uid="{00000000-0005-0000-0000-0000BF510000}"/>
    <cellStyle name="Normal 23 2 4 2 3" xfId="20927" xr:uid="{00000000-0005-0000-0000-0000C0510000}"/>
    <cellStyle name="Normal 23 2 4 3" xfId="20928" xr:uid="{00000000-0005-0000-0000-0000C1510000}"/>
    <cellStyle name="Normal 23 2 4 3 2" xfId="20929" xr:uid="{00000000-0005-0000-0000-0000C2510000}"/>
    <cellStyle name="Normal 23 2 4 3 2 2" xfId="20930" xr:uid="{00000000-0005-0000-0000-0000C3510000}"/>
    <cellStyle name="Normal 23 2 4 3 3" xfId="20931" xr:uid="{00000000-0005-0000-0000-0000C4510000}"/>
    <cellStyle name="Normal 23 2 4 4" xfId="20932" xr:uid="{00000000-0005-0000-0000-0000C5510000}"/>
    <cellStyle name="Normal 23 2 4 4 2" xfId="20933" xr:uid="{00000000-0005-0000-0000-0000C6510000}"/>
    <cellStyle name="Normal 23 2 4 4 2 2" xfId="20934" xr:uid="{00000000-0005-0000-0000-0000C7510000}"/>
    <cellStyle name="Normal 23 2 4 4 3" xfId="20935" xr:uid="{00000000-0005-0000-0000-0000C8510000}"/>
    <cellStyle name="Normal 23 2 4 5" xfId="20936" xr:uid="{00000000-0005-0000-0000-0000C9510000}"/>
    <cellStyle name="Normal 23 2 4 5 2" xfId="20937" xr:uid="{00000000-0005-0000-0000-0000CA510000}"/>
    <cellStyle name="Normal 23 2 4 6" xfId="20938" xr:uid="{00000000-0005-0000-0000-0000CB510000}"/>
    <cellStyle name="Normal 23 2 4 6 2" xfId="20939" xr:uid="{00000000-0005-0000-0000-0000CC510000}"/>
    <cellStyle name="Normal 23 2 4 7" xfId="20940" xr:uid="{00000000-0005-0000-0000-0000CD510000}"/>
    <cellStyle name="Normal 23 2 5" xfId="20941" xr:uid="{00000000-0005-0000-0000-0000CE510000}"/>
    <cellStyle name="Normal 23 2 5 2" xfId="20942" xr:uid="{00000000-0005-0000-0000-0000CF510000}"/>
    <cellStyle name="Normal 23 2 5 2 2" xfId="20943" xr:uid="{00000000-0005-0000-0000-0000D0510000}"/>
    <cellStyle name="Normal 23 2 5 2 2 2" xfId="20944" xr:uid="{00000000-0005-0000-0000-0000D1510000}"/>
    <cellStyle name="Normal 23 2 5 2 3" xfId="20945" xr:uid="{00000000-0005-0000-0000-0000D2510000}"/>
    <cellStyle name="Normal 23 2 5 3" xfId="20946" xr:uid="{00000000-0005-0000-0000-0000D3510000}"/>
    <cellStyle name="Normal 23 2 5 3 2" xfId="20947" xr:uid="{00000000-0005-0000-0000-0000D4510000}"/>
    <cellStyle name="Normal 23 2 5 3 2 2" xfId="20948" xr:uid="{00000000-0005-0000-0000-0000D5510000}"/>
    <cellStyle name="Normal 23 2 5 3 3" xfId="20949" xr:uid="{00000000-0005-0000-0000-0000D6510000}"/>
    <cellStyle name="Normal 23 2 5 4" xfId="20950" xr:uid="{00000000-0005-0000-0000-0000D7510000}"/>
    <cellStyle name="Normal 23 2 5 4 2" xfId="20951" xr:uid="{00000000-0005-0000-0000-0000D8510000}"/>
    <cellStyle name="Normal 23 2 5 4 2 2" xfId="20952" xr:uid="{00000000-0005-0000-0000-0000D9510000}"/>
    <cellStyle name="Normal 23 2 5 4 3" xfId="20953" xr:uid="{00000000-0005-0000-0000-0000DA510000}"/>
    <cellStyle name="Normal 23 2 5 5" xfId="20954" xr:uid="{00000000-0005-0000-0000-0000DB510000}"/>
    <cellStyle name="Normal 23 2 5 5 2" xfId="20955" xr:uid="{00000000-0005-0000-0000-0000DC510000}"/>
    <cellStyle name="Normal 23 2 5 6" xfId="20956" xr:uid="{00000000-0005-0000-0000-0000DD510000}"/>
    <cellStyle name="Normal 23 2 5 6 2" xfId="20957" xr:uid="{00000000-0005-0000-0000-0000DE510000}"/>
    <cellStyle name="Normal 23 2 5 7" xfId="20958" xr:uid="{00000000-0005-0000-0000-0000DF510000}"/>
    <cellStyle name="Normal 23 2 6" xfId="20959" xr:uid="{00000000-0005-0000-0000-0000E0510000}"/>
    <cellStyle name="Normal 23 2 6 2" xfId="20960" xr:uid="{00000000-0005-0000-0000-0000E1510000}"/>
    <cellStyle name="Normal 23 2 6 2 2" xfId="20961" xr:uid="{00000000-0005-0000-0000-0000E2510000}"/>
    <cellStyle name="Normal 23 2 6 3" xfId="20962" xr:uid="{00000000-0005-0000-0000-0000E3510000}"/>
    <cellStyle name="Normal 23 2 7" xfId="20963" xr:uid="{00000000-0005-0000-0000-0000E4510000}"/>
    <cellStyle name="Normal 23 2 7 2" xfId="20964" xr:uid="{00000000-0005-0000-0000-0000E5510000}"/>
    <cellStyle name="Normal 23 2 7 2 2" xfId="20965" xr:uid="{00000000-0005-0000-0000-0000E6510000}"/>
    <cellStyle name="Normal 23 2 7 3" xfId="20966" xr:uid="{00000000-0005-0000-0000-0000E7510000}"/>
    <cellStyle name="Normal 23 2 8" xfId="20967" xr:uid="{00000000-0005-0000-0000-0000E8510000}"/>
    <cellStyle name="Normal 23 2 8 2" xfId="20968" xr:uid="{00000000-0005-0000-0000-0000E9510000}"/>
    <cellStyle name="Normal 23 2 8 2 2" xfId="20969" xr:uid="{00000000-0005-0000-0000-0000EA510000}"/>
    <cellStyle name="Normal 23 2 8 3" xfId="20970" xr:uid="{00000000-0005-0000-0000-0000EB510000}"/>
    <cellStyle name="Normal 23 2 9" xfId="20971" xr:uid="{00000000-0005-0000-0000-0000EC510000}"/>
    <cellStyle name="Normal 23 2 9 2" xfId="20972" xr:uid="{00000000-0005-0000-0000-0000ED510000}"/>
    <cellStyle name="Normal 23 3" xfId="20973" xr:uid="{00000000-0005-0000-0000-0000EE510000}"/>
    <cellStyle name="Normal 23 3 10" xfId="20974" xr:uid="{00000000-0005-0000-0000-0000EF510000}"/>
    <cellStyle name="Normal 23 3 10 2" xfId="20975" xr:uid="{00000000-0005-0000-0000-0000F0510000}"/>
    <cellStyle name="Normal 23 3 11" xfId="20976" xr:uid="{00000000-0005-0000-0000-0000F1510000}"/>
    <cellStyle name="Normal 23 3 2" xfId="20977" xr:uid="{00000000-0005-0000-0000-0000F2510000}"/>
    <cellStyle name="Normal 23 3 2 2" xfId="20978" xr:uid="{00000000-0005-0000-0000-0000F3510000}"/>
    <cellStyle name="Normal 23 3 2 2 2" xfId="20979" xr:uid="{00000000-0005-0000-0000-0000F4510000}"/>
    <cellStyle name="Normal 23 3 2 2 2 2" xfId="20980" xr:uid="{00000000-0005-0000-0000-0000F5510000}"/>
    <cellStyle name="Normal 23 3 2 2 2 2 2" xfId="20981" xr:uid="{00000000-0005-0000-0000-0000F6510000}"/>
    <cellStyle name="Normal 23 3 2 2 2 3" xfId="20982" xr:uid="{00000000-0005-0000-0000-0000F7510000}"/>
    <cellStyle name="Normal 23 3 2 2 3" xfId="20983" xr:uid="{00000000-0005-0000-0000-0000F8510000}"/>
    <cellStyle name="Normal 23 3 2 2 3 2" xfId="20984" xr:uid="{00000000-0005-0000-0000-0000F9510000}"/>
    <cellStyle name="Normal 23 3 2 2 3 2 2" xfId="20985" xr:uid="{00000000-0005-0000-0000-0000FA510000}"/>
    <cellStyle name="Normal 23 3 2 2 3 3" xfId="20986" xr:uid="{00000000-0005-0000-0000-0000FB510000}"/>
    <cellStyle name="Normal 23 3 2 2 4" xfId="20987" xr:uid="{00000000-0005-0000-0000-0000FC510000}"/>
    <cellStyle name="Normal 23 3 2 2 4 2" xfId="20988" xr:uid="{00000000-0005-0000-0000-0000FD510000}"/>
    <cellStyle name="Normal 23 3 2 2 4 2 2" xfId="20989" xr:uid="{00000000-0005-0000-0000-0000FE510000}"/>
    <cellStyle name="Normal 23 3 2 2 4 3" xfId="20990" xr:uid="{00000000-0005-0000-0000-0000FF510000}"/>
    <cellStyle name="Normal 23 3 2 2 5" xfId="20991" xr:uid="{00000000-0005-0000-0000-000000520000}"/>
    <cellStyle name="Normal 23 3 2 2 5 2" xfId="20992" xr:uid="{00000000-0005-0000-0000-000001520000}"/>
    <cellStyle name="Normal 23 3 2 2 6" xfId="20993" xr:uid="{00000000-0005-0000-0000-000002520000}"/>
    <cellStyle name="Normal 23 3 2 2 6 2" xfId="20994" xr:uid="{00000000-0005-0000-0000-000003520000}"/>
    <cellStyle name="Normal 23 3 2 2 7" xfId="20995" xr:uid="{00000000-0005-0000-0000-000004520000}"/>
    <cellStyle name="Normal 23 3 2 3" xfId="20996" xr:uid="{00000000-0005-0000-0000-000005520000}"/>
    <cellStyle name="Normal 23 3 2 3 2" xfId="20997" xr:uid="{00000000-0005-0000-0000-000006520000}"/>
    <cellStyle name="Normal 23 3 2 3 2 2" xfId="20998" xr:uid="{00000000-0005-0000-0000-000007520000}"/>
    <cellStyle name="Normal 23 3 2 3 2 2 2" xfId="20999" xr:uid="{00000000-0005-0000-0000-000008520000}"/>
    <cellStyle name="Normal 23 3 2 3 2 3" xfId="21000" xr:uid="{00000000-0005-0000-0000-000009520000}"/>
    <cellStyle name="Normal 23 3 2 3 3" xfId="21001" xr:uid="{00000000-0005-0000-0000-00000A520000}"/>
    <cellStyle name="Normal 23 3 2 3 3 2" xfId="21002" xr:uid="{00000000-0005-0000-0000-00000B520000}"/>
    <cellStyle name="Normal 23 3 2 3 3 2 2" xfId="21003" xr:uid="{00000000-0005-0000-0000-00000C520000}"/>
    <cellStyle name="Normal 23 3 2 3 3 3" xfId="21004" xr:uid="{00000000-0005-0000-0000-00000D520000}"/>
    <cellStyle name="Normal 23 3 2 3 4" xfId="21005" xr:uid="{00000000-0005-0000-0000-00000E520000}"/>
    <cellStyle name="Normal 23 3 2 3 4 2" xfId="21006" xr:uid="{00000000-0005-0000-0000-00000F520000}"/>
    <cellStyle name="Normal 23 3 2 3 4 2 2" xfId="21007" xr:uid="{00000000-0005-0000-0000-000010520000}"/>
    <cellStyle name="Normal 23 3 2 3 4 3" xfId="21008" xr:uid="{00000000-0005-0000-0000-000011520000}"/>
    <cellStyle name="Normal 23 3 2 3 5" xfId="21009" xr:uid="{00000000-0005-0000-0000-000012520000}"/>
    <cellStyle name="Normal 23 3 2 3 5 2" xfId="21010" xr:uid="{00000000-0005-0000-0000-000013520000}"/>
    <cellStyle name="Normal 23 3 2 3 6" xfId="21011" xr:uid="{00000000-0005-0000-0000-000014520000}"/>
    <cellStyle name="Normal 23 3 2 3 6 2" xfId="21012" xr:uid="{00000000-0005-0000-0000-000015520000}"/>
    <cellStyle name="Normal 23 3 2 3 7" xfId="21013" xr:uid="{00000000-0005-0000-0000-000016520000}"/>
    <cellStyle name="Normal 23 3 2 4" xfId="21014" xr:uid="{00000000-0005-0000-0000-000017520000}"/>
    <cellStyle name="Normal 23 3 2 4 2" xfId="21015" xr:uid="{00000000-0005-0000-0000-000018520000}"/>
    <cellStyle name="Normal 23 3 2 4 2 2" xfId="21016" xr:uid="{00000000-0005-0000-0000-000019520000}"/>
    <cellStyle name="Normal 23 3 2 4 3" xfId="21017" xr:uid="{00000000-0005-0000-0000-00001A520000}"/>
    <cellStyle name="Normal 23 3 2 5" xfId="21018" xr:uid="{00000000-0005-0000-0000-00001B520000}"/>
    <cellStyle name="Normal 23 3 2 5 2" xfId="21019" xr:uid="{00000000-0005-0000-0000-00001C520000}"/>
    <cellStyle name="Normal 23 3 2 5 2 2" xfId="21020" xr:uid="{00000000-0005-0000-0000-00001D520000}"/>
    <cellStyle name="Normal 23 3 2 5 3" xfId="21021" xr:uid="{00000000-0005-0000-0000-00001E520000}"/>
    <cellStyle name="Normal 23 3 2 6" xfId="21022" xr:uid="{00000000-0005-0000-0000-00001F520000}"/>
    <cellStyle name="Normal 23 3 2 6 2" xfId="21023" xr:uid="{00000000-0005-0000-0000-000020520000}"/>
    <cellStyle name="Normal 23 3 2 6 2 2" xfId="21024" xr:uid="{00000000-0005-0000-0000-000021520000}"/>
    <cellStyle name="Normal 23 3 2 6 3" xfId="21025" xr:uid="{00000000-0005-0000-0000-000022520000}"/>
    <cellStyle name="Normal 23 3 2 7" xfId="21026" xr:uid="{00000000-0005-0000-0000-000023520000}"/>
    <cellStyle name="Normal 23 3 2 7 2" xfId="21027" xr:uid="{00000000-0005-0000-0000-000024520000}"/>
    <cellStyle name="Normal 23 3 2 8" xfId="21028" xr:uid="{00000000-0005-0000-0000-000025520000}"/>
    <cellStyle name="Normal 23 3 2 8 2" xfId="21029" xr:uid="{00000000-0005-0000-0000-000026520000}"/>
    <cellStyle name="Normal 23 3 2 9" xfId="21030" xr:uid="{00000000-0005-0000-0000-000027520000}"/>
    <cellStyle name="Normal 23 3 3" xfId="21031" xr:uid="{00000000-0005-0000-0000-000028520000}"/>
    <cellStyle name="Normal 23 3 3 2" xfId="21032" xr:uid="{00000000-0005-0000-0000-000029520000}"/>
    <cellStyle name="Normal 23 3 3 2 2" xfId="21033" xr:uid="{00000000-0005-0000-0000-00002A520000}"/>
    <cellStyle name="Normal 23 3 3 2 2 2" xfId="21034" xr:uid="{00000000-0005-0000-0000-00002B520000}"/>
    <cellStyle name="Normal 23 3 3 2 2 2 2" xfId="21035" xr:uid="{00000000-0005-0000-0000-00002C520000}"/>
    <cellStyle name="Normal 23 3 3 2 2 3" xfId="21036" xr:uid="{00000000-0005-0000-0000-00002D520000}"/>
    <cellStyle name="Normal 23 3 3 2 3" xfId="21037" xr:uid="{00000000-0005-0000-0000-00002E520000}"/>
    <cellStyle name="Normal 23 3 3 2 3 2" xfId="21038" xr:uid="{00000000-0005-0000-0000-00002F520000}"/>
    <cellStyle name="Normal 23 3 3 2 3 2 2" xfId="21039" xr:uid="{00000000-0005-0000-0000-000030520000}"/>
    <cellStyle name="Normal 23 3 3 2 3 3" xfId="21040" xr:uid="{00000000-0005-0000-0000-000031520000}"/>
    <cellStyle name="Normal 23 3 3 2 4" xfId="21041" xr:uid="{00000000-0005-0000-0000-000032520000}"/>
    <cellStyle name="Normal 23 3 3 2 4 2" xfId="21042" xr:uid="{00000000-0005-0000-0000-000033520000}"/>
    <cellStyle name="Normal 23 3 3 2 4 2 2" xfId="21043" xr:uid="{00000000-0005-0000-0000-000034520000}"/>
    <cellStyle name="Normal 23 3 3 2 4 3" xfId="21044" xr:uid="{00000000-0005-0000-0000-000035520000}"/>
    <cellStyle name="Normal 23 3 3 2 5" xfId="21045" xr:uid="{00000000-0005-0000-0000-000036520000}"/>
    <cellStyle name="Normal 23 3 3 2 5 2" xfId="21046" xr:uid="{00000000-0005-0000-0000-000037520000}"/>
    <cellStyle name="Normal 23 3 3 2 6" xfId="21047" xr:uid="{00000000-0005-0000-0000-000038520000}"/>
    <cellStyle name="Normal 23 3 3 2 6 2" xfId="21048" xr:uid="{00000000-0005-0000-0000-000039520000}"/>
    <cellStyle name="Normal 23 3 3 2 7" xfId="21049" xr:uid="{00000000-0005-0000-0000-00003A520000}"/>
    <cellStyle name="Normal 23 3 3 3" xfId="21050" xr:uid="{00000000-0005-0000-0000-00003B520000}"/>
    <cellStyle name="Normal 23 3 3 3 2" xfId="21051" xr:uid="{00000000-0005-0000-0000-00003C520000}"/>
    <cellStyle name="Normal 23 3 3 3 2 2" xfId="21052" xr:uid="{00000000-0005-0000-0000-00003D520000}"/>
    <cellStyle name="Normal 23 3 3 3 3" xfId="21053" xr:uid="{00000000-0005-0000-0000-00003E520000}"/>
    <cellStyle name="Normal 23 3 3 4" xfId="21054" xr:uid="{00000000-0005-0000-0000-00003F520000}"/>
    <cellStyle name="Normal 23 3 3 4 2" xfId="21055" xr:uid="{00000000-0005-0000-0000-000040520000}"/>
    <cellStyle name="Normal 23 3 3 4 2 2" xfId="21056" xr:uid="{00000000-0005-0000-0000-000041520000}"/>
    <cellStyle name="Normal 23 3 3 4 3" xfId="21057" xr:uid="{00000000-0005-0000-0000-000042520000}"/>
    <cellStyle name="Normal 23 3 3 5" xfId="21058" xr:uid="{00000000-0005-0000-0000-000043520000}"/>
    <cellStyle name="Normal 23 3 3 5 2" xfId="21059" xr:uid="{00000000-0005-0000-0000-000044520000}"/>
    <cellStyle name="Normal 23 3 3 5 2 2" xfId="21060" xr:uid="{00000000-0005-0000-0000-000045520000}"/>
    <cellStyle name="Normal 23 3 3 5 3" xfId="21061" xr:uid="{00000000-0005-0000-0000-000046520000}"/>
    <cellStyle name="Normal 23 3 3 6" xfId="21062" xr:uid="{00000000-0005-0000-0000-000047520000}"/>
    <cellStyle name="Normal 23 3 3 6 2" xfId="21063" xr:uid="{00000000-0005-0000-0000-000048520000}"/>
    <cellStyle name="Normal 23 3 3 7" xfId="21064" xr:uid="{00000000-0005-0000-0000-000049520000}"/>
    <cellStyle name="Normal 23 3 3 7 2" xfId="21065" xr:uid="{00000000-0005-0000-0000-00004A520000}"/>
    <cellStyle name="Normal 23 3 3 8" xfId="21066" xr:uid="{00000000-0005-0000-0000-00004B520000}"/>
    <cellStyle name="Normal 23 3 4" xfId="21067" xr:uid="{00000000-0005-0000-0000-00004C520000}"/>
    <cellStyle name="Normal 23 3 4 2" xfId="21068" xr:uid="{00000000-0005-0000-0000-00004D520000}"/>
    <cellStyle name="Normal 23 3 4 2 2" xfId="21069" xr:uid="{00000000-0005-0000-0000-00004E520000}"/>
    <cellStyle name="Normal 23 3 4 2 2 2" xfId="21070" xr:uid="{00000000-0005-0000-0000-00004F520000}"/>
    <cellStyle name="Normal 23 3 4 2 3" xfId="21071" xr:uid="{00000000-0005-0000-0000-000050520000}"/>
    <cellStyle name="Normal 23 3 4 3" xfId="21072" xr:uid="{00000000-0005-0000-0000-000051520000}"/>
    <cellStyle name="Normal 23 3 4 3 2" xfId="21073" xr:uid="{00000000-0005-0000-0000-000052520000}"/>
    <cellStyle name="Normal 23 3 4 3 2 2" xfId="21074" xr:uid="{00000000-0005-0000-0000-000053520000}"/>
    <cellStyle name="Normal 23 3 4 3 3" xfId="21075" xr:uid="{00000000-0005-0000-0000-000054520000}"/>
    <cellStyle name="Normal 23 3 4 4" xfId="21076" xr:uid="{00000000-0005-0000-0000-000055520000}"/>
    <cellStyle name="Normal 23 3 4 4 2" xfId="21077" xr:uid="{00000000-0005-0000-0000-000056520000}"/>
    <cellStyle name="Normal 23 3 4 4 2 2" xfId="21078" xr:uid="{00000000-0005-0000-0000-000057520000}"/>
    <cellStyle name="Normal 23 3 4 4 3" xfId="21079" xr:uid="{00000000-0005-0000-0000-000058520000}"/>
    <cellStyle name="Normal 23 3 4 5" xfId="21080" xr:uid="{00000000-0005-0000-0000-000059520000}"/>
    <cellStyle name="Normal 23 3 4 5 2" xfId="21081" xr:uid="{00000000-0005-0000-0000-00005A520000}"/>
    <cellStyle name="Normal 23 3 4 6" xfId="21082" xr:uid="{00000000-0005-0000-0000-00005B520000}"/>
    <cellStyle name="Normal 23 3 4 6 2" xfId="21083" xr:uid="{00000000-0005-0000-0000-00005C520000}"/>
    <cellStyle name="Normal 23 3 4 7" xfId="21084" xr:uid="{00000000-0005-0000-0000-00005D520000}"/>
    <cellStyle name="Normal 23 3 5" xfId="21085" xr:uid="{00000000-0005-0000-0000-00005E520000}"/>
    <cellStyle name="Normal 23 3 5 2" xfId="21086" xr:uid="{00000000-0005-0000-0000-00005F520000}"/>
    <cellStyle name="Normal 23 3 5 2 2" xfId="21087" xr:uid="{00000000-0005-0000-0000-000060520000}"/>
    <cellStyle name="Normal 23 3 5 2 2 2" xfId="21088" xr:uid="{00000000-0005-0000-0000-000061520000}"/>
    <cellStyle name="Normal 23 3 5 2 3" xfId="21089" xr:uid="{00000000-0005-0000-0000-000062520000}"/>
    <cellStyle name="Normal 23 3 5 3" xfId="21090" xr:uid="{00000000-0005-0000-0000-000063520000}"/>
    <cellStyle name="Normal 23 3 5 3 2" xfId="21091" xr:uid="{00000000-0005-0000-0000-000064520000}"/>
    <cellStyle name="Normal 23 3 5 3 2 2" xfId="21092" xr:uid="{00000000-0005-0000-0000-000065520000}"/>
    <cellStyle name="Normal 23 3 5 3 3" xfId="21093" xr:uid="{00000000-0005-0000-0000-000066520000}"/>
    <cellStyle name="Normal 23 3 5 4" xfId="21094" xr:uid="{00000000-0005-0000-0000-000067520000}"/>
    <cellStyle name="Normal 23 3 5 4 2" xfId="21095" xr:uid="{00000000-0005-0000-0000-000068520000}"/>
    <cellStyle name="Normal 23 3 5 4 2 2" xfId="21096" xr:uid="{00000000-0005-0000-0000-000069520000}"/>
    <cellStyle name="Normal 23 3 5 4 3" xfId="21097" xr:uid="{00000000-0005-0000-0000-00006A520000}"/>
    <cellStyle name="Normal 23 3 5 5" xfId="21098" xr:uid="{00000000-0005-0000-0000-00006B520000}"/>
    <cellStyle name="Normal 23 3 5 5 2" xfId="21099" xr:uid="{00000000-0005-0000-0000-00006C520000}"/>
    <cellStyle name="Normal 23 3 5 6" xfId="21100" xr:uid="{00000000-0005-0000-0000-00006D520000}"/>
    <cellStyle name="Normal 23 3 5 6 2" xfId="21101" xr:uid="{00000000-0005-0000-0000-00006E520000}"/>
    <cellStyle name="Normal 23 3 5 7" xfId="21102" xr:uid="{00000000-0005-0000-0000-00006F520000}"/>
    <cellStyle name="Normal 23 3 6" xfId="21103" xr:uid="{00000000-0005-0000-0000-000070520000}"/>
    <cellStyle name="Normal 23 3 6 2" xfId="21104" xr:uid="{00000000-0005-0000-0000-000071520000}"/>
    <cellStyle name="Normal 23 3 6 2 2" xfId="21105" xr:uid="{00000000-0005-0000-0000-000072520000}"/>
    <cellStyle name="Normal 23 3 6 3" xfId="21106" xr:uid="{00000000-0005-0000-0000-000073520000}"/>
    <cellStyle name="Normal 23 3 7" xfId="21107" xr:uid="{00000000-0005-0000-0000-000074520000}"/>
    <cellStyle name="Normal 23 3 7 2" xfId="21108" xr:uid="{00000000-0005-0000-0000-000075520000}"/>
    <cellStyle name="Normal 23 3 7 2 2" xfId="21109" xr:uid="{00000000-0005-0000-0000-000076520000}"/>
    <cellStyle name="Normal 23 3 7 3" xfId="21110" xr:uid="{00000000-0005-0000-0000-000077520000}"/>
    <cellStyle name="Normal 23 3 8" xfId="21111" xr:uid="{00000000-0005-0000-0000-000078520000}"/>
    <cellStyle name="Normal 23 3 8 2" xfId="21112" xr:uid="{00000000-0005-0000-0000-000079520000}"/>
    <cellStyle name="Normal 23 3 8 2 2" xfId="21113" xr:uid="{00000000-0005-0000-0000-00007A520000}"/>
    <cellStyle name="Normal 23 3 8 3" xfId="21114" xr:uid="{00000000-0005-0000-0000-00007B520000}"/>
    <cellStyle name="Normal 23 3 9" xfId="21115" xr:uid="{00000000-0005-0000-0000-00007C520000}"/>
    <cellStyle name="Normal 23 3 9 2" xfId="21116" xr:uid="{00000000-0005-0000-0000-00007D520000}"/>
    <cellStyle name="Normal 23 4" xfId="21117" xr:uid="{00000000-0005-0000-0000-00007E520000}"/>
    <cellStyle name="Normal 23 4 2" xfId="21118" xr:uid="{00000000-0005-0000-0000-00007F520000}"/>
    <cellStyle name="Normal 23 4 2 2" xfId="21119" xr:uid="{00000000-0005-0000-0000-000080520000}"/>
    <cellStyle name="Normal 23 4 2 2 2" xfId="21120" xr:uid="{00000000-0005-0000-0000-000081520000}"/>
    <cellStyle name="Normal 23 4 2 2 2 2" xfId="21121" xr:uid="{00000000-0005-0000-0000-000082520000}"/>
    <cellStyle name="Normal 23 4 2 2 3" xfId="21122" xr:uid="{00000000-0005-0000-0000-000083520000}"/>
    <cellStyle name="Normal 23 4 2 3" xfId="21123" xr:uid="{00000000-0005-0000-0000-000084520000}"/>
    <cellStyle name="Normal 23 4 2 3 2" xfId="21124" xr:uid="{00000000-0005-0000-0000-000085520000}"/>
    <cellStyle name="Normal 23 4 2 3 2 2" xfId="21125" xr:uid="{00000000-0005-0000-0000-000086520000}"/>
    <cellStyle name="Normal 23 4 2 3 3" xfId="21126" xr:uid="{00000000-0005-0000-0000-000087520000}"/>
    <cellStyle name="Normal 23 4 2 4" xfId="21127" xr:uid="{00000000-0005-0000-0000-000088520000}"/>
    <cellStyle name="Normal 23 4 2 4 2" xfId="21128" xr:uid="{00000000-0005-0000-0000-000089520000}"/>
    <cellStyle name="Normal 23 4 2 4 2 2" xfId="21129" xr:uid="{00000000-0005-0000-0000-00008A520000}"/>
    <cellStyle name="Normal 23 4 2 4 3" xfId="21130" xr:uid="{00000000-0005-0000-0000-00008B520000}"/>
    <cellStyle name="Normal 23 4 2 5" xfId="21131" xr:uid="{00000000-0005-0000-0000-00008C520000}"/>
    <cellStyle name="Normal 23 4 2 5 2" xfId="21132" xr:uid="{00000000-0005-0000-0000-00008D520000}"/>
    <cellStyle name="Normal 23 4 2 6" xfId="21133" xr:uid="{00000000-0005-0000-0000-00008E520000}"/>
    <cellStyle name="Normal 23 4 2 6 2" xfId="21134" xr:uid="{00000000-0005-0000-0000-00008F520000}"/>
    <cellStyle name="Normal 23 4 2 7" xfId="21135" xr:uid="{00000000-0005-0000-0000-000090520000}"/>
    <cellStyle name="Normal 23 4 3" xfId="21136" xr:uid="{00000000-0005-0000-0000-000091520000}"/>
    <cellStyle name="Normal 23 4 3 2" xfId="21137" xr:uid="{00000000-0005-0000-0000-000092520000}"/>
    <cellStyle name="Normal 23 4 3 2 2" xfId="21138" xr:uid="{00000000-0005-0000-0000-000093520000}"/>
    <cellStyle name="Normal 23 4 3 2 2 2" xfId="21139" xr:uid="{00000000-0005-0000-0000-000094520000}"/>
    <cellStyle name="Normal 23 4 3 2 3" xfId="21140" xr:uid="{00000000-0005-0000-0000-000095520000}"/>
    <cellStyle name="Normal 23 4 3 3" xfId="21141" xr:uid="{00000000-0005-0000-0000-000096520000}"/>
    <cellStyle name="Normal 23 4 3 3 2" xfId="21142" xr:uid="{00000000-0005-0000-0000-000097520000}"/>
    <cellStyle name="Normal 23 4 3 3 2 2" xfId="21143" xr:uid="{00000000-0005-0000-0000-000098520000}"/>
    <cellStyle name="Normal 23 4 3 3 3" xfId="21144" xr:uid="{00000000-0005-0000-0000-000099520000}"/>
    <cellStyle name="Normal 23 4 3 4" xfId="21145" xr:uid="{00000000-0005-0000-0000-00009A520000}"/>
    <cellStyle name="Normal 23 4 3 4 2" xfId="21146" xr:uid="{00000000-0005-0000-0000-00009B520000}"/>
    <cellStyle name="Normal 23 4 3 4 2 2" xfId="21147" xr:uid="{00000000-0005-0000-0000-00009C520000}"/>
    <cellStyle name="Normal 23 4 3 4 3" xfId="21148" xr:uid="{00000000-0005-0000-0000-00009D520000}"/>
    <cellStyle name="Normal 23 4 3 5" xfId="21149" xr:uid="{00000000-0005-0000-0000-00009E520000}"/>
    <cellStyle name="Normal 23 4 3 5 2" xfId="21150" xr:uid="{00000000-0005-0000-0000-00009F520000}"/>
    <cellStyle name="Normal 23 4 3 6" xfId="21151" xr:uid="{00000000-0005-0000-0000-0000A0520000}"/>
    <cellStyle name="Normal 23 4 3 6 2" xfId="21152" xr:uid="{00000000-0005-0000-0000-0000A1520000}"/>
    <cellStyle name="Normal 23 4 3 7" xfId="21153" xr:uid="{00000000-0005-0000-0000-0000A2520000}"/>
    <cellStyle name="Normal 23 4 4" xfId="21154" xr:uid="{00000000-0005-0000-0000-0000A3520000}"/>
    <cellStyle name="Normal 23 4 4 2" xfId="21155" xr:uid="{00000000-0005-0000-0000-0000A4520000}"/>
    <cellStyle name="Normal 23 4 4 2 2" xfId="21156" xr:uid="{00000000-0005-0000-0000-0000A5520000}"/>
    <cellStyle name="Normal 23 4 4 3" xfId="21157" xr:uid="{00000000-0005-0000-0000-0000A6520000}"/>
    <cellStyle name="Normal 23 4 5" xfId="21158" xr:uid="{00000000-0005-0000-0000-0000A7520000}"/>
    <cellStyle name="Normal 23 4 5 2" xfId="21159" xr:uid="{00000000-0005-0000-0000-0000A8520000}"/>
    <cellStyle name="Normal 23 4 5 2 2" xfId="21160" xr:uid="{00000000-0005-0000-0000-0000A9520000}"/>
    <cellStyle name="Normal 23 4 5 3" xfId="21161" xr:uid="{00000000-0005-0000-0000-0000AA520000}"/>
    <cellStyle name="Normal 23 4 6" xfId="21162" xr:uid="{00000000-0005-0000-0000-0000AB520000}"/>
    <cellStyle name="Normal 23 4 6 2" xfId="21163" xr:uid="{00000000-0005-0000-0000-0000AC520000}"/>
    <cellStyle name="Normal 23 4 6 2 2" xfId="21164" xr:uid="{00000000-0005-0000-0000-0000AD520000}"/>
    <cellStyle name="Normal 23 4 6 3" xfId="21165" xr:uid="{00000000-0005-0000-0000-0000AE520000}"/>
    <cellStyle name="Normal 23 4 7" xfId="21166" xr:uid="{00000000-0005-0000-0000-0000AF520000}"/>
    <cellStyle name="Normal 23 4 7 2" xfId="21167" xr:uid="{00000000-0005-0000-0000-0000B0520000}"/>
    <cellStyle name="Normal 23 4 8" xfId="21168" xr:uid="{00000000-0005-0000-0000-0000B1520000}"/>
    <cellStyle name="Normal 23 4 8 2" xfId="21169" xr:uid="{00000000-0005-0000-0000-0000B2520000}"/>
    <cellStyle name="Normal 23 4 9" xfId="21170" xr:uid="{00000000-0005-0000-0000-0000B3520000}"/>
    <cellStyle name="Normal 23 5" xfId="21171" xr:uid="{00000000-0005-0000-0000-0000B4520000}"/>
    <cellStyle name="Normal 23 5 2" xfId="21172" xr:uid="{00000000-0005-0000-0000-0000B5520000}"/>
    <cellStyle name="Normal 23 5 2 2" xfId="21173" xr:uid="{00000000-0005-0000-0000-0000B6520000}"/>
    <cellStyle name="Normal 23 5 2 2 2" xfId="21174" xr:uid="{00000000-0005-0000-0000-0000B7520000}"/>
    <cellStyle name="Normal 23 5 2 2 2 2" xfId="21175" xr:uid="{00000000-0005-0000-0000-0000B8520000}"/>
    <cellStyle name="Normal 23 5 2 2 3" xfId="21176" xr:uid="{00000000-0005-0000-0000-0000B9520000}"/>
    <cellStyle name="Normal 23 5 2 3" xfId="21177" xr:uid="{00000000-0005-0000-0000-0000BA520000}"/>
    <cellStyle name="Normal 23 5 2 3 2" xfId="21178" xr:uid="{00000000-0005-0000-0000-0000BB520000}"/>
    <cellStyle name="Normal 23 5 2 3 2 2" xfId="21179" xr:uid="{00000000-0005-0000-0000-0000BC520000}"/>
    <cellStyle name="Normal 23 5 2 3 3" xfId="21180" xr:uid="{00000000-0005-0000-0000-0000BD520000}"/>
    <cellStyle name="Normal 23 5 2 4" xfId="21181" xr:uid="{00000000-0005-0000-0000-0000BE520000}"/>
    <cellStyle name="Normal 23 5 2 4 2" xfId="21182" xr:uid="{00000000-0005-0000-0000-0000BF520000}"/>
    <cellStyle name="Normal 23 5 2 4 2 2" xfId="21183" xr:uid="{00000000-0005-0000-0000-0000C0520000}"/>
    <cellStyle name="Normal 23 5 2 4 3" xfId="21184" xr:uid="{00000000-0005-0000-0000-0000C1520000}"/>
    <cellStyle name="Normal 23 5 2 5" xfId="21185" xr:uid="{00000000-0005-0000-0000-0000C2520000}"/>
    <cellStyle name="Normal 23 5 2 5 2" xfId="21186" xr:uid="{00000000-0005-0000-0000-0000C3520000}"/>
    <cellStyle name="Normal 23 5 2 6" xfId="21187" xr:uid="{00000000-0005-0000-0000-0000C4520000}"/>
    <cellStyle name="Normal 23 5 2 6 2" xfId="21188" xr:uid="{00000000-0005-0000-0000-0000C5520000}"/>
    <cellStyle name="Normal 23 5 2 7" xfId="21189" xr:uid="{00000000-0005-0000-0000-0000C6520000}"/>
    <cellStyle name="Normal 23 5 3" xfId="21190" xr:uid="{00000000-0005-0000-0000-0000C7520000}"/>
    <cellStyle name="Normal 23 5 3 2" xfId="21191" xr:uid="{00000000-0005-0000-0000-0000C8520000}"/>
    <cellStyle name="Normal 23 5 3 2 2" xfId="21192" xr:uid="{00000000-0005-0000-0000-0000C9520000}"/>
    <cellStyle name="Normal 23 5 3 3" xfId="21193" xr:uid="{00000000-0005-0000-0000-0000CA520000}"/>
    <cellStyle name="Normal 23 5 4" xfId="21194" xr:uid="{00000000-0005-0000-0000-0000CB520000}"/>
    <cellStyle name="Normal 23 5 4 2" xfId="21195" xr:uid="{00000000-0005-0000-0000-0000CC520000}"/>
    <cellStyle name="Normal 23 5 4 2 2" xfId="21196" xr:uid="{00000000-0005-0000-0000-0000CD520000}"/>
    <cellStyle name="Normal 23 5 4 3" xfId="21197" xr:uid="{00000000-0005-0000-0000-0000CE520000}"/>
    <cellStyle name="Normal 23 5 5" xfId="21198" xr:uid="{00000000-0005-0000-0000-0000CF520000}"/>
    <cellStyle name="Normal 23 5 5 2" xfId="21199" xr:uid="{00000000-0005-0000-0000-0000D0520000}"/>
    <cellStyle name="Normal 23 5 5 2 2" xfId="21200" xr:uid="{00000000-0005-0000-0000-0000D1520000}"/>
    <cellStyle name="Normal 23 5 5 3" xfId="21201" xr:uid="{00000000-0005-0000-0000-0000D2520000}"/>
    <cellStyle name="Normal 23 5 6" xfId="21202" xr:uid="{00000000-0005-0000-0000-0000D3520000}"/>
    <cellStyle name="Normal 23 5 6 2" xfId="21203" xr:uid="{00000000-0005-0000-0000-0000D4520000}"/>
    <cellStyle name="Normal 23 5 7" xfId="21204" xr:uid="{00000000-0005-0000-0000-0000D5520000}"/>
    <cellStyle name="Normal 23 5 7 2" xfId="21205" xr:uid="{00000000-0005-0000-0000-0000D6520000}"/>
    <cellStyle name="Normal 23 5 8" xfId="21206" xr:uid="{00000000-0005-0000-0000-0000D7520000}"/>
    <cellStyle name="Normal 23 6" xfId="21207" xr:uid="{00000000-0005-0000-0000-0000D8520000}"/>
    <cellStyle name="Normal 23 6 2" xfId="21208" xr:uid="{00000000-0005-0000-0000-0000D9520000}"/>
    <cellStyle name="Normal 23 6 2 2" xfId="21209" xr:uid="{00000000-0005-0000-0000-0000DA520000}"/>
    <cellStyle name="Normal 23 6 2 2 2" xfId="21210" xr:uid="{00000000-0005-0000-0000-0000DB520000}"/>
    <cellStyle name="Normal 23 6 2 3" xfId="21211" xr:uid="{00000000-0005-0000-0000-0000DC520000}"/>
    <cellStyle name="Normal 23 6 3" xfId="21212" xr:uid="{00000000-0005-0000-0000-0000DD520000}"/>
    <cellStyle name="Normal 23 6 3 2" xfId="21213" xr:uid="{00000000-0005-0000-0000-0000DE520000}"/>
    <cellStyle name="Normal 23 6 3 2 2" xfId="21214" xr:uid="{00000000-0005-0000-0000-0000DF520000}"/>
    <cellStyle name="Normal 23 6 3 3" xfId="21215" xr:uid="{00000000-0005-0000-0000-0000E0520000}"/>
    <cellStyle name="Normal 23 6 4" xfId="21216" xr:uid="{00000000-0005-0000-0000-0000E1520000}"/>
    <cellStyle name="Normal 23 6 4 2" xfId="21217" xr:uid="{00000000-0005-0000-0000-0000E2520000}"/>
    <cellStyle name="Normal 23 6 4 2 2" xfId="21218" xr:uid="{00000000-0005-0000-0000-0000E3520000}"/>
    <cellStyle name="Normal 23 6 4 3" xfId="21219" xr:uid="{00000000-0005-0000-0000-0000E4520000}"/>
    <cellStyle name="Normal 23 6 5" xfId="21220" xr:uid="{00000000-0005-0000-0000-0000E5520000}"/>
    <cellStyle name="Normal 23 6 5 2" xfId="21221" xr:uid="{00000000-0005-0000-0000-0000E6520000}"/>
    <cellStyle name="Normal 23 6 6" xfId="21222" xr:uid="{00000000-0005-0000-0000-0000E7520000}"/>
    <cellStyle name="Normal 23 6 6 2" xfId="21223" xr:uid="{00000000-0005-0000-0000-0000E8520000}"/>
    <cellStyle name="Normal 23 6 7" xfId="21224" xr:uid="{00000000-0005-0000-0000-0000E9520000}"/>
    <cellStyle name="Normal 23 7" xfId="21225" xr:uid="{00000000-0005-0000-0000-0000EA520000}"/>
    <cellStyle name="Normal 23 7 2" xfId="21226" xr:uid="{00000000-0005-0000-0000-0000EB520000}"/>
    <cellStyle name="Normal 23 7 2 2" xfId="21227" xr:uid="{00000000-0005-0000-0000-0000EC520000}"/>
    <cellStyle name="Normal 23 7 2 2 2" xfId="21228" xr:uid="{00000000-0005-0000-0000-0000ED520000}"/>
    <cellStyle name="Normal 23 7 2 3" xfId="21229" xr:uid="{00000000-0005-0000-0000-0000EE520000}"/>
    <cellStyle name="Normal 23 7 3" xfId="21230" xr:uid="{00000000-0005-0000-0000-0000EF520000}"/>
    <cellStyle name="Normal 23 7 3 2" xfId="21231" xr:uid="{00000000-0005-0000-0000-0000F0520000}"/>
    <cellStyle name="Normal 23 7 3 2 2" xfId="21232" xr:uid="{00000000-0005-0000-0000-0000F1520000}"/>
    <cellStyle name="Normal 23 7 3 3" xfId="21233" xr:uid="{00000000-0005-0000-0000-0000F2520000}"/>
    <cellStyle name="Normal 23 7 4" xfId="21234" xr:uid="{00000000-0005-0000-0000-0000F3520000}"/>
    <cellStyle name="Normal 23 7 4 2" xfId="21235" xr:uid="{00000000-0005-0000-0000-0000F4520000}"/>
    <cellStyle name="Normal 23 7 4 2 2" xfId="21236" xr:uid="{00000000-0005-0000-0000-0000F5520000}"/>
    <cellStyle name="Normal 23 7 4 3" xfId="21237" xr:uid="{00000000-0005-0000-0000-0000F6520000}"/>
    <cellStyle name="Normal 23 7 5" xfId="21238" xr:uid="{00000000-0005-0000-0000-0000F7520000}"/>
    <cellStyle name="Normal 23 7 5 2" xfId="21239" xr:uid="{00000000-0005-0000-0000-0000F8520000}"/>
    <cellStyle name="Normal 23 7 6" xfId="21240" xr:uid="{00000000-0005-0000-0000-0000F9520000}"/>
    <cellStyle name="Normal 23 7 6 2" xfId="21241" xr:uid="{00000000-0005-0000-0000-0000FA520000}"/>
    <cellStyle name="Normal 23 7 7" xfId="21242" xr:uid="{00000000-0005-0000-0000-0000FB520000}"/>
    <cellStyle name="Normal 23 8" xfId="21243" xr:uid="{00000000-0005-0000-0000-0000FC520000}"/>
    <cellStyle name="Normal 23 8 2" xfId="21244" xr:uid="{00000000-0005-0000-0000-0000FD520000}"/>
    <cellStyle name="Normal 23 8 2 2" xfId="21245" xr:uid="{00000000-0005-0000-0000-0000FE520000}"/>
    <cellStyle name="Normal 23 8 3" xfId="21246" xr:uid="{00000000-0005-0000-0000-0000FF520000}"/>
    <cellStyle name="Normal 23 9" xfId="21247" xr:uid="{00000000-0005-0000-0000-000000530000}"/>
    <cellStyle name="Normal 23 9 2" xfId="21248" xr:uid="{00000000-0005-0000-0000-000001530000}"/>
    <cellStyle name="Normal 23 9 2 2" xfId="21249" xr:uid="{00000000-0005-0000-0000-000002530000}"/>
    <cellStyle name="Normal 23 9 3" xfId="21250" xr:uid="{00000000-0005-0000-0000-000003530000}"/>
    <cellStyle name="Normal 23_Confidential Information" xfId="21251" xr:uid="{00000000-0005-0000-0000-000004530000}"/>
    <cellStyle name="Normal 24" xfId="21252" xr:uid="{00000000-0005-0000-0000-000005530000}"/>
    <cellStyle name="Normal 24 10" xfId="21253" xr:uid="{00000000-0005-0000-0000-000006530000}"/>
    <cellStyle name="Normal 24 10 2" xfId="21254" xr:uid="{00000000-0005-0000-0000-000007530000}"/>
    <cellStyle name="Normal 24 10 2 2" xfId="21255" xr:uid="{00000000-0005-0000-0000-000008530000}"/>
    <cellStyle name="Normal 24 10 3" xfId="21256" xr:uid="{00000000-0005-0000-0000-000009530000}"/>
    <cellStyle name="Normal 24 11" xfId="21257" xr:uid="{00000000-0005-0000-0000-00000A530000}"/>
    <cellStyle name="Normal 24 11 2" xfId="21258" xr:uid="{00000000-0005-0000-0000-00000B530000}"/>
    <cellStyle name="Normal 24 12" xfId="21259" xr:uid="{00000000-0005-0000-0000-00000C530000}"/>
    <cellStyle name="Normal 24 12 2" xfId="21260" xr:uid="{00000000-0005-0000-0000-00000D530000}"/>
    <cellStyle name="Normal 24 13" xfId="21261" xr:uid="{00000000-0005-0000-0000-00000E530000}"/>
    <cellStyle name="Normal 24 2" xfId="21262" xr:uid="{00000000-0005-0000-0000-00000F530000}"/>
    <cellStyle name="Normal 24 2 10" xfId="21263" xr:uid="{00000000-0005-0000-0000-000010530000}"/>
    <cellStyle name="Normal 24 2 10 2" xfId="21264" xr:uid="{00000000-0005-0000-0000-000011530000}"/>
    <cellStyle name="Normal 24 2 11" xfId="21265" xr:uid="{00000000-0005-0000-0000-000012530000}"/>
    <cellStyle name="Normal 24 2 2" xfId="21266" xr:uid="{00000000-0005-0000-0000-000013530000}"/>
    <cellStyle name="Normal 24 2 2 2" xfId="21267" xr:uid="{00000000-0005-0000-0000-000014530000}"/>
    <cellStyle name="Normal 24 2 2 2 2" xfId="21268" xr:uid="{00000000-0005-0000-0000-000015530000}"/>
    <cellStyle name="Normal 24 2 2 2 2 2" xfId="21269" xr:uid="{00000000-0005-0000-0000-000016530000}"/>
    <cellStyle name="Normal 24 2 2 2 2 2 2" xfId="21270" xr:uid="{00000000-0005-0000-0000-000017530000}"/>
    <cellStyle name="Normal 24 2 2 2 2 3" xfId="21271" xr:uid="{00000000-0005-0000-0000-000018530000}"/>
    <cellStyle name="Normal 24 2 2 2 3" xfId="21272" xr:uid="{00000000-0005-0000-0000-000019530000}"/>
    <cellStyle name="Normal 24 2 2 2 3 2" xfId="21273" xr:uid="{00000000-0005-0000-0000-00001A530000}"/>
    <cellStyle name="Normal 24 2 2 2 3 2 2" xfId="21274" xr:uid="{00000000-0005-0000-0000-00001B530000}"/>
    <cellStyle name="Normal 24 2 2 2 3 3" xfId="21275" xr:uid="{00000000-0005-0000-0000-00001C530000}"/>
    <cellStyle name="Normal 24 2 2 2 4" xfId="21276" xr:uid="{00000000-0005-0000-0000-00001D530000}"/>
    <cellStyle name="Normal 24 2 2 2 4 2" xfId="21277" xr:uid="{00000000-0005-0000-0000-00001E530000}"/>
    <cellStyle name="Normal 24 2 2 2 4 2 2" xfId="21278" xr:uid="{00000000-0005-0000-0000-00001F530000}"/>
    <cellStyle name="Normal 24 2 2 2 4 3" xfId="21279" xr:uid="{00000000-0005-0000-0000-000020530000}"/>
    <cellStyle name="Normal 24 2 2 2 5" xfId="21280" xr:uid="{00000000-0005-0000-0000-000021530000}"/>
    <cellStyle name="Normal 24 2 2 2 5 2" xfId="21281" xr:uid="{00000000-0005-0000-0000-000022530000}"/>
    <cellStyle name="Normal 24 2 2 2 6" xfId="21282" xr:uid="{00000000-0005-0000-0000-000023530000}"/>
    <cellStyle name="Normal 24 2 2 2 6 2" xfId="21283" xr:uid="{00000000-0005-0000-0000-000024530000}"/>
    <cellStyle name="Normal 24 2 2 2 7" xfId="21284" xr:uid="{00000000-0005-0000-0000-000025530000}"/>
    <cellStyle name="Normal 24 2 2 3" xfId="21285" xr:uid="{00000000-0005-0000-0000-000026530000}"/>
    <cellStyle name="Normal 24 2 2 3 2" xfId="21286" xr:uid="{00000000-0005-0000-0000-000027530000}"/>
    <cellStyle name="Normal 24 2 2 3 2 2" xfId="21287" xr:uid="{00000000-0005-0000-0000-000028530000}"/>
    <cellStyle name="Normal 24 2 2 3 2 2 2" xfId="21288" xr:uid="{00000000-0005-0000-0000-000029530000}"/>
    <cellStyle name="Normal 24 2 2 3 2 3" xfId="21289" xr:uid="{00000000-0005-0000-0000-00002A530000}"/>
    <cellStyle name="Normal 24 2 2 3 3" xfId="21290" xr:uid="{00000000-0005-0000-0000-00002B530000}"/>
    <cellStyle name="Normal 24 2 2 3 3 2" xfId="21291" xr:uid="{00000000-0005-0000-0000-00002C530000}"/>
    <cellStyle name="Normal 24 2 2 3 3 2 2" xfId="21292" xr:uid="{00000000-0005-0000-0000-00002D530000}"/>
    <cellStyle name="Normal 24 2 2 3 3 3" xfId="21293" xr:uid="{00000000-0005-0000-0000-00002E530000}"/>
    <cellStyle name="Normal 24 2 2 3 4" xfId="21294" xr:uid="{00000000-0005-0000-0000-00002F530000}"/>
    <cellStyle name="Normal 24 2 2 3 4 2" xfId="21295" xr:uid="{00000000-0005-0000-0000-000030530000}"/>
    <cellStyle name="Normal 24 2 2 3 4 2 2" xfId="21296" xr:uid="{00000000-0005-0000-0000-000031530000}"/>
    <cellStyle name="Normal 24 2 2 3 4 3" xfId="21297" xr:uid="{00000000-0005-0000-0000-000032530000}"/>
    <cellStyle name="Normal 24 2 2 3 5" xfId="21298" xr:uid="{00000000-0005-0000-0000-000033530000}"/>
    <cellStyle name="Normal 24 2 2 3 5 2" xfId="21299" xr:uid="{00000000-0005-0000-0000-000034530000}"/>
    <cellStyle name="Normal 24 2 2 3 6" xfId="21300" xr:uid="{00000000-0005-0000-0000-000035530000}"/>
    <cellStyle name="Normal 24 2 2 3 6 2" xfId="21301" xr:uid="{00000000-0005-0000-0000-000036530000}"/>
    <cellStyle name="Normal 24 2 2 3 7" xfId="21302" xr:uid="{00000000-0005-0000-0000-000037530000}"/>
    <cellStyle name="Normal 24 2 2 4" xfId="21303" xr:uid="{00000000-0005-0000-0000-000038530000}"/>
    <cellStyle name="Normal 24 2 2 4 2" xfId="21304" xr:uid="{00000000-0005-0000-0000-000039530000}"/>
    <cellStyle name="Normal 24 2 2 4 2 2" xfId="21305" xr:uid="{00000000-0005-0000-0000-00003A530000}"/>
    <cellStyle name="Normal 24 2 2 4 3" xfId="21306" xr:uid="{00000000-0005-0000-0000-00003B530000}"/>
    <cellStyle name="Normal 24 2 2 5" xfId="21307" xr:uid="{00000000-0005-0000-0000-00003C530000}"/>
    <cellStyle name="Normal 24 2 2 5 2" xfId="21308" xr:uid="{00000000-0005-0000-0000-00003D530000}"/>
    <cellStyle name="Normal 24 2 2 5 2 2" xfId="21309" xr:uid="{00000000-0005-0000-0000-00003E530000}"/>
    <cellStyle name="Normal 24 2 2 5 3" xfId="21310" xr:uid="{00000000-0005-0000-0000-00003F530000}"/>
    <cellStyle name="Normal 24 2 2 6" xfId="21311" xr:uid="{00000000-0005-0000-0000-000040530000}"/>
    <cellStyle name="Normal 24 2 2 6 2" xfId="21312" xr:uid="{00000000-0005-0000-0000-000041530000}"/>
    <cellStyle name="Normal 24 2 2 6 2 2" xfId="21313" xr:uid="{00000000-0005-0000-0000-000042530000}"/>
    <cellStyle name="Normal 24 2 2 6 3" xfId="21314" xr:uid="{00000000-0005-0000-0000-000043530000}"/>
    <cellStyle name="Normal 24 2 2 7" xfId="21315" xr:uid="{00000000-0005-0000-0000-000044530000}"/>
    <cellStyle name="Normal 24 2 2 7 2" xfId="21316" xr:uid="{00000000-0005-0000-0000-000045530000}"/>
    <cellStyle name="Normal 24 2 2 8" xfId="21317" xr:uid="{00000000-0005-0000-0000-000046530000}"/>
    <cellStyle name="Normal 24 2 2 8 2" xfId="21318" xr:uid="{00000000-0005-0000-0000-000047530000}"/>
    <cellStyle name="Normal 24 2 2 9" xfId="21319" xr:uid="{00000000-0005-0000-0000-000048530000}"/>
    <cellStyle name="Normal 24 2 3" xfId="21320" xr:uid="{00000000-0005-0000-0000-000049530000}"/>
    <cellStyle name="Normal 24 2 3 2" xfId="21321" xr:uid="{00000000-0005-0000-0000-00004A530000}"/>
    <cellStyle name="Normal 24 2 3 2 2" xfId="21322" xr:uid="{00000000-0005-0000-0000-00004B530000}"/>
    <cellStyle name="Normal 24 2 3 2 2 2" xfId="21323" xr:uid="{00000000-0005-0000-0000-00004C530000}"/>
    <cellStyle name="Normal 24 2 3 2 2 2 2" xfId="21324" xr:uid="{00000000-0005-0000-0000-00004D530000}"/>
    <cellStyle name="Normal 24 2 3 2 2 3" xfId="21325" xr:uid="{00000000-0005-0000-0000-00004E530000}"/>
    <cellStyle name="Normal 24 2 3 2 3" xfId="21326" xr:uid="{00000000-0005-0000-0000-00004F530000}"/>
    <cellStyle name="Normal 24 2 3 2 3 2" xfId="21327" xr:uid="{00000000-0005-0000-0000-000050530000}"/>
    <cellStyle name="Normal 24 2 3 2 3 2 2" xfId="21328" xr:uid="{00000000-0005-0000-0000-000051530000}"/>
    <cellStyle name="Normal 24 2 3 2 3 3" xfId="21329" xr:uid="{00000000-0005-0000-0000-000052530000}"/>
    <cellStyle name="Normal 24 2 3 2 4" xfId="21330" xr:uid="{00000000-0005-0000-0000-000053530000}"/>
    <cellStyle name="Normal 24 2 3 2 4 2" xfId="21331" xr:uid="{00000000-0005-0000-0000-000054530000}"/>
    <cellStyle name="Normal 24 2 3 2 4 2 2" xfId="21332" xr:uid="{00000000-0005-0000-0000-000055530000}"/>
    <cellStyle name="Normal 24 2 3 2 4 3" xfId="21333" xr:uid="{00000000-0005-0000-0000-000056530000}"/>
    <cellStyle name="Normal 24 2 3 2 5" xfId="21334" xr:uid="{00000000-0005-0000-0000-000057530000}"/>
    <cellStyle name="Normal 24 2 3 2 5 2" xfId="21335" xr:uid="{00000000-0005-0000-0000-000058530000}"/>
    <cellStyle name="Normal 24 2 3 2 6" xfId="21336" xr:uid="{00000000-0005-0000-0000-000059530000}"/>
    <cellStyle name="Normal 24 2 3 2 6 2" xfId="21337" xr:uid="{00000000-0005-0000-0000-00005A530000}"/>
    <cellStyle name="Normal 24 2 3 2 7" xfId="21338" xr:uid="{00000000-0005-0000-0000-00005B530000}"/>
    <cellStyle name="Normal 24 2 3 3" xfId="21339" xr:uid="{00000000-0005-0000-0000-00005C530000}"/>
    <cellStyle name="Normal 24 2 3 3 2" xfId="21340" xr:uid="{00000000-0005-0000-0000-00005D530000}"/>
    <cellStyle name="Normal 24 2 3 3 2 2" xfId="21341" xr:uid="{00000000-0005-0000-0000-00005E530000}"/>
    <cellStyle name="Normal 24 2 3 3 3" xfId="21342" xr:uid="{00000000-0005-0000-0000-00005F530000}"/>
    <cellStyle name="Normal 24 2 3 4" xfId="21343" xr:uid="{00000000-0005-0000-0000-000060530000}"/>
    <cellStyle name="Normal 24 2 3 4 2" xfId="21344" xr:uid="{00000000-0005-0000-0000-000061530000}"/>
    <cellStyle name="Normal 24 2 3 4 2 2" xfId="21345" xr:uid="{00000000-0005-0000-0000-000062530000}"/>
    <cellStyle name="Normal 24 2 3 4 3" xfId="21346" xr:uid="{00000000-0005-0000-0000-000063530000}"/>
    <cellStyle name="Normal 24 2 3 5" xfId="21347" xr:uid="{00000000-0005-0000-0000-000064530000}"/>
    <cellStyle name="Normal 24 2 3 5 2" xfId="21348" xr:uid="{00000000-0005-0000-0000-000065530000}"/>
    <cellStyle name="Normal 24 2 3 5 2 2" xfId="21349" xr:uid="{00000000-0005-0000-0000-000066530000}"/>
    <cellStyle name="Normal 24 2 3 5 3" xfId="21350" xr:uid="{00000000-0005-0000-0000-000067530000}"/>
    <cellStyle name="Normal 24 2 3 6" xfId="21351" xr:uid="{00000000-0005-0000-0000-000068530000}"/>
    <cellStyle name="Normal 24 2 3 6 2" xfId="21352" xr:uid="{00000000-0005-0000-0000-000069530000}"/>
    <cellStyle name="Normal 24 2 3 7" xfId="21353" xr:uid="{00000000-0005-0000-0000-00006A530000}"/>
    <cellStyle name="Normal 24 2 3 7 2" xfId="21354" xr:uid="{00000000-0005-0000-0000-00006B530000}"/>
    <cellStyle name="Normal 24 2 3 8" xfId="21355" xr:uid="{00000000-0005-0000-0000-00006C530000}"/>
    <cellStyle name="Normal 24 2 4" xfId="21356" xr:uid="{00000000-0005-0000-0000-00006D530000}"/>
    <cellStyle name="Normal 24 2 4 2" xfId="21357" xr:uid="{00000000-0005-0000-0000-00006E530000}"/>
    <cellStyle name="Normal 24 2 4 2 2" xfId="21358" xr:uid="{00000000-0005-0000-0000-00006F530000}"/>
    <cellStyle name="Normal 24 2 4 2 2 2" xfId="21359" xr:uid="{00000000-0005-0000-0000-000070530000}"/>
    <cellStyle name="Normal 24 2 4 2 3" xfId="21360" xr:uid="{00000000-0005-0000-0000-000071530000}"/>
    <cellStyle name="Normal 24 2 4 3" xfId="21361" xr:uid="{00000000-0005-0000-0000-000072530000}"/>
    <cellStyle name="Normal 24 2 4 3 2" xfId="21362" xr:uid="{00000000-0005-0000-0000-000073530000}"/>
    <cellStyle name="Normal 24 2 4 3 2 2" xfId="21363" xr:uid="{00000000-0005-0000-0000-000074530000}"/>
    <cellStyle name="Normal 24 2 4 3 3" xfId="21364" xr:uid="{00000000-0005-0000-0000-000075530000}"/>
    <cellStyle name="Normal 24 2 4 4" xfId="21365" xr:uid="{00000000-0005-0000-0000-000076530000}"/>
    <cellStyle name="Normal 24 2 4 4 2" xfId="21366" xr:uid="{00000000-0005-0000-0000-000077530000}"/>
    <cellStyle name="Normal 24 2 4 4 2 2" xfId="21367" xr:uid="{00000000-0005-0000-0000-000078530000}"/>
    <cellStyle name="Normal 24 2 4 4 3" xfId="21368" xr:uid="{00000000-0005-0000-0000-000079530000}"/>
    <cellStyle name="Normal 24 2 4 5" xfId="21369" xr:uid="{00000000-0005-0000-0000-00007A530000}"/>
    <cellStyle name="Normal 24 2 4 5 2" xfId="21370" xr:uid="{00000000-0005-0000-0000-00007B530000}"/>
    <cellStyle name="Normal 24 2 4 6" xfId="21371" xr:uid="{00000000-0005-0000-0000-00007C530000}"/>
    <cellStyle name="Normal 24 2 4 6 2" xfId="21372" xr:uid="{00000000-0005-0000-0000-00007D530000}"/>
    <cellStyle name="Normal 24 2 4 7" xfId="21373" xr:uid="{00000000-0005-0000-0000-00007E530000}"/>
    <cellStyle name="Normal 24 2 5" xfId="21374" xr:uid="{00000000-0005-0000-0000-00007F530000}"/>
    <cellStyle name="Normal 24 2 5 2" xfId="21375" xr:uid="{00000000-0005-0000-0000-000080530000}"/>
    <cellStyle name="Normal 24 2 5 2 2" xfId="21376" xr:uid="{00000000-0005-0000-0000-000081530000}"/>
    <cellStyle name="Normal 24 2 5 2 2 2" xfId="21377" xr:uid="{00000000-0005-0000-0000-000082530000}"/>
    <cellStyle name="Normal 24 2 5 2 3" xfId="21378" xr:uid="{00000000-0005-0000-0000-000083530000}"/>
    <cellStyle name="Normal 24 2 5 3" xfId="21379" xr:uid="{00000000-0005-0000-0000-000084530000}"/>
    <cellStyle name="Normal 24 2 5 3 2" xfId="21380" xr:uid="{00000000-0005-0000-0000-000085530000}"/>
    <cellStyle name="Normal 24 2 5 3 2 2" xfId="21381" xr:uid="{00000000-0005-0000-0000-000086530000}"/>
    <cellStyle name="Normal 24 2 5 3 3" xfId="21382" xr:uid="{00000000-0005-0000-0000-000087530000}"/>
    <cellStyle name="Normal 24 2 5 4" xfId="21383" xr:uid="{00000000-0005-0000-0000-000088530000}"/>
    <cellStyle name="Normal 24 2 5 4 2" xfId="21384" xr:uid="{00000000-0005-0000-0000-000089530000}"/>
    <cellStyle name="Normal 24 2 5 4 2 2" xfId="21385" xr:uid="{00000000-0005-0000-0000-00008A530000}"/>
    <cellStyle name="Normal 24 2 5 4 3" xfId="21386" xr:uid="{00000000-0005-0000-0000-00008B530000}"/>
    <cellStyle name="Normal 24 2 5 5" xfId="21387" xr:uid="{00000000-0005-0000-0000-00008C530000}"/>
    <cellStyle name="Normal 24 2 5 5 2" xfId="21388" xr:uid="{00000000-0005-0000-0000-00008D530000}"/>
    <cellStyle name="Normal 24 2 5 6" xfId="21389" xr:uid="{00000000-0005-0000-0000-00008E530000}"/>
    <cellStyle name="Normal 24 2 5 6 2" xfId="21390" xr:uid="{00000000-0005-0000-0000-00008F530000}"/>
    <cellStyle name="Normal 24 2 5 7" xfId="21391" xr:uid="{00000000-0005-0000-0000-000090530000}"/>
    <cellStyle name="Normal 24 2 6" xfId="21392" xr:uid="{00000000-0005-0000-0000-000091530000}"/>
    <cellStyle name="Normal 24 2 6 2" xfId="21393" xr:uid="{00000000-0005-0000-0000-000092530000}"/>
    <cellStyle name="Normal 24 2 6 2 2" xfId="21394" xr:uid="{00000000-0005-0000-0000-000093530000}"/>
    <cellStyle name="Normal 24 2 6 3" xfId="21395" xr:uid="{00000000-0005-0000-0000-000094530000}"/>
    <cellStyle name="Normal 24 2 7" xfId="21396" xr:uid="{00000000-0005-0000-0000-000095530000}"/>
    <cellStyle name="Normal 24 2 7 2" xfId="21397" xr:uid="{00000000-0005-0000-0000-000096530000}"/>
    <cellStyle name="Normal 24 2 7 2 2" xfId="21398" xr:uid="{00000000-0005-0000-0000-000097530000}"/>
    <cellStyle name="Normal 24 2 7 3" xfId="21399" xr:uid="{00000000-0005-0000-0000-000098530000}"/>
    <cellStyle name="Normal 24 2 8" xfId="21400" xr:uid="{00000000-0005-0000-0000-000099530000}"/>
    <cellStyle name="Normal 24 2 8 2" xfId="21401" xr:uid="{00000000-0005-0000-0000-00009A530000}"/>
    <cellStyle name="Normal 24 2 8 2 2" xfId="21402" xr:uid="{00000000-0005-0000-0000-00009B530000}"/>
    <cellStyle name="Normal 24 2 8 3" xfId="21403" xr:uid="{00000000-0005-0000-0000-00009C530000}"/>
    <cellStyle name="Normal 24 2 9" xfId="21404" xr:uid="{00000000-0005-0000-0000-00009D530000}"/>
    <cellStyle name="Normal 24 2 9 2" xfId="21405" xr:uid="{00000000-0005-0000-0000-00009E530000}"/>
    <cellStyle name="Normal 24 3" xfId="21406" xr:uid="{00000000-0005-0000-0000-00009F530000}"/>
    <cellStyle name="Normal 24 3 10" xfId="21407" xr:uid="{00000000-0005-0000-0000-0000A0530000}"/>
    <cellStyle name="Normal 24 3 10 2" xfId="21408" xr:uid="{00000000-0005-0000-0000-0000A1530000}"/>
    <cellStyle name="Normal 24 3 11" xfId="21409" xr:uid="{00000000-0005-0000-0000-0000A2530000}"/>
    <cellStyle name="Normal 24 3 2" xfId="21410" xr:uid="{00000000-0005-0000-0000-0000A3530000}"/>
    <cellStyle name="Normal 24 3 2 2" xfId="21411" xr:uid="{00000000-0005-0000-0000-0000A4530000}"/>
    <cellStyle name="Normal 24 3 2 2 2" xfId="21412" xr:uid="{00000000-0005-0000-0000-0000A5530000}"/>
    <cellStyle name="Normal 24 3 2 2 2 2" xfId="21413" xr:uid="{00000000-0005-0000-0000-0000A6530000}"/>
    <cellStyle name="Normal 24 3 2 2 2 2 2" xfId="21414" xr:uid="{00000000-0005-0000-0000-0000A7530000}"/>
    <cellStyle name="Normal 24 3 2 2 2 3" xfId="21415" xr:uid="{00000000-0005-0000-0000-0000A8530000}"/>
    <cellStyle name="Normal 24 3 2 2 3" xfId="21416" xr:uid="{00000000-0005-0000-0000-0000A9530000}"/>
    <cellStyle name="Normal 24 3 2 2 3 2" xfId="21417" xr:uid="{00000000-0005-0000-0000-0000AA530000}"/>
    <cellStyle name="Normal 24 3 2 2 3 2 2" xfId="21418" xr:uid="{00000000-0005-0000-0000-0000AB530000}"/>
    <cellStyle name="Normal 24 3 2 2 3 3" xfId="21419" xr:uid="{00000000-0005-0000-0000-0000AC530000}"/>
    <cellStyle name="Normal 24 3 2 2 4" xfId="21420" xr:uid="{00000000-0005-0000-0000-0000AD530000}"/>
    <cellStyle name="Normal 24 3 2 2 4 2" xfId="21421" xr:uid="{00000000-0005-0000-0000-0000AE530000}"/>
    <cellStyle name="Normal 24 3 2 2 4 2 2" xfId="21422" xr:uid="{00000000-0005-0000-0000-0000AF530000}"/>
    <cellStyle name="Normal 24 3 2 2 4 3" xfId="21423" xr:uid="{00000000-0005-0000-0000-0000B0530000}"/>
    <cellStyle name="Normal 24 3 2 2 5" xfId="21424" xr:uid="{00000000-0005-0000-0000-0000B1530000}"/>
    <cellStyle name="Normal 24 3 2 2 5 2" xfId="21425" xr:uid="{00000000-0005-0000-0000-0000B2530000}"/>
    <cellStyle name="Normal 24 3 2 2 6" xfId="21426" xr:uid="{00000000-0005-0000-0000-0000B3530000}"/>
    <cellStyle name="Normal 24 3 2 2 6 2" xfId="21427" xr:uid="{00000000-0005-0000-0000-0000B4530000}"/>
    <cellStyle name="Normal 24 3 2 2 7" xfId="21428" xr:uid="{00000000-0005-0000-0000-0000B5530000}"/>
    <cellStyle name="Normal 24 3 2 3" xfId="21429" xr:uid="{00000000-0005-0000-0000-0000B6530000}"/>
    <cellStyle name="Normal 24 3 2 3 2" xfId="21430" xr:uid="{00000000-0005-0000-0000-0000B7530000}"/>
    <cellStyle name="Normal 24 3 2 3 2 2" xfId="21431" xr:uid="{00000000-0005-0000-0000-0000B8530000}"/>
    <cellStyle name="Normal 24 3 2 3 2 2 2" xfId="21432" xr:uid="{00000000-0005-0000-0000-0000B9530000}"/>
    <cellStyle name="Normal 24 3 2 3 2 3" xfId="21433" xr:uid="{00000000-0005-0000-0000-0000BA530000}"/>
    <cellStyle name="Normal 24 3 2 3 3" xfId="21434" xr:uid="{00000000-0005-0000-0000-0000BB530000}"/>
    <cellStyle name="Normal 24 3 2 3 3 2" xfId="21435" xr:uid="{00000000-0005-0000-0000-0000BC530000}"/>
    <cellStyle name="Normal 24 3 2 3 3 2 2" xfId="21436" xr:uid="{00000000-0005-0000-0000-0000BD530000}"/>
    <cellStyle name="Normal 24 3 2 3 3 3" xfId="21437" xr:uid="{00000000-0005-0000-0000-0000BE530000}"/>
    <cellStyle name="Normal 24 3 2 3 4" xfId="21438" xr:uid="{00000000-0005-0000-0000-0000BF530000}"/>
    <cellStyle name="Normal 24 3 2 3 4 2" xfId="21439" xr:uid="{00000000-0005-0000-0000-0000C0530000}"/>
    <cellStyle name="Normal 24 3 2 3 4 2 2" xfId="21440" xr:uid="{00000000-0005-0000-0000-0000C1530000}"/>
    <cellStyle name="Normal 24 3 2 3 4 3" xfId="21441" xr:uid="{00000000-0005-0000-0000-0000C2530000}"/>
    <cellStyle name="Normal 24 3 2 3 5" xfId="21442" xr:uid="{00000000-0005-0000-0000-0000C3530000}"/>
    <cellStyle name="Normal 24 3 2 3 5 2" xfId="21443" xr:uid="{00000000-0005-0000-0000-0000C4530000}"/>
    <cellStyle name="Normal 24 3 2 3 6" xfId="21444" xr:uid="{00000000-0005-0000-0000-0000C5530000}"/>
    <cellStyle name="Normal 24 3 2 3 6 2" xfId="21445" xr:uid="{00000000-0005-0000-0000-0000C6530000}"/>
    <cellStyle name="Normal 24 3 2 3 7" xfId="21446" xr:uid="{00000000-0005-0000-0000-0000C7530000}"/>
    <cellStyle name="Normal 24 3 2 4" xfId="21447" xr:uid="{00000000-0005-0000-0000-0000C8530000}"/>
    <cellStyle name="Normal 24 3 2 4 2" xfId="21448" xr:uid="{00000000-0005-0000-0000-0000C9530000}"/>
    <cellStyle name="Normal 24 3 2 4 2 2" xfId="21449" xr:uid="{00000000-0005-0000-0000-0000CA530000}"/>
    <cellStyle name="Normal 24 3 2 4 3" xfId="21450" xr:uid="{00000000-0005-0000-0000-0000CB530000}"/>
    <cellStyle name="Normal 24 3 2 5" xfId="21451" xr:uid="{00000000-0005-0000-0000-0000CC530000}"/>
    <cellStyle name="Normal 24 3 2 5 2" xfId="21452" xr:uid="{00000000-0005-0000-0000-0000CD530000}"/>
    <cellStyle name="Normal 24 3 2 5 2 2" xfId="21453" xr:uid="{00000000-0005-0000-0000-0000CE530000}"/>
    <cellStyle name="Normal 24 3 2 5 3" xfId="21454" xr:uid="{00000000-0005-0000-0000-0000CF530000}"/>
    <cellStyle name="Normal 24 3 2 6" xfId="21455" xr:uid="{00000000-0005-0000-0000-0000D0530000}"/>
    <cellStyle name="Normal 24 3 2 6 2" xfId="21456" xr:uid="{00000000-0005-0000-0000-0000D1530000}"/>
    <cellStyle name="Normal 24 3 2 6 2 2" xfId="21457" xr:uid="{00000000-0005-0000-0000-0000D2530000}"/>
    <cellStyle name="Normal 24 3 2 6 3" xfId="21458" xr:uid="{00000000-0005-0000-0000-0000D3530000}"/>
    <cellStyle name="Normal 24 3 2 7" xfId="21459" xr:uid="{00000000-0005-0000-0000-0000D4530000}"/>
    <cellStyle name="Normal 24 3 2 7 2" xfId="21460" xr:uid="{00000000-0005-0000-0000-0000D5530000}"/>
    <cellStyle name="Normal 24 3 2 8" xfId="21461" xr:uid="{00000000-0005-0000-0000-0000D6530000}"/>
    <cellStyle name="Normal 24 3 2 8 2" xfId="21462" xr:uid="{00000000-0005-0000-0000-0000D7530000}"/>
    <cellStyle name="Normal 24 3 2 9" xfId="21463" xr:uid="{00000000-0005-0000-0000-0000D8530000}"/>
    <cellStyle name="Normal 24 3 3" xfId="21464" xr:uid="{00000000-0005-0000-0000-0000D9530000}"/>
    <cellStyle name="Normal 24 3 3 2" xfId="21465" xr:uid="{00000000-0005-0000-0000-0000DA530000}"/>
    <cellStyle name="Normal 24 3 3 2 2" xfId="21466" xr:uid="{00000000-0005-0000-0000-0000DB530000}"/>
    <cellStyle name="Normal 24 3 3 2 2 2" xfId="21467" xr:uid="{00000000-0005-0000-0000-0000DC530000}"/>
    <cellStyle name="Normal 24 3 3 2 2 2 2" xfId="21468" xr:uid="{00000000-0005-0000-0000-0000DD530000}"/>
    <cellStyle name="Normal 24 3 3 2 2 3" xfId="21469" xr:uid="{00000000-0005-0000-0000-0000DE530000}"/>
    <cellStyle name="Normal 24 3 3 2 3" xfId="21470" xr:uid="{00000000-0005-0000-0000-0000DF530000}"/>
    <cellStyle name="Normal 24 3 3 2 3 2" xfId="21471" xr:uid="{00000000-0005-0000-0000-0000E0530000}"/>
    <cellStyle name="Normal 24 3 3 2 3 2 2" xfId="21472" xr:uid="{00000000-0005-0000-0000-0000E1530000}"/>
    <cellStyle name="Normal 24 3 3 2 3 3" xfId="21473" xr:uid="{00000000-0005-0000-0000-0000E2530000}"/>
    <cellStyle name="Normal 24 3 3 2 4" xfId="21474" xr:uid="{00000000-0005-0000-0000-0000E3530000}"/>
    <cellStyle name="Normal 24 3 3 2 4 2" xfId="21475" xr:uid="{00000000-0005-0000-0000-0000E4530000}"/>
    <cellStyle name="Normal 24 3 3 2 4 2 2" xfId="21476" xr:uid="{00000000-0005-0000-0000-0000E5530000}"/>
    <cellStyle name="Normal 24 3 3 2 4 3" xfId="21477" xr:uid="{00000000-0005-0000-0000-0000E6530000}"/>
    <cellStyle name="Normal 24 3 3 2 5" xfId="21478" xr:uid="{00000000-0005-0000-0000-0000E7530000}"/>
    <cellStyle name="Normal 24 3 3 2 5 2" xfId="21479" xr:uid="{00000000-0005-0000-0000-0000E8530000}"/>
    <cellStyle name="Normal 24 3 3 2 6" xfId="21480" xr:uid="{00000000-0005-0000-0000-0000E9530000}"/>
    <cellStyle name="Normal 24 3 3 2 6 2" xfId="21481" xr:uid="{00000000-0005-0000-0000-0000EA530000}"/>
    <cellStyle name="Normal 24 3 3 2 7" xfId="21482" xr:uid="{00000000-0005-0000-0000-0000EB530000}"/>
    <cellStyle name="Normal 24 3 3 3" xfId="21483" xr:uid="{00000000-0005-0000-0000-0000EC530000}"/>
    <cellStyle name="Normal 24 3 3 3 2" xfId="21484" xr:uid="{00000000-0005-0000-0000-0000ED530000}"/>
    <cellStyle name="Normal 24 3 3 3 2 2" xfId="21485" xr:uid="{00000000-0005-0000-0000-0000EE530000}"/>
    <cellStyle name="Normal 24 3 3 3 3" xfId="21486" xr:uid="{00000000-0005-0000-0000-0000EF530000}"/>
    <cellStyle name="Normal 24 3 3 4" xfId="21487" xr:uid="{00000000-0005-0000-0000-0000F0530000}"/>
    <cellStyle name="Normal 24 3 3 4 2" xfId="21488" xr:uid="{00000000-0005-0000-0000-0000F1530000}"/>
    <cellStyle name="Normal 24 3 3 4 2 2" xfId="21489" xr:uid="{00000000-0005-0000-0000-0000F2530000}"/>
    <cellStyle name="Normal 24 3 3 4 3" xfId="21490" xr:uid="{00000000-0005-0000-0000-0000F3530000}"/>
    <cellStyle name="Normal 24 3 3 5" xfId="21491" xr:uid="{00000000-0005-0000-0000-0000F4530000}"/>
    <cellStyle name="Normal 24 3 3 5 2" xfId="21492" xr:uid="{00000000-0005-0000-0000-0000F5530000}"/>
    <cellStyle name="Normal 24 3 3 5 2 2" xfId="21493" xr:uid="{00000000-0005-0000-0000-0000F6530000}"/>
    <cellStyle name="Normal 24 3 3 5 3" xfId="21494" xr:uid="{00000000-0005-0000-0000-0000F7530000}"/>
    <cellStyle name="Normal 24 3 3 6" xfId="21495" xr:uid="{00000000-0005-0000-0000-0000F8530000}"/>
    <cellStyle name="Normal 24 3 3 6 2" xfId="21496" xr:uid="{00000000-0005-0000-0000-0000F9530000}"/>
    <cellStyle name="Normal 24 3 3 7" xfId="21497" xr:uid="{00000000-0005-0000-0000-0000FA530000}"/>
    <cellStyle name="Normal 24 3 3 7 2" xfId="21498" xr:uid="{00000000-0005-0000-0000-0000FB530000}"/>
    <cellStyle name="Normal 24 3 3 8" xfId="21499" xr:uid="{00000000-0005-0000-0000-0000FC530000}"/>
    <cellStyle name="Normal 24 3 4" xfId="21500" xr:uid="{00000000-0005-0000-0000-0000FD530000}"/>
    <cellStyle name="Normal 24 3 4 2" xfId="21501" xr:uid="{00000000-0005-0000-0000-0000FE530000}"/>
    <cellStyle name="Normal 24 3 4 2 2" xfId="21502" xr:uid="{00000000-0005-0000-0000-0000FF530000}"/>
    <cellStyle name="Normal 24 3 4 2 2 2" xfId="21503" xr:uid="{00000000-0005-0000-0000-000000540000}"/>
    <cellStyle name="Normal 24 3 4 2 3" xfId="21504" xr:uid="{00000000-0005-0000-0000-000001540000}"/>
    <cellStyle name="Normal 24 3 4 3" xfId="21505" xr:uid="{00000000-0005-0000-0000-000002540000}"/>
    <cellStyle name="Normal 24 3 4 3 2" xfId="21506" xr:uid="{00000000-0005-0000-0000-000003540000}"/>
    <cellStyle name="Normal 24 3 4 3 2 2" xfId="21507" xr:uid="{00000000-0005-0000-0000-000004540000}"/>
    <cellStyle name="Normal 24 3 4 3 3" xfId="21508" xr:uid="{00000000-0005-0000-0000-000005540000}"/>
    <cellStyle name="Normal 24 3 4 4" xfId="21509" xr:uid="{00000000-0005-0000-0000-000006540000}"/>
    <cellStyle name="Normal 24 3 4 4 2" xfId="21510" xr:uid="{00000000-0005-0000-0000-000007540000}"/>
    <cellStyle name="Normal 24 3 4 4 2 2" xfId="21511" xr:uid="{00000000-0005-0000-0000-000008540000}"/>
    <cellStyle name="Normal 24 3 4 4 3" xfId="21512" xr:uid="{00000000-0005-0000-0000-000009540000}"/>
    <cellStyle name="Normal 24 3 4 5" xfId="21513" xr:uid="{00000000-0005-0000-0000-00000A540000}"/>
    <cellStyle name="Normal 24 3 4 5 2" xfId="21514" xr:uid="{00000000-0005-0000-0000-00000B540000}"/>
    <cellStyle name="Normal 24 3 4 6" xfId="21515" xr:uid="{00000000-0005-0000-0000-00000C540000}"/>
    <cellStyle name="Normal 24 3 4 6 2" xfId="21516" xr:uid="{00000000-0005-0000-0000-00000D540000}"/>
    <cellStyle name="Normal 24 3 4 7" xfId="21517" xr:uid="{00000000-0005-0000-0000-00000E540000}"/>
    <cellStyle name="Normal 24 3 5" xfId="21518" xr:uid="{00000000-0005-0000-0000-00000F540000}"/>
    <cellStyle name="Normal 24 3 5 2" xfId="21519" xr:uid="{00000000-0005-0000-0000-000010540000}"/>
    <cellStyle name="Normal 24 3 5 2 2" xfId="21520" xr:uid="{00000000-0005-0000-0000-000011540000}"/>
    <cellStyle name="Normal 24 3 5 2 2 2" xfId="21521" xr:uid="{00000000-0005-0000-0000-000012540000}"/>
    <cellStyle name="Normal 24 3 5 2 3" xfId="21522" xr:uid="{00000000-0005-0000-0000-000013540000}"/>
    <cellStyle name="Normal 24 3 5 3" xfId="21523" xr:uid="{00000000-0005-0000-0000-000014540000}"/>
    <cellStyle name="Normal 24 3 5 3 2" xfId="21524" xr:uid="{00000000-0005-0000-0000-000015540000}"/>
    <cellStyle name="Normal 24 3 5 3 2 2" xfId="21525" xr:uid="{00000000-0005-0000-0000-000016540000}"/>
    <cellStyle name="Normal 24 3 5 3 3" xfId="21526" xr:uid="{00000000-0005-0000-0000-000017540000}"/>
    <cellStyle name="Normal 24 3 5 4" xfId="21527" xr:uid="{00000000-0005-0000-0000-000018540000}"/>
    <cellStyle name="Normal 24 3 5 4 2" xfId="21528" xr:uid="{00000000-0005-0000-0000-000019540000}"/>
    <cellStyle name="Normal 24 3 5 4 2 2" xfId="21529" xr:uid="{00000000-0005-0000-0000-00001A540000}"/>
    <cellStyle name="Normal 24 3 5 4 3" xfId="21530" xr:uid="{00000000-0005-0000-0000-00001B540000}"/>
    <cellStyle name="Normal 24 3 5 5" xfId="21531" xr:uid="{00000000-0005-0000-0000-00001C540000}"/>
    <cellStyle name="Normal 24 3 5 5 2" xfId="21532" xr:uid="{00000000-0005-0000-0000-00001D540000}"/>
    <cellStyle name="Normal 24 3 5 6" xfId="21533" xr:uid="{00000000-0005-0000-0000-00001E540000}"/>
    <cellStyle name="Normal 24 3 5 6 2" xfId="21534" xr:uid="{00000000-0005-0000-0000-00001F540000}"/>
    <cellStyle name="Normal 24 3 5 7" xfId="21535" xr:uid="{00000000-0005-0000-0000-000020540000}"/>
    <cellStyle name="Normal 24 3 6" xfId="21536" xr:uid="{00000000-0005-0000-0000-000021540000}"/>
    <cellStyle name="Normal 24 3 6 2" xfId="21537" xr:uid="{00000000-0005-0000-0000-000022540000}"/>
    <cellStyle name="Normal 24 3 6 2 2" xfId="21538" xr:uid="{00000000-0005-0000-0000-000023540000}"/>
    <cellStyle name="Normal 24 3 6 3" xfId="21539" xr:uid="{00000000-0005-0000-0000-000024540000}"/>
    <cellStyle name="Normal 24 3 7" xfId="21540" xr:uid="{00000000-0005-0000-0000-000025540000}"/>
    <cellStyle name="Normal 24 3 7 2" xfId="21541" xr:uid="{00000000-0005-0000-0000-000026540000}"/>
    <cellStyle name="Normal 24 3 7 2 2" xfId="21542" xr:uid="{00000000-0005-0000-0000-000027540000}"/>
    <cellStyle name="Normal 24 3 7 3" xfId="21543" xr:uid="{00000000-0005-0000-0000-000028540000}"/>
    <cellStyle name="Normal 24 3 8" xfId="21544" xr:uid="{00000000-0005-0000-0000-000029540000}"/>
    <cellStyle name="Normal 24 3 8 2" xfId="21545" xr:uid="{00000000-0005-0000-0000-00002A540000}"/>
    <cellStyle name="Normal 24 3 8 2 2" xfId="21546" xr:uid="{00000000-0005-0000-0000-00002B540000}"/>
    <cellStyle name="Normal 24 3 8 3" xfId="21547" xr:uid="{00000000-0005-0000-0000-00002C540000}"/>
    <cellStyle name="Normal 24 3 9" xfId="21548" xr:uid="{00000000-0005-0000-0000-00002D540000}"/>
    <cellStyle name="Normal 24 3 9 2" xfId="21549" xr:uid="{00000000-0005-0000-0000-00002E540000}"/>
    <cellStyle name="Normal 24 4" xfId="21550" xr:uid="{00000000-0005-0000-0000-00002F540000}"/>
    <cellStyle name="Normal 24 4 2" xfId="21551" xr:uid="{00000000-0005-0000-0000-000030540000}"/>
    <cellStyle name="Normal 24 4 2 2" xfId="21552" xr:uid="{00000000-0005-0000-0000-000031540000}"/>
    <cellStyle name="Normal 24 4 2 2 2" xfId="21553" xr:uid="{00000000-0005-0000-0000-000032540000}"/>
    <cellStyle name="Normal 24 4 2 2 2 2" xfId="21554" xr:uid="{00000000-0005-0000-0000-000033540000}"/>
    <cellStyle name="Normal 24 4 2 2 3" xfId="21555" xr:uid="{00000000-0005-0000-0000-000034540000}"/>
    <cellStyle name="Normal 24 4 2 3" xfId="21556" xr:uid="{00000000-0005-0000-0000-000035540000}"/>
    <cellStyle name="Normal 24 4 2 3 2" xfId="21557" xr:uid="{00000000-0005-0000-0000-000036540000}"/>
    <cellStyle name="Normal 24 4 2 3 2 2" xfId="21558" xr:uid="{00000000-0005-0000-0000-000037540000}"/>
    <cellStyle name="Normal 24 4 2 3 3" xfId="21559" xr:uid="{00000000-0005-0000-0000-000038540000}"/>
    <cellStyle name="Normal 24 4 2 4" xfId="21560" xr:uid="{00000000-0005-0000-0000-000039540000}"/>
    <cellStyle name="Normal 24 4 2 4 2" xfId="21561" xr:uid="{00000000-0005-0000-0000-00003A540000}"/>
    <cellStyle name="Normal 24 4 2 4 2 2" xfId="21562" xr:uid="{00000000-0005-0000-0000-00003B540000}"/>
    <cellStyle name="Normal 24 4 2 4 3" xfId="21563" xr:uid="{00000000-0005-0000-0000-00003C540000}"/>
    <cellStyle name="Normal 24 4 2 5" xfId="21564" xr:uid="{00000000-0005-0000-0000-00003D540000}"/>
    <cellStyle name="Normal 24 4 2 5 2" xfId="21565" xr:uid="{00000000-0005-0000-0000-00003E540000}"/>
    <cellStyle name="Normal 24 4 2 6" xfId="21566" xr:uid="{00000000-0005-0000-0000-00003F540000}"/>
    <cellStyle name="Normal 24 4 2 6 2" xfId="21567" xr:uid="{00000000-0005-0000-0000-000040540000}"/>
    <cellStyle name="Normal 24 4 2 7" xfId="21568" xr:uid="{00000000-0005-0000-0000-000041540000}"/>
    <cellStyle name="Normal 24 4 3" xfId="21569" xr:uid="{00000000-0005-0000-0000-000042540000}"/>
    <cellStyle name="Normal 24 4 3 2" xfId="21570" xr:uid="{00000000-0005-0000-0000-000043540000}"/>
    <cellStyle name="Normal 24 4 3 2 2" xfId="21571" xr:uid="{00000000-0005-0000-0000-000044540000}"/>
    <cellStyle name="Normal 24 4 3 2 2 2" xfId="21572" xr:uid="{00000000-0005-0000-0000-000045540000}"/>
    <cellStyle name="Normal 24 4 3 2 3" xfId="21573" xr:uid="{00000000-0005-0000-0000-000046540000}"/>
    <cellStyle name="Normal 24 4 3 3" xfId="21574" xr:uid="{00000000-0005-0000-0000-000047540000}"/>
    <cellStyle name="Normal 24 4 3 3 2" xfId="21575" xr:uid="{00000000-0005-0000-0000-000048540000}"/>
    <cellStyle name="Normal 24 4 3 3 2 2" xfId="21576" xr:uid="{00000000-0005-0000-0000-000049540000}"/>
    <cellStyle name="Normal 24 4 3 3 3" xfId="21577" xr:uid="{00000000-0005-0000-0000-00004A540000}"/>
    <cellStyle name="Normal 24 4 3 4" xfId="21578" xr:uid="{00000000-0005-0000-0000-00004B540000}"/>
    <cellStyle name="Normal 24 4 3 4 2" xfId="21579" xr:uid="{00000000-0005-0000-0000-00004C540000}"/>
    <cellStyle name="Normal 24 4 3 4 2 2" xfId="21580" xr:uid="{00000000-0005-0000-0000-00004D540000}"/>
    <cellStyle name="Normal 24 4 3 4 3" xfId="21581" xr:uid="{00000000-0005-0000-0000-00004E540000}"/>
    <cellStyle name="Normal 24 4 3 5" xfId="21582" xr:uid="{00000000-0005-0000-0000-00004F540000}"/>
    <cellStyle name="Normal 24 4 3 5 2" xfId="21583" xr:uid="{00000000-0005-0000-0000-000050540000}"/>
    <cellStyle name="Normal 24 4 3 6" xfId="21584" xr:uid="{00000000-0005-0000-0000-000051540000}"/>
    <cellStyle name="Normal 24 4 3 6 2" xfId="21585" xr:uid="{00000000-0005-0000-0000-000052540000}"/>
    <cellStyle name="Normal 24 4 3 7" xfId="21586" xr:uid="{00000000-0005-0000-0000-000053540000}"/>
    <cellStyle name="Normal 24 4 4" xfId="21587" xr:uid="{00000000-0005-0000-0000-000054540000}"/>
    <cellStyle name="Normal 24 4 4 2" xfId="21588" xr:uid="{00000000-0005-0000-0000-000055540000}"/>
    <cellStyle name="Normal 24 4 4 2 2" xfId="21589" xr:uid="{00000000-0005-0000-0000-000056540000}"/>
    <cellStyle name="Normal 24 4 4 3" xfId="21590" xr:uid="{00000000-0005-0000-0000-000057540000}"/>
    <cellStyle name="Normal 24 4 5" xfId="21591" xr:uid="{00000000-0005-0000-0000-000058540000}"/>
    <cellStyle name="Normal 24 4 5 2" xfId="21592" xr:uid="{00000000-0005-0000-0000-000059540000}"/>
    <cellStyle name="Normal 24 4 5 2 2" xfId="21593" xr:uid="{00000000-0005-0000-0000-00005A540000}"/>
    <cellStyle name="Normal 24 4 5 3" xfId="21594" xr:uid="{00000000-0005-0000-0000-00005B540000}"/>
    <cellStyle name="Normal 24 4 6" xfId="21595" xr:uid="{00000000-0005-0000-0000-00005C540000}"/>
    <cellStyle name="Normal 24 4 6 2" xfId="21596" xr:uid="{00000000-0005-0000-0000-00005D540000}"/>
    <cellStyle name="Normal 24 4 6 2 2" xfId="21597" xr:uid="{00000000-0005-0000-0000-00005E540000}"/>
    <cellStyle name="Normal 24 4 6 3" xfId="21598" xr:uid="{00000000-0005-0000-0000-00005F540000}"/>
    <cellStyle name="Normal 24 4 7" xfId="21599" xr:uid="{00000000-0005-0000-0000-000060540000}"/>
    <cellStyle name="Normal 24 4 7 2" xfId="21600" xr:uid="{00000000-0005-0000-0000-000061540000}"/>
    <cellStyle name="Normal 24 4 8" xfId="21601" xr:uid="{00000000-0005-0000-0000-000062540000}"/>
    <cellStyle name="Normal 24 4 8 2" xfId="21602" xr:uid="{00000000-0005-0000-0000-000063540000}"/>
    <cellStyle name="Normal 24 4 9" xfId="21603" xr:uid="{00000000-0005-0000-0000-000064540000}"/>
    <cellStyle name="Normal 24 5" xfId="21604" xr:uid="{00000000-0005-0000-0000-000065540000}"/>
    <cellStyle name="Normal 24 5 2" xfId="21605" xr:uid="{00000000-0005-0000-0000-000066540000}"/>
    <cellStyle name="Normal 24 5 2 2" xfId="21606" xr:uid="{00000000-0005-0000-0000-000067540000}"/>
    <cellStyle name="Normal 24 5 2 2 2" xfId="21607" xr:uid="{00000000-0005-0000-0000-000068540000}"/>
    <cellStyle name="Normal 24 5 2 2 2 2" xfId="21608" xr:uid="{00000000-0005-0000-0000-000069540000}"/>
    <cellStyle name="Normal 24 5 2 2 3" xfId="21609" xr:uid="{00000000-0005-0000-0000-00006A540000}"/>
    <cellStyle name="Normal 24 5 2 3" xfId="21610" xr:uid="{00000000-0005-0000-0000-00006B540000}"/>
    <cellStyle name="Normal 24 5 2 3 2" xfId="21611" xr:uid="{00000000-0005-0000-0000-00006C540000}"/>
    <cellStyle name="Normal 24 5 2 3 2 2" xfId="21612" xr:uid="{00000000-0005-0000-0000-00006D540000}"/>
    <cellStyle name="Normal 24 5 2 3 3" xfId="21613" xr:uid="{00000000-0005-0000-0000-00006E540000}"/>
    <cellStyle name="Normal 24 5 2 4" xfId="21614" xr:uid="{00000000-0005-0000-0000-00006F540000}"/>
    <cellStyle name="Normal 24 5 2 4 2" xfId="21615" xr:uid="{00000000-0005-0000-0000-000070540000}"/>
    <cellStyle name="Normal 24 5 2 4 2 2" xfId="21616" xr:uid="{00000000-0005-0000-0000-000071540000}"/>
    <cellStyle name="Normal 24 5 2 4 3" xfId="21617" xr:uid="{00000000-0005-0000-0000-000072540000}"/>
    <cellStyle name="Normal 24 5 2 5" xfId="21618" xr:uid="{00000000-0005-0000-0000-000073540000}"/>
    <cellStyle name="Normal 24 5 2 5 2" xfId="21619" xr:uid="{00000000-0005-0000-0000-000074540000}"/>
    <cellStyle name="Normal 24 5 2 6" xfId="21620" xr:uid="{00000000-0005-0000-0000-000075540000}"/>
    <cellStyle name="Normal 24 5 2 6 2" xfId="21621" xr:uid="{00000000-0005-0000-0000-000076540000}"/>
    <cellStyle name="Normal 24 5 2 7" xfId="21622" xr:uid="{00000000-0005-0000-0000-000077540000}"/>
    <cellStyle name="Normal 24 5 3" xfId="21623" xr:uid="{00000000-0005-0000-0000-000078540000}"/>
    <cellStyle name="Normal 24 5 3 2" xfId="21624" xr:uid="{00000000-0005-0000-0000-000079540000}"/>
    <cellStyle name="Normal 24 5 3 2 2" xfId="21625" xr:uid="{00000000-0005-0000-0000-00007A540000}"/>
    <cellStyle name="Normal 24 5 3 3" xfId="21626" xr:uid="{00000000-0005-0000-0000-00007B540000}"/>
    <cellStyle name="Normal 24 5 4" xfId="21627" xr:uid="{00000000-0005-0000-0000-00007C540000}"/>
    <cellStyle name="Normal 24 5 4 2" xfId="21628" xr:uid="{00000000-0005-0000-0000-00007D540000}"/>
    <cellStyle name="Normal 24 5 4 2 2" xfId="21629" xr:uid="{00000000-0005-0000-0000-00007E540000}"/>
    <cellStyle name="Normal 24 5 4 3" xfId="21630" xr:uid="{00000000-0005-0000-0000-00007F540000}"/>
    <cellStyle name="Normal 24 5 5" xfId="21631" xr:uid="{00000000-0005-0000-0000-000080540000}"/>
    <cellStyle name="Normal 24 5 5 2" xfId="21632" xr:uid="{00000000-0005-0000-0000-000081540000}"/>
    <cellStyle name="Normal 24 5 5 2 2" xfId="21633" xr:uid="{00000000-0005-0000-0000-000082540000}"/>
    <cellStyle name="Normal 24 5 5 3" xfId="21634" xr:uid="{00000000-0005-0000-0000-000083540000}"/>
    <cellStyle name="Normal 24 5 6" xfId="21635" xr:uid="{00000000-0005-0000-0000-000084540000}"/>
    <cellStyle name="Normal 24 5 6 2" xfId="21636" xr:uid="{00000000-0005-0000-0000-000085540000}"/>
    <cellStyle name="Normal 24 5 7" xfId="21637" xr:uid="{00000000-0005-0000-0000-000086540000}"/>
    <cellStyle name="Normal 24 5 7 2" xfId="21638" xr:uid="{00000000-0005-0000-0000-000087540000}"/>
    <cellStyle name="Normal 24 5 8" xfId="21639" xr:uid="{00000000-0005-0000-0000-000088540000}"/>
    <cellStyle name="Normal 24 6" xfId="21640" xr:uid="{00000000-0005-0000-0000-000089540000}"/>
    <cellStyle name="Normal 24 6 2" xfId="21641" xr:uid="{00000000-0005-0000-0000-00008A540000}"/>
    <cellStyle name="Normal 24 6 2 2" xfId="21642" xr:uid="{00000000-0005-0000-0000-00008B540000}"/>
    <cellStyle name="Normal 24 6 2 2 2" xfId="21643" xr:uid="{00000000-0005-0000-0000-00008C540000}"/>
    <cellStyle name="Normal 24 6 2 3" xfId="21644" xr:uid="{00000000-0005-0000-0000-00008D540000}"/>
    <cellStyle name="Normal 24 6 3" xfId="21645" xr:uid="{00000000-0005-0000-0000-00008E540000}"/>
    <cellStyle name="Normal 24 6 3 2" xfId="21646" xr:uid="{00000000-0005-0000-0000-00008F540000}"/>
    <cellStyle name="Normal 24 6 3 2 2" xfId="21647" xr:uid="{00000000-0005-0000-0000-000090540000}"/>
    <cellStyle name="Normal 24 6 3 3" xfId="21648" xr:uid="{00000000-0005-0000-0000-000091540000}"/>
    <cellStyle name="Normal 24 6 4" xfId="21649" xr:uid="{00000000-0005-0000-0000-000092540000}"/>
    <cellStyle name="Normal 24 6 4 2" xfId="21650" xr:uid="{00000000-0005-0000-0000-000093540000}"/>
    <cellStyle name="Normal 24 6 4 2 2" xfId="21651" xr:uid="{00000000-0005-0000-0000-000094540000}"/>
    <cellStyle name="Normal 24 6 4 3" xfId="21652" xr:uid="{00000000-0005-0000-0000-000095540000}"/>
    <cellStyle name="Normal 24 6 5" xfId="21653" xr:uid="{00000000-0005-0000-0000-000096540000}"/>
    <cellStyle name="Normal 24 6 5 2" xfId="21654" xr:uid="{00000000-0005-0000-0000-000097540000}"/>
    <cellStyle name="Normal 24 6 6" xfId="21655" xr:uid="{00000000-0005-0000-0000-000098540000}"/>
    <cellStyle name="Normal 24 6 6 2" xfId="21656" xr:uid="{00000000-0005-0000-0000-000099540000}"/>
    <cellStyle name="Normal 24 6 7" xfId="21657" xr:uid="{00000000-0005-0000-0000-00009A540000}"/>
    <cellStyle name="Normal 24 7" xfId="21658" xr:uid="{00000000-0005-0000-0000-00009B540000}"/>
    <cellStyle name="Normal 24 7 2" xfId="21659" xr:uid="{00000000-0005-0000-0000-00009C540000}"/>
    <cellStyle name="Normal 24 7 2 2" xfId="21660" xr:uid="{00000000-0005-0000-0000-00009D540000}"/>
    <cellStyle name="Normal 24 7 2 2 2" xfId="21661" xr:uid="{00000000-0005-0000-0000-00009E540000}"/>
    <cellStyle name="Normal 24 7 2 3" xfId="21662" xr:uid="{00000000-0005-0000-0000-00009F540000}"/>
    <cellStyle name="Normal 24 7 3" xfId="21663" xr:uid="{00000000-0005-0000-0000-0000A0540000}"/>
    <cellStyle name="Normal 24 7 3 2" xfId="21664" xr:uid="{00000000-0005-0000-0000-0000A1540000}"/>
    <cellStyle name="Normal 24 7 3 2 2" xfId="21665" xr:uid="{00000000-0005-0000-0000-0000A2540000}"/>
    <cellStyle name="Normal 24 7 3 3" xfId="21666" xr:uid="{00000000-0005-0000-0000-0000A3540000}"/>
    <cellStyle name="Normal 24 7 4" xfId="21667" xr:uid="{00000000-0005-0000-0000-0000A4540000}"/>
    <cellStyle name="Normal 24 7 4 2" xfId="21668" xr:uid="{00000000-0005-0000-0000-0000A5540000}"/>
    <cellStyle name="Normal 24 7 4 2 2" xfId="21669" xr:uid="{00000000-0005-0000-0000-0000A6540000}"/>
    <cellStyle name="Normal 24 7 4 3" xfId="21670" xr:uid="{00000000-0005-0000-0000-0000A7540000}"/>
    <cellStyle name="Normal 24 7 5" xfId="21671" xr:uid="{00000000-0005-0000-0000-0000A8540000}"/>
    <cellStyle name="Normal 24 7 5 2" xfId="21672" xr:uid="{00000000-0005-0000-0000-0000A9540000}"/>
    <cellStyle name="Normal 24 7 6" xfId="21673" xr:uid="{00000000-0005-0000-0000-0000AA540000}"/>
    <cellStyle name="Normal 24 7 6 2" xfId="21674" xr:uid="{00000000-0005-0000-0000-0000AB540000}"/>
    <cellStyle name="Normal 24 7 7" xfId="21675" xr:uid="{00000000-0005-0000-0000-0000AC540000}"/>
    <cellStyle name="Normal 24 8" xfId="21676" xr:uid="{00000000-0005-0000-0000-0000AD540000}"/>
    <cellStyle name="Normal 24 8 2" xfId="21677" xr:uid="{00000000-0005-0000-0000-0000AE540000}"/>
    <cellStyle name="Normal 24 8 2 2" xfId="21678" xr:uid="{00000000-0005-0000-0000-0000AF540000}"/>
    <cellStyle name="Normal 24 8 3" xfId="21679" xr:uid="{00000000-0005-0000-0000-0000B0540000}"/>
    <cellStyle name="Normal 24 9" xfId="21680" xr:uid="{00000000-0005-0000-0000-0000B1540000}"/>
    <cellStyle name="Normal 24 9 2" xfId="21681" xr:uid="{00000000-0005-0000-0000-0000B2540000}"/>
    <cellStyle name="Normal 24 9 2 2" xfId="21682" xr:uid="{00000000-0005-0000-0000-0000B3540000}"/>
    <cellStyle name="Normal 24 9 3" xfId="21683" xr:uid="{00000000-0005-0000-0000-0000B4540000}"/>
    <cellStyle name="Normal 24_Confidential Information" xfId="21684" xr:uid="{00000000-0005-0000-0000-0000B5540000}"/>
    <cellStyle name="Normal 25" xfId="21685" xr:uid="{00000000-0005-0000-0000-0000B6540000}"/>
    <cellStyle name="Normal 25 10" xfId="21686" xr:uid="{00000000-0005-0000-0000-0000B7540000}"/>
    <cellStyle name="Normal 25 10 2" xfId="21687" xr:uid="{00000000-0005-0000-0000-0000B8540000}"/>
    <cellStyle name="Normal 25 10 2 2" xfId="21688" xr:uid="{00000000-0005-0000-0000-0000B9540000}"/>
    <cellStyle name="Normal 25 10 3" xfId="21689" xr:uid="{00000000-0005-0000-0000-0000BA540000}"/>
    <cellStyle name="Normal 25 11" xfId="21690" xr:uid="{00000000-0005-0000-0000-0000BB540000}"/>
    <cellStyle name="Normal 25 11 2" xfId="21691" xr:uid="{00000000-0005-0000-0000-0000BC540000}"/>
    <cellStyle name="Normal 25 12" xfId="21692" xr:uid="{00000000-0005-0000-0000-0000BD540000}"/>
    <cellStyle name="Normal 25 12 2" xfId="21693" xr:uid="{00000000-0005-0000-0000-0000BE540000}"/>
    <cellStyle name="Normal 25 13" xfId="21694" xr:uid="{00000000-0005-0000-0000-0000BF540000}"/>
    <cellStyle name="Normal 25 2" xfId="21695" xr:uid="{00000000-0005-0000-0000-0000C0540000}"/>
    <cellStyle name="Normal 25 2 10" xfId="21696" xr:uid="{00000000-0005-0000-0000-0000C1540000}"/>
    <cellStyle name="Normal 25 2 10 2" xfId="21697" xr:uid="{00000000-0005-0000-0000-0000C2540000}"/>
    <cellStyle name="Normal 25 2 11" xfId="21698" xr:uid="{00000000-0005-0000-0000-0000C3540000}"/>
    <cellStyle name="Normal 25 2 2" xfId="21699" xr:uid="{00000000-0005-0000-0000-0000C4540000}"/>
    <cellStyle name="Normal 25 2 2 2" xfId="21700" xr:uid="{00000000-0005-0000-0000-0000C5540000}"/>
    <cellStyle name="Normal 25 2 2 2 2" xfId="21701" xr:uid="{00000000-0005-0000-0000-0000C6540000}"/>
    <cellStyle name="Normal 25 2 2 2 2 2" xfId="21702" xr:uid="{00000000-0005-0000-0000-0000C7540000}"/>
    <cellStyle name="Normal 25 2 2 2 2 2 2" xfId="21703" xr:uid="{00000000-0005-0000-0000-0000C8540000}"/>
    <cellStyle name="Normal 25 2 2 2 2 3" xfId="21704" xr:uid="{00000000-0005-0000-0000-0000C9540000}"/>
    <cellStyle name="Normal 25 2 2 2 3" xfId="21705" xr:uid="{00000000-0005-0000-0000-0000CA540000}"/>
    <cellStyle name="Normal 25 2 2 2 3 2" xfId="21706" xr:uid="{00000000-0005-0000-0000-0000CB540000}"/>
    <cellStyle name="Normal 25 2 2 2 3 2 2" xfId="21707" xr:uid="{00000000-0005-0000-0000-0000CC540000}"/>
    <cellStyle name="Normal 25 2 2 2 3 3" xfId="21708" xr:uid="{00000000-0005-0000-0000-0000CD540000}"/>
    <cellStyle name="Normal 25 2 2 2 4" xfId="21709" xr:uid="{00000000-0005-0000-0000-0000CE540000}"/>
    <cellStyle name="Normal 25 2 2 2 4 2" xfId="21710" xr:uid="{00000000-0005-0000-0000-0000CF540000}"/>
    <cellStyle name="Normal 25 2 2 2 4 2 2" xfId="21711" xr:uid="{00000000-0005-0000-0000-0000D0540000}"/>
    <cellStyle name="Normal 25 2 2 2 4 3" xfId="21712" xr:uid="{00000000-0005-0000-0000-0000D1540000}"/>
    <cellStyle name="Normal 25 2 2 2 5" xfId="21713" xr:uid="{00000000-0005-0000-0000-0000D2540000}"/>
    <cellStyle name="Normal 25 2 2 2 5 2" xfId="21714" xr:uid="{00000000-0005-0000-0000-0000D3540000}"/>
    <cellStyle name="Normal 25 2 2 2 6" xfId="21715" xr:uid="{00000000-0005-0000-0000-0000D4540000}"/>
    <cellStyle name="Normal 25 2 2 2 6 2" xfId="21716" xr:uid="{00000000-0005-0000-0000-0000D5540000}"/>
    <cellStyle name="Normal 25 2 2 2 7" xfId="21717" xr:uid="{00000000-0005-0000-0000-0000D6540000}"/>
    <cellStyle name="Normal 25 2 2 3" xfId="21718" xr:uid="{00000000-0005-0000-0000-0000D7540000}"/>
    <cellStyle name="Normal 25 2 2 3 2" xfId="21719" xr:uid="{00000000-0005-0000-0000-0000D8540000}"/>
    <cellStyle name="Normal 25 2 2 3 2 2" xfId="21720" xr:uid="{00000000-0005-0000-0000-0000D9540000}"/>
    <cellStyle name="Normal 25 2 2 3 2 2 2" xfId="21721" xr:uid="{00000000-0005-0000-0000-0000DA540000}"/>
    <cellStyle name="Normal 25 2 2 3 2 3" xfId="21722" xr:uid="{00000000-0005-0000-0000-0000DB540000}"/>
    <cellStyle name="Normal 25 2 2 3 3" xfId="21723" xr:uid="{00000000-0005-0000-0000-0000DC540000}"/>
    <cellStyle name="Normal 25 2 2 3 3 2" xfId="21724" xr:uid="{00000000-0005-0000-0000-0000DD540000}"/>
    <cellStyle name="Normal 25 2 2 3 3 2 2" xfId="21725" xr:uid="{00000000-0005-0000-0000-0000DE540000}"/>
    <cellStyle name="Normal 25 2 2 3 3 3" xfId="21726" xr:uid="{00000000-0005-0000-0000-0000DF540000}"/>
    <cellStyle name="Normal 25 2 2 3 4" xfId="21727" xr:uid="{00000000-0005-0000-0000-0000E0540000}"/>
    <cellStyle name="Normal 25 2 2 3 4 2" xfId="21728" xr:uid="{00000000-0005-0000-0000-0000E1540000}"/>
    <cellStyle name="Normal 25 2 2 3 4 2 2" xfId="21729" xr:uid="{00000000-0005-0000-0000-0000E2540000}"/>
    <cellStyle name="Normal 25 2 2 3 4 3" xfId="21730" xr:uid="{00000000-0005-0000-0000-0000E3540000}"/>
    <cellStyle name="Normal 25 2 2 3 5" xfId="21731" xr:uid="{00000000-0005-0000-0000-0000E4540000}"/>
    <cellStyle name="Normal 25 2 2 3 5 2" xfId="21732" xr:uid="{00000000-0005-0000-0000-0000E5540000}"/>
    <cellStyle name="Normal 25 2 2 3 6" xfId="21733" xr:uid="{00000000-0005-0000-0000-0000E6540000}"/>
    <cellStyle name="Normal 25 2 2 3 6 2" xfId="21734" xr:uid="{00000000-0005-0000-0000-0000E7540000}"/>
    <cellStyle name="Normal 25 2 2 3 7" xfId="21735" xr:uid="{00000000-0005-0000-0000-0000E8540000}"/>
    <cellStyle name="Normal 25 2 2 4" xfId="21736" xr:uid="{00000000-0005-0000-0000-0000E9540000}"/>
    <cellStyle name="Normal 25 2 2 4 2" xfId="21737" xr:uid="{00000000-0005-0000-0000-0000EA540000}"/>
    <cellStyle name="Normal 25 2 2 4 2 2" xfId="21738" xr:uid="{00000000-0005-0000-0000-0000EB540000}"/>
    <cellStyle name="Normal 25 2 2 4 3" xfId="21739" xr:uid="{00000000-0005-0000-0000-0000EC540000}"/>
    <cellStyle name="Normal 25 2 2 5" xfId="21740" xr:uid="{00000000-0005-0000-0000-0000ED540000}"/>
    <cellStyle name="Normal 25 2 2 5 2" xfId="21741" xr:uid="{00000000-0005-0000-0000-0000EE540000}"/>
    <cellStyle name="Normal 25 2 2 5 2 2" xfId="21742" xr:uid="{00000000-0005-0000-0000-0000EF540000}"/>
    <cellStyle name="Normal 25 2 2 5 3" xfId="21743" xr:uid="{00000000-0005-0000-0000-0000F0540000}"/>
    <cellStyle name="Normal 25 2 2 6" xfId="21744" xr:uid="{00000000-0005-0000-0000-0000F1540000}"/>
    <cellStyle name="Normal 25 2 2 6 2" xfId="21745" xr:uid="{00000000-0005-0000-0000-0000F2540000}"/>
    <cellStyle name="Normal 25 2 2 6 2 2" xfId="21746" xr:uid="{00000000-0005-0000-0000-0000F3540000}"/>
    <cellStyle name="Normal 25 2 2 6 3" xfId="21747" xr:uid="{00000000-0005-0000-0000-0000F4540000}"/>
    <cellStyle name="Normal 25 2 2 7" xfId="21748" xr:uid="{00000000-0005-0000-0000-0000F5540000}"/>
    <cellStyle name="Normal 25 2 2 7 2" xfId="21749" xr:uid="{00000000-0005-0000-0000-0000F6540000}"/>
    <cellStyle name="Normal 25 2 2 8" xfId="21750" xr:uid="{00000000-0005-0000-0000-0000F7540000}"/>
    <cellStyle name="Normal 25 2 2 8 2" xfId="21751" xr:uid="{00000000-0005-0000-0000-0000F8540000}"/>
    <cellStyle name="Normal 25 2 2 9" xfId="21752" xr:uid="{00000000-0005-0000-0000-0000F9540000}"/>
    <cellStyle name="Normal 25 2 3" xfId="21753" xr:uid="{00000000-0005-0000-0000-0000FA540000}"/>
    <cellStyle name="Normal 25 2 3 2" xfId="21754" xr:uid="{00000000-0005-0000-0000-0000FB540000}"/>
    <cellStyle name="Normal 25 2 3 2 2" xfId="21755" xr:uid="{00000000-0005-0000-0000-0000FC540000}"/>
    <cellStyle name="Normal 25 2 3 2 2 2" xfId="21756" xr:uid="{00000000-0005-0000-0000-0000FD540000}"/>
    <cellStyle name="Normal 25 2 3 2 2 2 2" xfId="21757" xr:uid="{00000000-0005-0000-0000-0000FE540000}"/>
    <cellStyle name="Normal 25 2 3 2 2 3" xfId="21758" xr:uid="{00000000-0005-0000-0000-0000FF540000}"/>
    <cellStyle name="Normal 25 2 3 2 3" xfId="21759" xr:uid="{00000000-0005-0000-0000-000000550000}"/>
    <cellStyle name="Normal 25 2 3 2 3 2" xfId="21760" xr:uid="{00000000-0005-0000-0000-000001550000}"/>
    <cellStyle name="Normal 25 2 3 2 3 2 2" xfId="21761" xr:uid="{00000000-0005-0000-0000-000002550000}"/>
    <cellStyle name="Normal 25 2 3 2 3 3" xfId="21762" xr:uid="{00000000-0005-0000-0000-000003550000}"/>
    <cellStyle name="Normal 25 2 3 2 4" xfId="21763" xr:uid="{00000000-0005-0000-0000-000004550000}"/>
    <cellStyle name="Normal 25 2 3 2 4 2" xfId="21764" xr:uid="{00000000-0005-0000-0000-000005550000}"/>
    <cellStyle name="Normal 25 2 3 2 4 2 2" xfId="21765" xr:uid="{00000000-0005-0000-0000-000006550000}"/>
    <cellStyle name="Normal 25 2 3 2 4 3" xfId="21766" xr:uid="{00000000-0005-0000-0000-000007550000}"/>
    <cellStyle name="Normal 25 2 3 2 5" xfId="21767" xr:uid="{00000000-0005-0000-0000-000008550000}"/>
    <cellStyle name="Normal 25 2 3 2 5 2" xfId="21768" xr:uid="{00000000-0005-0000-0000-000009550000}"/>
    <cellStyle name="Normal 25 2 3 2 6" xfId="21769" xr:uid="{00000000-0005-0000-0000-00000A550000}"/>
    <cellStyle name="Normal 25 2 3 2 6 2" xfId="21770" xr:uid="{00000000-0005-0000-0000-00000B550000}"/>
    <cellStyle name="Normal 25 2 3 2 7" xfId="21771" xr:uid="{00000000-0005-0000-0000-00000C550000}"/>
    <cellStyle name="Normal 25 2 3 3" xfId="21772" xr:uid="{00000000-0005-0000-0000-00000D550000}"/>
    <cellStyle name="Normal 25 2 3 3 2" xfId="21773" xr:uid="{00000000-0005-0000-0000-00000E550000}"/>
    <cellStyle name="Normal 25 2 3 3 2 2" xfId="21774" xr:uid="{00000000-0005-0000-0000-00000F550000}"/>
    <cellStyle name="Normal 25 2 3 3 3" xfId="21775" xr:uid="{00000000-0005-0000-0000-000010550000}"/>
    <cellStyle name="Normal 25 2 3 4" xfId="21776" xr:uid="{00000000-0005-0000-0000-000011550000}"/>
    <cellStyle name="Normal 25 2 3 4 2" xfId="21777" xr:uid="{00000000-0005-0000-0000-000012550000}"/>
    <cellStyle name="Normal 25 2 3 4 2 2" xfId="21778" xr:uid="{00000000-0005-0000-0000-000013550000}"/>
    <cellStyle name="Normal 25 2 3 4 3" xfId="21779" xr:uid="{00000000-0005-0000-0000-000014550000}"/>
    <cellStyle name="Normal 25 2 3 5" xfId="21780" xr:uid="{00000000-0005-0000-0000-000015550000}"/>
    <cellStyle name="Normal 25 2 3 5 2" xfId="21781" xr:uid="{00000000-0005-0000-0000-000016550000}"/>
    <cellStyle name="Normal 25 2 3 5 2 2" xfId="21782" xr:uid="{00000000-0005-0000-0000-000017550000}"/>
    <cellStyle name="Normal 25 2 3 5 3" xfId="21783" xr:uid="{00000000-0005-0000-0000-000018550000}"/>
    <cellStyle name="Normal 25 2 3 6" xfId="21784" xr:uid="{00000000-0005-0000-0000-000019550000}"/>
    <cellStyle name="Normal 25 2 3 6 2" xfId="21785" xr:uid="{00000000-0005-0000-0000-00001A550000}"/>
    <cellStyle name="Normal 25 2 3 7" xfId="21786" xr:uid="{00000000-0005-0000-0000-00001B550000}"/>
    <cellStyle name="Normal 25 2 3 7 2" xfId="21787" xr:uid="{00000000-0005-0000-0000-00001C550000}"/>
    <cellStyle name="Normal 25 2 3 8" xfId="21788" xr:uid="{00000000-0005-0000-0000-00001D550000}"/>
    <cellStyle name="Normal 25 2 4" xfId="21789" xr:uid="{00000000-0005-0000-0000-00001E550000}"/>
    <cellStyle name="Normal 25 2 4 2" xfId="21790" xr:uid="{00000000-0005-0000-0000-00001F550000}"/>
    <cellStyle name="Normal 25 2 4 2 2" xfId="21791" xr:uid="{00000000-0005-0000-0000-000020550000}"/>
    <cellStyle name="Normal 25 2 4 2 2 2" xfId="21792" xr:uid="{00000000-0005-0000-0000-000021550000}"/>
    <cellStyle name="Normal 25 2 4 2 3" xfId="21793" xr:uid="{00000000-0005-0000-0000-000022550000}"/>
    <cellStyle name="Normal 25 2 4 3" xfId="21794" xr:uid="{00000000-0005-0000-0000-000023550000}"/>
    <cellStyle name="Normal 25 2 4 3 2" xfId="21795" xr:uid="{00000000-0005-0000-0000-000024550000}"/>
    <cellStyle name="Normal 25 2 4 3 2 2" xfId="21796" xr:uid="{00000000-0005-0000-0000-000025550000}"/>
    <cellStyle name="Normal 25 2 4 3 3" xfId="21797" xr:uid="{00000000-0005-0000-0000-000026550000}"/>
    <cellStyle name="Normal 25 2 4 4" xfId="21798" xr:uid="{00000000-0005-0000-0000-000027550000}"/>
    <cellStyle name="Normal 25 2 4 4 2" xfId="21799" xr:uid="{00000000-0005-0000-0000-000028550000}"/>
    <cellStyle name="Normal 25 2 4 4 2 2" xfId="21800" xr:uid="{00000000-0005-0000-0000-000029550000}"/>
    <cellStyle name="Normal 25 2 4 4 3" xfId="21801" xr:uid="{00000000-0005-0000-0000-00002A550000}"/>
    <cellStyle name="Normal 25 2 4 5" xfId="21802" xr:uid="{00000000-0005-0000-0000-00002B550000}"/>
    <cellStyle name="Normal 25 2 4 5 2" xfId="21803" xr:uid="{00000000-0005-0000-0000-00002C550000}"/>
    <cellStyle name="Normal 25 2 4 6" xfId="21804" xr:uid="{00000000-0005-0000-0000-00002D550000}"/>
    <cellStyle name="Normal 25 2 4 6 2" xfId="21805" xr:uid="{00000000-0005-0000-0000-00002E550000}"/>
    <cellStyle name="Normal 25 2 4 7" xfId="21806" xr:uid="{00000000-0005-0000-0000-00002F550000}"/>
    <cellStyle name="Normal 25 2 5" xfId="21807" xr:uid="{00000000-0005-0000-0000-000030550000}"/>
    <cellStyle name="Normal 25 2 5 2" xfId="21808" xr:uid="{00000000-0005-0000-0000-000031550000}"/>
    <cellStyle name="Normal 25 2 5 2 2" xfId="21809" xr:uid="{00000000-0005-0000-0000-000032550000}"/>
    <cellStyle name="Normal 25 2 5 2 2 2" xfId="21810" xr:uid="{00000000-0005-0000-0000-000033550000}"/>
    <cellStyle name="Normal 25 2 5 2 3" xfId="21811" xr:uid="{00000000-0005-0000-0000-000034550000}"/>
    <cellStyle name="Normal 25 2 5 3" xfId="21812" xr:uid="{00000000-0005-0000-0000-000035550000}"/>
    <cellStyle name="Normal 25 2 5 3 2" xfId="21813" xr:uid="{00000000-0005-0000-0000-000036550000}"/>
    <cellStyle name="Normal 25 2 5 3 2 2" xfId="21814" xr:uid="{00000000-0005-0000-0000-000037550000}"/>
    <cellStyle name="Normal 25 2 5 3 3" xfId="21815" xr:uid="{00000000-0005-0000-0000-000038550000}"/>
    <cellStyle name="Normal 25 2 5 4" xfId="21816" xr:uid="{00000000-0005-0000-0000-000039550000}"/>
    <cellStyle name="Normal 25 2 5 4 2" xfId="21817" xr:uid="{00000000-0005-0000-0000-00003A550000}"/>
    <cellStyle name="Normal 25 2 5 4 2 2" xfId="21818" xr:uid="{00000000-0005-0000-0000-00003B550000}"/>
    <cellStyle name="Normal 25 2 5 4 3" xfId="21819" xr:uid="{00000000-0005-0000-0000-00003C550000}"/>
    <cellStyle name="Normal 25 2 5 5" xfId="21820" xr:uid="{00000000-0005-0000-0000-00003D550000}"/>
    <cellStyle name="Normal 25 2 5 5 2" xfId="21821" xr:uid="{00000000-0005-0000-0000-00003E550000}"/>
    <cellStyle name="Normal 25 2 5 6" xfId="21822" xr:uid="{00000000-0005-0000-0000-00003F550000}"/>
    <cellStyle name="Normal 25 2 5 6 2" xfId="21823" xr:uid="{00000000-0005-0000-0000-000040550000}"/>
    <cellStyle name="Normal 25 2 5 7" xfId="21824" xr:uid="{00000000-0005-0000-0000-000041550000}"/>
    <cellStyle name="Normal 25 2 6" xfId="21825" xr:uid="{00000000-0005-0000-0000-000042550000}"/>
    <cellStyle name="Normal 25 2 6 2" xfId="21826" xr:uid="{00000000-0005-0000-0000-000043550000}"/>
    <cellStyle name="Normal 25 2 6 2 2" xfId="21827" xr:uid="{00000000-0005-0000-0000-000044550000}"/>
    <cellStyle name="Normal 25 2 6 3" xfId="21828" xr:uid="{00000000-0005-0000-0000-000045550000}"/>
    <cellStyle name="Normal 25 2 7" xfId="21829" xr:uid="{00000000-0005-0000-0000-000046550000}"/>
    <cellStyle name="Normal 25 2 7 2" xfId="21830" xr:uid="{00000000-0005-0000-0000-000047550000}"/>
    <cellStyle name="Normal 25 2 7 2 2" xfId="21831" xr:uid="{00000000-0005-0000-0000-000048550000}"/>
    <cellStyle name="Normal 25 2 7 3" xfId="21832" xr:uid="{00000000-0005-0000-0000-000049550000}"/>
    <cellStyle name="Normal 25 2 8" xfId="21833" xr:uid="{00000000-0005-0000-0000-00004A550000}"/>
    <cellStyle name="Normal 25 2 8 2" xfId="21834" xr:uid="{00000000-0005-0000-0000-00004B550000}"/>
    <cellStyle name="Normal 25 2 8 2 2" xfId="21835" xr:uid="{00000000-0005-0000-0000-00004C550000}"/>
    <cellStyle name="Normal 25 2 8 3" xfId="21836" xr:uid="{00000000-0005-0000-0000-00004D550000}"/>
    <cellStyle name="Normal 25 2 9" xfId="21837" xr:uid="{00000000-0005-0000-0000-00004E550000}"/>
    <cellStyle name="Normal 25 2 9 2" xfId="21838" xr:uid="{00000000-0005-0000-0000-00004F550000}"/>
    <cellStyle name="Normal 25 3" xfId="21839" xr:uid="{00000000-0005-0000-0000-000050550000}"/>
    <cellStyle name="Normal 25 3 10" xfId="21840" xr:uid="{00000000-0005-0000-0000-000051550000}"/>
    <cellStyle name="Normal 25 3 10 2" xfId="21841" xr:uid="{00000000-0005-0000-0000-000052550000}"/>
    <cellStyle name="Normal 25 3 11" xfId="21842" xr:uid="{00000000-0005-0000-0000-000053550000}"/>
    <cellStyle name="Normal 25 3 2" xfId="21843" xr:uid="{00000000-0005-0000-0000-000054550000}"/>
    <cellStyle name="Normal 25 3 2 2" xfId="21844" xr:uid="{00000000-0005-0000-0000-000055550000}"/>
    <cellStyle name="Normal 25 3 2 2 2" xfId="21845" xr:uid="{00000000-0005-0000-0000-000056550000}"/>
    <cellStyle name="Normal 25 3 2 2 2 2" xfId="21846" xr:uid="{00000000-0005-0000-0000-000057550000}"/>
    <cellStyle name="Normal 25 3 2 2 2 2 2" xfId="21847" xr:uid="{00000000-0005-0000-0000-000058550000}"/>
    <cellStyle name="Normal 25 3 2 2 2 3" xfId="21848" xr:uid="{00000000-0005-0000-0000-000059550000}"/>
    <cellStyle name="Normal 25 3 2 2 3" xfId="21849" xr:uid="{00000000-0005-0000-0000-00005A550000}"/>
    <cellStyle name="Normal 25 3 2 2 3 2" xfId="21850" xr:uid="{00000000-0005-0000-0000-00005B550000}"/>
    <cellStyle name="Normal 25 3 2 2 3 2 2" xfId="21851" xr:uid="{00000000-0005-0000-0000-00005C550000}"/>
    <cellStyle name="Normal 25 3 2 2 3 3" xfId="21852" xr:uid="{00000000-0005-0000-0000-00005D550000}"/>
    <cellStyle name="Normal 25 3 2 2 4" xfId="21853" xr:uid="{00000000-0005-0000-0000-00005E550000}"/>
    <cellStyle name="Normal 25 3 2 2 4 2" xfId="21854" xr:uid="{00000000-0005-0000-0000-00005F550000}"/>
    <cellStyle name="Normal 25 3 2 2 4 2 2" xfId="21855" xr:uid="{00000000-0005-0000-0000-000060550000}"/>
    <cellStyle name="Normal 25 3 2 2 4 3" xfId="21856" xr:uid="{00000000-0005-0000-0000-000061550000}"/>
    <cellStyle name="Normal 25 3 2 2 5" xfId="21857" xr:uid="{00000000-0005-0000-0000-000062550000}"/>
    <cellStyle name="Normal 25 3 2 2 5 2" xfId="21858" xr:uid="{00000000-0005-0000-0000-000063550000}"/>
    <cellStyle name="Normal 25 3 2 2 6" xfId="21859" xr:uid="{00000000-0005-0000-0000-000064550000}"/>
    <cellStyle name="Normal 25 3 2 2 6 2" xfId="21860" xr:uid="{00000000-0005-0000-0000-000065550000}"/>
    <cellStyle name="Normal 25 3 2 2 7" xfId="21861" xr:uid="{00000000-0005-0000-0000-000066550000}"/>
    <cellStyle name="Normal 25 3 2 3" xfId="21862" xr:uid="{00000000-0005-0000-0000-000067550000}"/>
    <cellStyle name="Normal 25 3 2 3 2" xfId="21863" xr:uid="{00000000-0005-0000-0000-000068550000}"/>
    <cellStyle name="Normal 25 3 2 3 2 2" xfId="21864" xr:uid="{00000000-0005-0000-0000-000069550000}"/>
    <cellStyle name="Normal 25 3 2 3 2 2 2" xfId="21865" xr:uid="{00000000-0005-0000-0000-00006A550000}"/>
    <cellStyle name="Normal 25 3 2 3 2 3" xfId="21866" xr:uid="{00000000-0005-0000-0000-00006B550000}"/>
    <cellStyle name="Normal 25 3 2 3 3" xfId="21867" xr:uid="{00000000-0005-0000-0000-00006C550000}"/>
    <cellStyle name="Normal 25 3 2 3 3 2" xfId="21868" xr:uid="{00000000-0005-0000-0000-00006D550000}"/>
    <cellStyle name="Normal 25 3 2 3 3 2 2" xfId="21869" xr:uid="{00000000-0005-0000-0000-00006E550000}"/>
    <cellStyle name="Normal 25 3 2 3 3 3" xfId="21870" xr:uid="{00000000-0005-0000-0000-00006F550000}"/>
    <cellStyle name="Normal 25 3 2 3 4" xfId="21871" xr:uid="{00000000-0005-0000-0000-000070550000}"/>
    <cellStyle name="Normal 25 3 2 3 4 2" xfId="21872" xr:uid="{00000000-0005-0000-0000-000071550000}"/>
    <cellStyle name="Normal 25 3 2 3 4 2 2" xfId="21873" xr:uid="{00000000-0005-0000-0000-000072550000}"/>
    <cellStyle name="Normal 25 3 2 3 4 3" xfId="21874" xr:uid="{00000000-0005-0000-0000-000073550000}"/>
    <cellStyle name="Normal 25 3 2 3 5" xfId="21875" xr:uid="{00000000-0005-0000-0000-000074550000}"/>
    <cellStyle name="Normal 25 3 2 3 5 2" xfId="21876" xr:uid="{00000000-0005-0000-0000-000075550000}"/>
    <cellStyle name="Normal 25 3 2 3 6" xfId="21877" xr:uid="{00000000-0005-0000-0000-000076550000}"/>
    <cellStyle name="Normal 25 3 2 3 6 2" xfId="21878" xr:uid="{00000000-0005-0000-0000-000077550000}"/>
    <cellStyle name="Normal 25 3 2 3 7" xfId="21879" xr:uid="{00000000-0005-0000-0000-000078550000}"/>
    <cellStyle name="Normal 25 3 2 4" xfId="21880" xr:uid="{00000000-0005-0000-0000-000079550000}"/>
    <cellStyle name="Normal 25 3 2 4 2" xfId="21881" xr:uid="{00000000-0005-0000-0000-00007A550000}"/>
    <cellStyle name="Normal 25 3 2 4 2 2" xfId="21882" xr:uid="{00000000-0005-0000-0000-00007B550000}"/>
    <cellStyle name="Normal 25 3 2 4 3" xfId="21883" xr:uid="{00000000-0005-0000-0000-00007C550000}"/>
    <cellStyle name="Normal 25 3 2 5" xfId="21884" xr:uid="{00000000-0005-0000-0000-00007D550000}"/>
    <cellStyle name="Normal 25 3 2 5 2" xfId="21885" xr:uid="{00000000-0005-0000-0000-00007E550000}"/>
    <cellStyle name="Normal 25 3 2 5 2 2" xfId="21886" xr:uid="{00000000-0005-0000-0000-00007F550000}"/>
    <cellStyle name="Normal 25 3 2 5 3" xfId="21887" xr:uid="{00000000-0005-0000-0000-000080550000}"/>
    <cellStyle name="Normal 25 3 2 6" xfId="21888" xr:uid="{00000000-0005-0000-0000-000081550000}"/>
    <cellStyle name="Normal 25 3 2 6 2" xfId="21889" xr:uid="{00000000-0005-0000-0000-000082550000}"/>
    <cellStyle name="Normal 25 3 2 6 2 2" xfId="21890" xr:uid="{00000000-0005-0000-0000-000083550000}"/>
    <cellStyle name="Normal 25 3 2 6 3" xfId="21891" xr:uid="{00000000-0005-0000-0000-000084550000}"/>
    <cellStyle name="Normal 25 3 2 7" xfId="21892" xr:uid="{00000000-0005-0000-0000-000085550000}"/>
    <cellStyle name="Normal 25 3 2 7 2" xfId="21893" xr:uid="{00000000-0005-0000-0000-000086550000}"/>
    <cellStyle name="Normal 25 3 2 8" xfId="21894" xr:uid="{00000000-0005-0000-0000-000087550000}"/>
    <cellStyle name="Normal 25 3 2 8 2" xfId="21895" xr:uid="{00000000-0005-0000-0000-000088550000}"/>
    <cellStyle name="Normal 25 3 2 9" xfId="21896" xr:uid="{00000000-0005-0000-0000-000089550000}"/>
    <cellStyle name="Normal 25 3 3" xfId="21897" xr:uid="{00000000-0005-0000-0000-00008A550000}"/>
    <cellStyle name="Normal 25 3 3 2" xfId="21898" xr:uid="{00000000-0005-0000-0000-00008B550000}"/>
    <cellStyle name="Normal 25 3 3 2 2" xfId="21899" xr:uid="{00000000-0005-0000-0000-00008C550000}"/>
    <cellStyle name="Normal 25 3 3 2 2 2" xfId="21900" xr:uid="{00000000-0005-0000-0000-00008D550000}"/>
    <cellStyle name="Normal 25 3 3 2 2 2 2" xfId="21901" xr:uid="{00000000-0005-0000-0000-00008E550000}"/>
    <cellStyle name="Normal 25 3 3 2 2 3" xfId="21902" xr:uid="{00000000-0005-0000-0000-00008F550000}"/>
    <cellStyle name="Normal 25 3 3 2 3" xfId="21903" xr:uid="{00000000-0005-0000-0000-000090550000}"/>
    <cellStyle name="Normal 25 3 3 2 3 2" xfId="21904" xr:uid="{00000000-0005-0000-0000-000091550000}"/>
    <cellStyle name="Normal 25 3 3 2 3 2 2" xfId="21905" xr:uid="{00000000-0005-0000-0000-000092550000}"/>
    <cellStyle name="Normal 25 3 3 2 3 3" xfId="21906" xr:uid="{00000000-0005-0000-0000-000093550000}"/>
    <cellStyle name="Normal 25 3 3 2 4" xfId="21907" xr:uid="{00000000-0005-0000-0000-000094550000}"/>
    <cellStyle name="Normal 25 3 3 2 4 2" xfId="21908" xr:uid="{00000000-0005-0000-0000-000095550000}"/>
    <cellStyle name="Normal 25 3 3 2 4 2 2" xfId="21909" xr:uid="{00000000-0005-0000-0000-000096550000}"/>
    <cellStyle name="Normal 25 3 3 2 4 3" xfId="21910" xr:uid="{00000000-0005-0000-0000-000097550000}"/>
    <cellStyle name="Normal 25 3 3 2 5" xfId="21911" xr:uid="{00000000-0005-0000-0000-000098550000}"/>
    <cellStyle name="Normal 25 3 3 2 5 2" xfId="21912" xr:uid="{00000000-0005-0000-0000-000099550000}"/>
    <cellStyle name="Normal 25 3 3 2 6" xfId="21913" xr:uid="{00000000-0005-0000-0000-00009A550000}"/>
    <cellStyle name="Normal 25 3 3 2 6 2" xfId="21914" xr:uid="{00000000-0005-0000-0000-00009B550000}"/>
    <cellStyle name="Normal 25 3 3 2 7" xfId="21915" xr:uid="{00000000-0005-0000-0000-00009C550000}"/>
    <cellStyle name="Normal 25 3 3 3" xfId="21916" xr:uid="{00000000-0005-0000-0000-00009D550000}"/>
    <cellStyle name="Normal 25 3 3 3 2" xfId="21917" xr:uid="{00000000-0005-0000-0000-00009E550000}"/>
    <cellStyle name="Normal 25 3 3 3 2 2" xfId="21918" xr:uid="{00000000-0005-0000-0000-00009F550000}"/>
    <cellStyle name="Normal 25 3 3 3 3" xfId="21919" xr:uid="{00000000-0005-0000-0000-0000A0550000}"/>
    <cellStyle name="Normal 25 3 3 4" xfId="21920" xr:uid="{00000000-0005-0000-0000-0000A1550000}"/>
    <cellStyle name="Normal 25 3 3 4 2" xfId="21921" xr:uid="{00000000-0005-0000-0000-0000A2550000}"/>
    <cellStyle name="Normal 25 3 3 4 2 2" xfId="21922" xr:uid="{00000000-0005-0000-0000-0000A3550000}"/>
    <cellStyle name="Normal 25 3 3 4 3" xfId="21923" xr:uid="{00000000-0005-0000-0000-0000A4550000}"/>
    <cellStyle name="Normal 25 3 3 5" xfId="21924" xr:uid="{00000000-0005-0000-0000-0000A5550000}"/>
    <cellStyle name="Normal 25 3 3 5 2" xfId="21925" xr:uid="{00000000-0005-0000-0000-0000A6550000}"/>
    <cellStyle name="Normal 25 3 3 5 2 2" xfId="21926" xr:uid="{00000000-0005-0000-0000-0000A7550000}"/>
    <cellStyle name="Normal 25 3 3 5 3" xfId="21927" xr:uid="{00000000-0005-0000-0000-0000A8550000}"/>
    <cellStyle name="Normal 25 3 3 6" xfId="21928" xr:uid="{00000000-0005-0000-0000-0000A9550000}"/>
    <cellStyle name="Normal 25 3 3 6 2" xfId="21929" xr:uid="{00000000-0005-0000-0000-0000AA550000}"/>
    <cellStyle name="Normal 25 3 3 7" xfId="21930" xr:uid="{00000000-0005-0000-0000-0000AB550000}"/>
    <cellStyle name="Normal 25 3 3 7 2" xfId="21931" xr:uid="{00000000-0005-0000-0000-0000AC550000}"/>
    <cellStyle name="Normal 25 3 3 8" xfId="21932" xr:uid="{00000000-0005-0000-0000-0000AD550000}"/>
    <cellStyle name="Normal 25 3 4" xfId="21933" xr:uid="{00000000-0005-0000-0000-0000AE550000}"/>
    <cellStyle name="Normal 25 3 4 2" xfId="21934" xr:uid="{00000000-0005-0000-0000-0000AF550000}"/>
    <cellStyle name="Normal 25 3 4 2 2" xfId="21935" xr:uid="{00000000-0005-0000-0000-0000B0550000}"/>
    <cellStyle name="Normal 25 3 4 2 2 2" xfId="21936" xr:uid="{00000000-0005-0000-0000-0000B1550000}"/>
    <cellStyle name="Normal 25 3 4 2 3" xfId="21937" xr:uid="{00000000-0005-0000-0000-0000B2550000}"/>
    <cellStyle name="Normal 25 3 4 3" xfId="21938" xr:uid="{00000000-0005-0000-0000-0000B3550000}"/>
    <cellStyle name="Normal 25 3 4 3 2" xfId="21939" xr:uid="{00000000-0005-0000-0000-0000B4550000}"/>
    <cellStyle name="Normal 25 3 4 3 2 2" xfId="21940" xr:uid="{00000000-0005-0000-0000-0000B5550000}"/>
    <cellStyle name="Normal 25 3 4 3 3" xfId="21941" xr:uid="{00000000-0005-0000-0000-0000B6550000}"/>
    <cellStyle name="Normal 25 3 4 4" xfId="21942" xr:uid="{00000000-0005-0000-0000-0000B7550000}"/>
    <cellStyle name="Normal 25 3 4 4 2" xfId="21943" xr:uid="{00000000-0005-0000-0000-0000B8550000}"/>
    <cellStyle name="Normal 25 3 4 4 2 2" xfId="21944" xr:uid="{00000000-0005-0000-0000-0000B9550000}"/>
    <cellStyle name="Normal 25 3 4 4 3" xfId="21945" xr:uid="{00000000-0005-0000-0000-0000BA550000}"/>
    <cellStyle name="Normal 25 3 4 5" xfId="21946" xr:uid="{00000000-0005-0000-0000-0000BB550000}"/>
    <cellStyle name="Normal 25 3 4 5 2" xfId="21947" xr:uid="{00000000-0005-0000-0000-0000BC550000}"/>
    <cellStyle name="Normal 25 3 4 6" xfId="21948" xr:uid="{00000000-0005-0000-0000-0000BD550000}"/>
    <cellStyle name="Normal 25 3 4 6 2" xfId="21949" xr:uid="{00000000-0005-0000-0000-0000BE550000}"/>
    <cellStyle name="Normal 25 3 4 7" xfId="21950" xr:uid="{00000000-0005-0000-0000-0000BF550000}"/>
    <cellStyle name="Normal 25 3 5" xfId="21951" xr:uid="{00000000-0005-0000-0000-0000C0550000}"/>
    <cellStyle name="Normal 25 3 5 2" xfId="21952" xr:uid="{00000000-0005-0000-0000-0000C1550000}"/>
    <cellStyle name="Normal 25 3 5 2 2" xfId="21953" xr:uid="{00000000-0005-0000-0000-0000C2550000}"/>
    <cellStyle name="Normal 25 3 5 2 2 2" xfId="21954" xr:uid="{00000000-0005-0000-0000-0000C3550000}"/>
    <cellStyle name="Normal 25 3 5 2 3" xfId="21955" xr:uid="{00000000-0005-0000-0000-0000C4550000}"/>
    <cellStyle name="Normal 25 3 5 3" xfId="21956" xr:uid="{00000000-0005-0000-0000-0000C5550000}"/>
    <cellStyle name="Normal 25 3 5 3 2" xfId="21957" xr:uid="{00000000-0005-0000-0000-0000C6550000}"/>
    <cellStyle name="Normal 25 3 5 3 2 2" xfId="21958" xr:uid="{00000000-0005-0000-0000-0000C7550000}"/>
    <cellStyle name="Normal 25 3 5 3 3" xfId="21959" xr:uid="{00000000-0005-0000-0000-0000C8550000}"/>
    <cellStyle name="Normal 25 3 5 4" xfId="21960" xr:uid="{00000000-0005-0000-0000-0000C9550000}"/>
    <cellStyle name="Normal 25 3 5 4 2" xfId="21961" xr:uid="{00000000-0005-0000-0000-0000CA550000}"/>
    <cellStyle name="Normal 25 3 5 4 2 2" xfId="21962" xr:uid="{00000000-0005-0000-0000-0000CB550000}"/>
    <cellStyle name="Normal 25 3 5 4 3" xfId="21963" xr:uid="{00000000-0005-0000-0000-0000CC550000}"/>
    <cellStyle name="Normal 25 3 5 5" xfId="21964" xr:uid="{00000000-0005-0000-0000-0000CD550000}"/>
    <cellStyle name="Normal 25 3 5 5 2" xfId="21965" xr:uid="{00000000-0005-0000-0000-0000CE550000}"/>
    <cellStyle name="Normal 25 3 5 6" xfId="21966" xr:uid="{00000000-0005-0000-0000-0000CF550000}"/>
    <cellStyle name="Normal 25 3 5 6 2" xfId="21967" xr:uid="{00000000-0005-0000-0000-0000D0550000}"/>
    <cellStyle name="Normal 25 3 5 7" xfId="21968" xr:uid="{00000000-0005-0000-0000-0000D1550000}"/>
    <cellStyle name="Normal 25 3 6" xfId="21969" xr:uid="{00000000-0005-0000-0000-0000D2550000}"/>
    <cellStyle name="Normal 25 3 6 2" xfId="21970" xr:uid="{00000000-0005-0000-0000-0000D3550000}"/>
    <cellStyle name="Normal 25 3 6 2 2" xfId="21971" xr:uid="{00000000-0005-0000-0000-0000D4550000}"/>
    <cellStyle name="Normal 25 3 6 3" xfId="21972" xr:uid="{00000000-0005-0000-0000-0000D5550000}"/>
    <cellStyle name="Normal 25 3 7" xfId="21973" xr:uid="{00000000-0005-0000-0000-0000D6550000}"/>
    <cellStyle name="Normal 25 3 7 2" xfId="21974" xr:uid="{00000000-0005-0000-0000-0000D7550000}"/>
    <cellStyle name="Normal 25 3 7 2 2" xfId="21975" xr:uid="{00000000-0005-0000-0000-0000D8550000}"/>
    <cellStyle name="Normal 25 3 7 3" xfId="21976" xr:uid="{00000000-0005-0000-0000-0000D9550000}"/>
    <cellStyle name="Normal 25 3 8" xfId="21977" xr:uid="{00000000-0005-0000-0000-0000DA550000}"/>
    <cellStyle name="Normal 25 3 8 2" xfId="21978" xr:uid="{00000000-0005-0000-0000-0000DB550000}"/>
    <cellStyle name="Normal 25 3 8 2 2" xfId="21979" xr:uid="{00000000-0005-0000-0000-0000DC550000}"/>
    <cellStyle name="Normal 25 3 8 3" xfId="21980" xr:uid="{00000000-0005-0000-0000-0000DD550000}"/>
    <cellStyle name="Normal 25 3 9" xfId="21981" xr:uid="{00000000-0005-0000-0000-0000DE550000}"/>
    <cellStyle name="Normal 25 3 9 2" xfId="21982" xr:uid="{00000000-0005-0000-0000-0000DF550000}"/>
    <cellStyle name="Normal 25 4" xfId="21983" xr:uid="{00000000-0005-0000-0000-0000E0550000}"/>
    <cellStyle name="Normal 25 4 2" xfId="21984" xr:uid="{00000000-0005-0000-0000-0000E1550000}"/>
    <cellStyle name="Normal 25 4 2 2" xfId="21985" xr:uid="{00000000-0005-0000-0000-0000E2550000}"/>
    <cellStyle name="Normal 25 4 2 2 2" xfId="21986" xr:uid="{00000000-0005-0000-0000-0000E3550000}"/>
    <cellStyle name="Normal 25 4 2 2 2 2" xfId="21987" xr:uid="{00000000-0005-0000-0000-0000E4550000}"/>
    <cellStyle name="Normal 25 4 2 2 3" xfId="21988" xr:uid="{00000000-0005-0000-0000-0000E5550000}"/>
    <cellStyle name="Normal 25 4 2 3" xfId="21989" xr:uid="{00000000-0005-0000-0000-0000E6550000}"/>
    <cellStyle name="Normal 25 4 2 3 2" xfId="21990" xr:uid="{00000000-0005-0000-0000-0000E7550000}"/>
    <cellStyle name="Normal 25 4 2 3 2 2" xfId="21991" xr:uid="{00000000-0005-0000-0000-0000E8550000}"/>
    <cellStyle name="Normal 25 4 2 3 3" xfId="21992" xr:uid="{00000000-0005-0000-0000-0000E9550000}"/>
    <cellStyle name="Normal 25 4 2 4" xfId="21993" xr:uid="{00000000-0005-0000-0000-0000EA550000}"/>
    <cellStyle name="Normal 25 4 2 4 2" xfId="21994" xr:uid="{00000000-0005-0000-0000-0000EB550000}"/>
    <cellStyle name="Normal 25 4 2 4 2 2" xfId="21995" xr:uid="{00000000-0005-0000-0000-0000EC550000}"/>
    <cellStyle name="Normal 25 4 2 4 3" xfId="21996" xr:uid="{00000000-0005-0000-0000-0000ED550000}"/>
    <cellStyle name="Normal 25 4 2 5" xfId="21997" xr:uid="{00000000-0005-0000-0000-0000EE550000}"/>
    <cellStyle name="Normal 25 4 2 5 2" xfId="21998" xr:uid="{00000000-0005-0000-0000-0000EF550000}"/>
    <cellStyle name="Normal 25 4 2 6" xfId="21999" xr:uid="{00000000-0005-0000-0000-0000F0550000}"/>
    <cellStyle name="Normal 25 4 2 6 2" xfId="22000" xr:uid="{00000000-0005-0000-0000-0000F1550000}"/>
    <cellStyle name="Normal 25 4 2 7" xfId="22001" xr:uid="{00000000-0005-0000-0000-0000F2550000}"/>
    <cellStyle name="Normal 25 4 3" xfId="22002" xr:uid="{00000000-0005-0000-0000-0000F3550000}"/>
    <cellStyle name="Normal 25 4 3 2" xfId="22003" xr:uid="{00000000-0005-0000-0000-0000F4550000}"/>
    <cellStyle name="Normal 25 4 3 2 2" xfId="22004" xr:uid="{00000000-0005-0000-0000-0000F5550000}"/>
    <cellStyle name="Normal 25 4 3 2 2 2" xfId="22005" xr:uid="{00000000-0005-0000-0000-0000F6550000}"/>
    <cellStyle name="Normal 25 4 3 2 3" xfId="22006" xr:uid="{00000000-0005-0000-0000-0000F7550000}"/>
    <cellStyle name="Normal 25 4 3 3" xfId="22007" xr:uid="{00000000-0005-0000-0000-0000F8550000}"/>
    <cellStyle name="Normal 25 4 3 3 2" xfId="22008" xr:uid="{00000000-0005-0000-0000-0000F9550000}"/>
    <cellStyle name="Normal 25 4 3 3 2 2" xfId="22009" xr:uid="{00000000-0005-0000-0000-0000FA550000}"/>
    <cellStyle name="Normal 25 4 3 3 3" xfId="22010" xr:uid="{00000000-0005-0000-0000-0000FB550000}"/>
    <cellStyle name="Normal 25 4 3 4" xfId="22011" xr:uid="{00000000-0005-0000-0000-0000FC550000}"/>
    <cellStyle name="Normal 25 4 3 4 2" xfId="22012" xr:uid="{00000000-0005-0000-0000-0000FD550000}"/>
    <cellStyle name="Normal 25 4 3 4 2 2" xfId="22013" xr:uid="{00000000-0005-0000-0000-0000FE550000}"/>
    <cellStyle name="Normal 25 4 3 4 3" xfId="22014" xr:uid="{00000000-0005-0000-0000-0000FF550000}"/>
    <cellStyle name="Normal 25 4 3 5" xfId="22015" xr:uid="{00000000-0005-0000-0000-000000560000}"/>
    <cellStyle name="Normal 25 4 3 5 2" xfId="22016" xr:uid="{00000000-0005-0000-0000-000001560000}"/>
    <cellStyle name="Normal 25 4 3 6" xfId="22017" xr:uid="{00000000-0005-0000-0000-000002560000}"/>
    <cellStyle name="Normal 25 4 3 6 2" xfId="22018" xr:uid="{00000000-0005-0000-0000-000003560000}"/>
    <cellStyle name="Normal 25 4 3 7" xfId="22019" xr:uid="{00000000-0005-0000-0000-000004560000}"/>
    <cellStyle name="Normal 25 4 4" xfId="22020" xr:uid="{00000000-0005-0000-0000-000005560000}"/>
    <cellStyle name="Normal 25 4 4 2" xfId="22021" xr:uid="{00000000-0005-0000-0000-000006560000}"/>
    <cellStyle name="Normal 25 4 4 2 2" xfId="22022" xr:uid="{00000000-0005-0000-0000-000007560000}"/>
    <cellStyle name="Normal 25 4 4 3" xfId="22023" xr:uid="{00000000-0005-0000-0000-000008560000}"/>
    <cellStyle name="Normal 25 4 5" xfId="22024" xr:uid="{00000000-0005-0000-0000-000009560000}"/>
    <cellStyle name="Normal 25 4 5 2" xfId="22025" xr:uid="{00000000-0005-0000-0000-00000A560000}"/>
    <cellStyle name="Normal 25 4 5 2 2" xfId="22026" xr:uid="{00000000-0005-0000-0000-00000B560000}"/>
    <cellStyle name="Normal 25 4 5 3" xfId="22027" xr:uid="{00000000-0005-0000-0000-00000C560000}"/>
    <cellStyle name="Normal 25 4 6" xfId="22028" xr:uid="{00000000-0005-0000-0000-00000D560000}"/>
    <cellStyle name="Normal 25 4 6 2" xfId="22029" xr:uid="{00000000-0005-0000-0000-00000E560000}"/>
    <cellStyle name="Normal 25 4 6 2 2" xfId="22030" xr:uid="{00000000-0005-0000-0000-00000F560000}"/>
    <cellStyle name="Normal 25 4 6 3" xfId="22031" xr:uid="{00000000-0005-0000-0000-000010560000}"/>
    <cellStyle name="Normal 25 4 7" xfId="22032" xr:uid="{00000000-0005-0000-0000-000011560000}"/>
    <cellStyle name="Normal 25 4 7 2" xfId="22033" xr:uid="{00000000-0005-0000-0000-000012560000}"/>
    <cellStyle name="Normal 25 4 8" xfId="22034" xr:uid="{00000000-0005-0000-0000-000013560000}"/>
    <cellStyle name="Normal 25 4 8 2" xfId="22035" xr:uid="{00000000-0005-0000-0000-000014560000}"/>
    <cellStyle name="Normal 25 4 9" xfId="22036" xr:uid="{00000000-0005-0000-0000-000015560000}"/>
    <cellStyle name="Normal 25 5" xfId="22037" xr:uid="{00000000-0005-0000-0000-000016560000}"/>
    <cellStyle name="Normal 25 5 2" xfId="22038" xr:uid="{00000000-0005-0000-0000-000017560000}"/>
    <cellStyle name="Normal 25 5 2 2" xfId="22039" xr:uid="{00000000-0005-0000-0000-000018560000}"/>
    <cellStyle name="Normal 25 5 2 2 2" xfId="22040" xr:uid="{00000000-0005-0000-0000-000019560000}"/>
    <cellStyle name="Normal 25 5 2 2 2 2" xfId="22041" xr:uid="{00000000-0005-0000-0000-00001A560000}"/>
    <cellStyle name="Normal 25 5 2 2 3" xfId="22042" xr:uid="{00000000-0005-0000-0000-00001B560000}"/>
    <cellStyle name="Normal 25 5 2 3" xfId="22043" xr:uid="{00000000-0005-0000-0000-00001C560000}"/>
    <cellStyle name="Normal 25 5 2 3 2" xfId="22044" xr:uid="{00000000-0005-0000-0000-00001D560000}"/>
    <cellStyle name="Normal 25 5 2 3 2 2" xfId="22045" xr:uid="{00000000-0005-0000-0000-00001E560000}"/>
    <cellStyle name="Normal 25 5 2 3 3" xfId="22046" xr:uid="{00000000-0005-0000-0000-00001F560000}"/>
    <cellStyle name="Normal 25 5 2 4" xfId="22047" xr:uid="{00000000-0005-0000-0000-000020560000}"/>
    <cellStyle name="Normal 25 5 2 4 2" xfId="22048" xr:uid="{00000000-0005-0000-0000-000021560000}"/>
    <cellStyle name="Normal 25 5 2 4 2 2" xfId="22049" xr:uid="{00000000-0005-0000-0000-000022560000}"/>
    <cellStyle name="Normal 25 5 2 4 3" xfId="22050" xr:uid="{00000000-0005-0000-0000-000023560000}"/>
    <cellStyle name="Normal 25 5 2 5" xfId="22051" xr:uid="{00000000-0005-0000-0000-000024560000}"/>
    <cellStyle name="Normal 25 5 2 5 2" xfId="22052" xr:uid="{00000000-0005-0000-0000-000025560000}"/>
    <cellStyle name="Normal 25 5 2 6" xfId="22053" xr:uid="{00000000-0005-0000-0000-000026560000}"/>
    <cellStyle name="Normal 25 5 2 6 2" xfId="22054" xr:uid="{00000000-0005-0000-0000-000027560000}"/>
    <cellStyle name="Normal 25 5 2 7" xfId="22055" xr:uid="{00000000-0005-0000-0000-000028560000}"/>
    <cellStyle name="Normal 25 5 3" xfId="22056" xr:uid="{00000000-0005-0000-0000-000029560000}"/>
    <cellStyle name="Normal 25 5 3 2" xfId="22057" xr:uid="{00000000-0005-0000-0000-00002A560000}"/>
    <cellStyle name="Normal 25 5 3 2 2" xfId="22058" xr:uid="{00000000-0005-0000-0000-00002B560000}"/>
    <cellStyle name="Normal 25 5 3 3" xfId="22059" xr:uid="{00000000-0005-0000-0000-00002C560000}"/>
    <cellStyle name="Normal 25 5 4" xfId="22060" xr:uid="{00000000-0005-0000-0000-00002D560000}"/>
    <cellStyle name="Normal 25 5 4 2" xfId="22061" xr:uid="{00000000-0005-0000-0000-00002E560000}"/>
    <cellStyle name="Normal 25 5 4 2 2" xfId="22062" xr:uid="{00000000-0005-0000-0000-00002F560000}"/>
    <cellStyle name="Normal 25 5 4 3" xfId="22063" xr:uid="{00000000-0005-0000-0000-000030560000}"/>
    <cellStyle name="Normal 25 5 5" xfId="22064" xr:uid="{00000000-0005-0000-0000-000031560000}"/>
    <cellStyle name="Normal 25 5 5 2" xfId="22065" xr:uid="{00000000-0005-0000-0000-000032560000}"/>
    <cellStyle name="Normal 25 5 5 2 2" xfId="22066" xr:uid="{00000000-0005-0000-0000-000033560000}"/>
    <cellStyle name="Normal 25 5 5 3" xfId="22067" xr:uid="{00000000-0005-0000-0000-000034560000}"/>
    <cellStyle name="Normal 25 5 6" xfId="22068" xr:uid="{00000000-0005-0000-0000-000035560000}"/>
    <cellStyle name="Normal 25 5 6 2" xfId="22069" xr:uid="{00000000-0005-0000-0000-000036560000}"/>
    <cellStyle name="Normal 25 5 7" xfId="22070" xr:uid="{00000000-0005-0000-0000-000037560000}"/>
    <cellStyle name="Normal 25 5 7 2" xfId="22071" xr:uid="{00000000-0005-0000-0000-000038560000}"/>
    <cellStyle name="Normal 25 5 8" xfId="22072" xr:uid="{00000000-0005-0000-0000-000039560000}"/>
    <cellStyle name="Normal 25 6" xfId="22073" xr:uid="{00000000-0005-0000-0000-00003A560000}"/>
    <cellStyle name="Normal 25 6 2" xfId="22074" xr:uid="{00000000-0005-0000-0000-00003B560000}"/>
    <cellStyle name="Normal 25 6 2 2" xfId="22075" xr:uid="{00000000-0005-0000-0000-00003C560000}"/>
    <cellStyle name="Normal 25 6 2 2 2" xfId="22076" xr:uid="{00000000-0005-0000-0000-00003D560000}"/>
    <cellStyle name="Normal 25 6 2 3" xfId="22077" xr:uid="{00000000-0005-0000-0000-00003E560000}"/>
    <cellStyle name="Normal 25 6 3" xfId="22078" xr:uid="{00000000-0005-0000-0000-00003F560000}"/>
    <cellStyle name="Normal 25 6 3 2" xfId="22079" xr:uid="{00000000-0005-0000-0000-000040560000}"/>
    <cellStyle name="Normal 25 6 3 2 2" xfId="22080" xr:uid="{00000000-0005-0000-0000-000041560000}"/>
    <cellStyle name="Normal 25 6 3 3" xfId="22081" xr:uid="{00000000-0005-0000-0000-000042560000}"/>
    <cellStyle name="Normal 25 6 4" xfId="22082" xr:uid="{00000000-0005-0000-0000-000043560000}"/>
    <cellStyle name="Normal 25 6 4 2" xfId="22083" xr:uid="{00000000-0005-0000-0000-000044560000}"/>
    <cellStyle name="Normal 25 6 4 2 2" xfId="22084" xr:uid="{00000000-0005-0000-0000-000045560000}"/>
    <cellStyle name="Normal 25 6 4 3" xfId="22085" xr:uid="{00000000-0005-0000-0000-000046560000}"/>
    <cellStyle name="Normal 25 6 5" xfId="22086" xr:uid="{00000000-0005-0000-0000-000047560000}"/>
    <cellStyle name="Normal 25 6 5 2" xfId="22087" xr:uid="{00000000-0005-0000-0000-000048560000}"/>
    <cellStyle name="Normal 25 6 6" xfId="22088" xr:uid="{00000000-0005-0000-0000-000049560000}"/>
    <cellStyle name="Normal 25 6 6 2" xfId="22089" xr:uid="{00000000-0005-0000-0000-00004A560000}"/>
    <cellStyle name="Normal 25 6 7" xfId="22090" xr:uid="{00000000-0005-0000-0000-00004B560000}"/>
    <cellStyle name="Normal 25 7" xfId="22091" xr:uid="{00000000-0005-0000-0000-00004C560000}"/>
    <cellStyle name="Normal 25 7 2" xfId="22092" xr:uid="{00000000-0005-0000-0000-00004D560000}"/>
    <cellStyle name="Normal 25 7 2 2" xfId="22093" xr:uid="{00000000-0005-0000-0000-00004E560000}"/>
    <cellStyle name="Normal 25 7 2 2 2" xfId="22094" xr:uid="{00000000-0005-0000-0000-00004F560000}"/>
    <cellStyle name="Normal 25 7 2 3" xfId="22095" xr:uid="{00000000-0005-0000-0000-000050560000}"/>
    <cellStyle name="Normal 25 7 3" xfId="22096" xr:uid="{00000000-0005-0000-0000-000051560000}"/>
    <cellStyle name="Normal 25 7 3 2" xfId="22097" xr:uid="{00000000-0005-0000-0000-000052560000}"/>
    <cellStyle name="Normal 25 7 3 2 2" xfId="22098" xr:uid="{00000000-0005-0000-0000-000053560000}"/>
    <cellStyle name="Normal 25 7 3 3" xfId="22099" xr:uid="{00000000-0005-0000-0000-000054560000}"/>
    <cellStyle name="Normal 25 7 4" xfId="22100" xr:uid="{00000000-0005-0000-0000-000055560000}"/>
    <cellStyle name="Normal 25 7 4 2" xfId="22101" xr:uid="{00000000-0005-0000-0000-000056560000}"/>
    <cellStyle name="Normal 25 7 4 2 2" xfId="22102" xr:uid="{00000000-0005-0000-0000-000057560000}"/>
    <cellStyle name="Normal 25 7 4 3" xfId="22103" xr:uid="{00000000-0005-0000-0000-000058560000}"/>
    <cellStyle name="Normal 25 7 5" xfId="22104" xr:uid="{00000000-0005-0000-0000-000059560000}"/>
    <cellStyle name="Normal 25 7 5 2" xfId="22105" xr:uid="{00000000-0005-0000-0000-00005A560000}"/>
    <cellStyle name="Normal 25 7 6" xfId="22106" xr:uid="{00000000-0005-0000-0000-00005B560000}"/>
    <cellStyle name="Normal 25 7 6 2" xfId="22107" xr:uid="{00000000-0005-0000-0000-00005C560000}"/>
    <cellStyle name="Normal 25 7 7" xfId="22108" xr:uid="{00000000-0005-0000-0000-00005D560000}"/>
    <cellStyle name="Normal 25 8" xfId="22109" xr:uid="{00000000-0005-0000-0000-00005E560000}"/>
    <cellStyle name="Normal 25 8 2" xfId="22110" xr:uid="{00000000-0005-0000-0000-00005F560000}"/>
    <cellStyle name="Normal 25 8 2 2" xfId="22111" xr:uid="{00000000-0005-0000-0000-000060560000}"/>
    <cellStyle name="Normal 25 8 3" xfId="22112" xr:uid="{00000000-0005-0000-0000-000061560000}"/>
    <cellStyle name="Normal 25 9" xfId="22113" xr:uid="{00000000-0005-0000-0000-000062560000}"/>
    <cellStyle name="Normal 25 9 2" xfId="22114" xr:uid="{00000000-0005-0000-0000-000063560000}"/>
    <cellStyle name="Normal 25 9 2 2" xfId="22115" xr:uid="{00000000-0005-0000-0000-000064560000}"/>
    <cellStyle name="Normal 25 9 3" xfId="22116" xr:uid="{00000000-0005-0000-0000-000065560000}"/>
    <cellStyle name="Normal 25_Confidential Information" xfId="22117" xr:uid="{00000000-0005-0000-0000-000066560000}"/>
    <cellStyle name="Normal 26" xfId="22118" xr:uid="{00000000-0005-0000-0000-000067560000}"/>
    <cellStyle name="Normal 26 10" xfId="22119" xr:uid="{00000000-0005-0000-0000-000068560000}"/>
    <cellStyle name="Normal 26 10 2" xfId="22120" xr:uid="{00000000-0005-0000-0000-000069560000}"/>
    <cellStyle name="Normal 26 10 2 2" xfId="22121" xr:uid="{00000000-0005-0000-0000-00006A560000}"/>
    <cellStyle name="Normal 26 10 3" xfId="22122" xr:uid="{00000000-0005-0000-0000-00006B560000}"/>
    <cellStyle name="Normal 26 11" xfId="22123" xr:uid="{00000000-0005-0000-0000-00006C560000}"/>
    <cellStyle name="Normal 26 11 2" xfId="22124" xr:uid="{00000000-0005-0000-0000-00006D560000}"/>
    <cellStyle name="Normal 26 12" xfId="22125" xr:uid="{00000000-0005-0000-0000-00006E560000}"/>
    <cellStyle name="Normal 26 12 2" xfId="22126" xr:uid="{00000000-0005-0000-0000-00006F560000}"/>
    <cellStyle name="Normal 26 13" xfId="22127" xr:uid="{00000000-0005-0000-0000-000070560000}"/>
    <cellStyle name="Normal 26 2" xfId="22128" xr:uid="{00000000-0005-0000-0000-000071560000}"/>
    <cellStyle name="Normal 26 2 10" xfId="22129" xr:uid="{00000000-0005-0000-0000-000072560000}"/>
    <cellStyle name="Normal 26 2 10 2" xfId="22130" xr:uid="{00000000-0005-0000-0000-000073560000}"/>
    <cellStyle name="Normal 26 2 11" xfId="22131" xr:uid="{00000000-0005-0000-0000-000074560000}"/>
    <cellStyle name="Normal 26 2 2" xfId="22132" xr:uid="{00000000-0005-0000-0000-000075560000}"/>
    <cellStyle name="Normal 26 2 2 2" xfId="22133" xr:uid="{00000000-0005-0000-0000-000076560000}"/>
    <cellStyle name="Normal 26 2 2 2 2" xfId="22134" xr:uid="{00000000-0005-0000-0000-000077560000}"/>
    <cellStyle name="Normal 26 2 2 2 2 2" xfId="22135" xr:uid="{00000000-0005-0000-0000-000078560000}"/>
    <cellStyle name="Normal 26 2 2 2 2 2 2" xfId="22136" xr:uid="{00000000-0005-0000-0000-000079560000}"/>
    <cellStyle name="Normal 26 2 2 2 2 3" xfId="22137" xr:uid="{00000000-0005-0000-0000-00007A560000}"/>
    <cellStyle name="Normal 26 2 2 2 3" xfId="22138" xr:uid="{00000000-0005-0000-0000-00007B560000}"/>
    <cellStyle name="Normal 26 2 2 2 3 2" xfId="22139" xr:uid="{00000000-0005-0000-0000-00007C560000}"/>
    <cellStyle name="Normal 26 2 2 2 3 2 2" xfId="22140" xr:uid="{00000000-0005-0000-0000-00007D560000}"/>
    <cellStyle name="Normal 26 2 2 2 3 3" xfId="22141" xr:uid="{00000000-0005-0000-0000-00007E560000}"/>
    <cellStyle name="Normal 26 2 2 2 4" xfId="22142" xr:uid="{00000000-0005-0000-0000-00007F560000}"/>
    <cellStyle name="Normal 26 2 2 2 4 2" xfId="22143" xr:uid="{00000000-0005-0000-0000-000080560000}"/>
    <cellStyle name="Normal 26 2 2 2 4 2 2" xfId="22144" xr:uid="{00000000-0005-0000-0000-000081560000}"/>
    <cellStyle name="Normal 26 2 2 2 4 3" xfId="22145" xr:uid="{00000000-0005-0000-0000-000082560000}"/>
    <cellStyle name="Normal 26 2 2 2 5" xfId="22146" xr:uid="{00000000-0005-0000-0000-000083560000}"/>
    <cellStyle name="Normal 26 2 2 2 5 2" xfId="22147" xr:uid="{00000000-0005-0000-0000-000084560000}"/>
    <cellStyle name="Normal 26 2 2 2 6" xfId="22148" xr:uid="{00000000-0005-0000-0000-000085560000}"/>
    <cellStyle name="Normal 26 2 2 2 6 2" xfId="22149" xr:uid="{00000000-0005-0000-0000-000086560000}"/>
    <cellStyle name="Normal 26 2 2 2 7" xfId="22150" xr:uid="{00000000-0005-0000-0000-000087560000}"/>
    <cellStyle name="Normal 26 2 2 3" xfId="22151" xr:uid="{00000000-0005-0000-0000-000088560000}"/>
    <cellStyle name="Normal 26 2 2 3 2" xfId="22152" xr:uid="{00000000-0005-0000-0000-000089560000}"/>
    <cellStyle name="Normal 26 2 2 3 2 2" xfId="22153" xr:uid="{00000000-0005-0000-0000-00008A560000}"/>
    <cellStyle name="Normal 26 2 2 3 2 2 2" xfId="22154" xr:uid="{00000000-0005-0000-0000-00008B560000}"/>
    <cellStyle name="Normal 26 2 2 3 2 3" xfId="22155" xr:uid="{00000000-0005-0000-0000-00008C560000}"/>
    <cellStyle name="Normal 26 2 2 3 3" xfId="22156" xr:uid="{00000000-0005-0000-0000-00008D560000}"/>
    <cellStyle name="Normal 26 2 2 3 3 2" xfId="22157" xr:uid="{00000000-0005-0000-0000-00008E560000}"/>
    <cellStyle name="Normal 26 2 2 3 3 2 2" xfId="22158" xr:uid="{00000000-0005-0000-0000-00008F560000}"/>
    <cellStyle name="Normal 26 2 2 3 3 3" xfId="22159" xr:uid="{00000000-0005-0000-0000-000090560000}"/>
    <cellStyle name="Normal 26 2 2 3 4" xfId="22160" xr:uid="{00000000-0005-0000-0000-000091560000}"/>
    <cellStyle name="Normal 26 2 2 3 4 2" xfId="22161" xr:uid="{00000000-0005-0000-0000-000092560000}"/>
    <cellStyle name="Normal 26 2 2 3 4 2 2" xfId="22162" xr:uid="{00000000-0005-0000-0000-000093560000}"/>
    <cellStyle name="Normal 26 2 2 3 4 3" xfId="22163" xr:uid="{00000000-0005-0000-0000-000094560000}"/>
    <cellStyle name="Normal 26 2 2 3 5" xfId="22164" xr:uid="{00000000-0005-0000-0000-000095560000}"/>
    <cellStyle name="Normal 26 2 2 3 5 2" xfId="22165" xr:uid="{00000000-0005-0000-0000-000096560000}"/>
    <cellStyle name="Normal 26 2 2 3 6" xfId="22166" xr:uid="{00000000-0005-0000-0000-000097560000}"/>
    <cellStyle name="Normal 26 2 2 3 6 2" xfId="22167" xr:uid="{00000000-0005-0000-0000-000098560000}"/>
    <cellStyle name="Normal 26 2 2 3 7" xfId="22168" xr:uid="{00000000-0005-0000-0000-000099560000}"/>
    <cellStyle name="Normal 26 2 2 4" xfId="22169" xr:uid="{00000000-0005-0000-0000-00009A560000}"/>
    <cellStyle name="Normal 26 2 2 4 2" xfId="22170" xr:uid="{00000000-0005-0000-0000-00009B560000}"/>
    <cellStyle name="Normal 26 2 2 4 2 2" xfId="22171" xr:uid="{00000000-0005-0000-0000-00009C560000}"/>
    <cellStyle name="Normal 26 2 2 4 3" xfId="22172" xr:uid="{00000000-0005-0000-0000-00009D560000}"/>
    <cellStyle name="Normal 26 2 2 5" xfId="22173" xr:uid="{00000000-0005-0000-0000-00009E560000}"/>
    <cellStyle name="Normal 26 2 2 5 2" xfId="22174" xr:uid="{00000000-0005-0000-0000-00009F560000}"/>
    <cellStyle name="Normal 26 2 2 5 2 2" xfId="22175" xr:uid="{00000000-0005-0000-0000-0000A0560000}"/>
    <cellStyle name="Normal 26 2 2 5 3" xfId="22176" xr:uid="{00000000-0005-0000-0000-0000A1560000}"/>
    <cellStyle name="Normal 26 2 2 6" xfId="22177" xr:uid="{00000000-0005-0000-0000-0000A2560000}"/>
    <cellStyle name="Normal 26 2 2 6 2" xfId="22178" xr:uid="{00000000-0005-0000-0000-0000A3560000}"/>
    <cellStyle name="Normal 26 2 2 6 2 2" xfId="22179" xr:uid="{00000000-0005-0000-0000-0000A4560000}"/>
    <cellStyle name="Normal 26 2 2 6 3" xfId="22180" xr:uid="{00000000-0005-0000-0000-0000A5560000}"/>
    <cellStyle name="Normal 26 2 2 7" xfId="22181" xr:uid="{00000000-0005-0000-0000-0000A6560000}"/>
    <cellStyle name="Normal 26 2 2 7 2" xfId="22182" xr:uid="{00000000-0005-0000-0000-0000A7560000}"/>
    <cellStyle name="Normal 26 2 2 8" xfId="22183" xr:uid="{00000000-0005-0000-0000-0000A8560000}"/>
    <cellStyle name="Normal 26 2 2 8 2" xfId="22184" xr:uid="{00000000-0005-0000-0000-0000A9560000}"/>
    <cellStyle name="Normal 26 2 2 9" xfId="22185" xr:uid="{00000000-0005-0000-0000-0000AA560000}"/>
    <cellStyle name="Normal 26 2 3" xfId="22186" xr:uid="{00000000-0005-0000-0000-0000AB560000}"/>
    <cellStyle name="Normal 26 2 3 2" xfId="22187" xr:uid="{00000000-0005-0000-0000-0000AC560000}"/>
    <cellStyle name="Normal 26 2 3 2 2" xfId="22188" xr:uid="{00000000-0005-0000-0000-0000AD560000}"/>
    <cellStyle name="Normal 26 2 3 2 2 2" xfId="22189" xr:uid="{00000000-0005-0000-0000-0000AE560000}"/>
    <cellStyle name="Normal 26 2 3 2 2 2 2" xfId="22190" xr:uid="{00000000-0005-0000-0000-0000AF560000}"/>
    <cellStyle name="Normal 26 2 3 2 2 3" xfId="22191" xr:uid="{00000000-0005-0000-0000-0000B0560000}"/>
    <cellStyle name="Normal 26 2 3 2 3" xfId="22192" xr:uid="{00000000-0005-0000-0000-0000B1560000}"/>
    <cellStyle name="Normal 26 2 3 2 3 2" xfId="22193" xr:uid="{00000000-0005-0000-0000-0000B2560000}"/>
    <cellStyle name="Normal 26 2 3 2 3 2 2" xfId="22194" xr:uid="{00000000-0005-0000-0000-0000B3560000}"/>
    <cellStyle name="Normal 26 2 3 2 3 3" xfId="22195" xr:uid="{00000000-0005-0000-0000-0000B4560000}"/>
    <cellStyle name="Normal 26 2 3 2 4" xfId="22196" xr:uid="{00000000-0005-0000-0000-0000B5560000}"/>
    <cellStyle name="Normal 26 2 3 2 4 2" xfId="22197" xr:uid="{00000000-0005-0000-0000-0000B6560000}"/>
    <cellStyle name="Normal 26 2 3 2 4 2 2" xfId="22198" xr:uid="{00000000-0005-0000-0000-0000B7560000}"/>
    <cellStyle name="Normal 26 2 3 2 4 3" xfId="22199" xr:uid="{00000000-0005-0000-0000-0000B8560000}"/>
    <cellStyle name="Normal 26 2 3 2 5" xfId="22200" xr:uid="{00000000-0005-0000-0000-0000B9560000}"/>
    <cellStyle name="Normal 26 2 3 2 5 2" xfId="22201" xr:uid="{00000000-0005-0000-0000-0000BA560000}"/>
    <cellStyle name="Normal 26 2 3 2 6" xfId="22202" xr:uid="{00000000-0005-0000-0000-0000BB560000}"/>
    <cellStyle name="Normal 26 2 3 2 6 2" xfId="22203" xr:uid="{00000000-0005-0000-0000-0000BC560000}"/>
    <cellStyle name="Normal 26 2 3 2 7" xfId="22204" xr:uid="{00000000-0005-0000-0000-0000BD560000}"/>
    <cellStyle name="Normal 26 2 3 3" xfId="22205" xr:uid="{00000000-0005-0000-0000-0000BE560000}"/>
    <cellStyle name="Normal 26 2 3 3 2" xfId="22206" xr:uid="{00000000-0005-0000-0000-0000BF560000}"/>
    <cellStyle name="Normal 26 2 3 3 2 2" xfId="22207" xr:uid="{00000000-0005-0000-0000-0000C0560000}"/>
    <cellStyle name="Normal 26 2 3 3 3" xfId="22208" xr:uid="{00000000-0005-0000-0000-0000C1560000}"/>
    <cellStyle name="Normal 26 2 3 4" xfId="22209" xr:uid="{00000000-0005-0000-0000-0000C2560000}"/>
    <cellStyle name="Normal 26 2 3 4 2" xfId="22210" xr:uid="{00000000-0005-0000-0000-0000C3560000}"/>
    <cellStyle name="Normal 26 2 3 4 2 2" xfId="22211" xr:uid="{00000000-0005-0000-0000-0000C4560000}"/>
    <cellStyle name="Normal 26 2 3 4 3" xfId="22212" xr:uid="{00000000-0005-0000-0000-0000C5560000}"/>
    <cellStyle name="Normal 26 2 3 5" xfId="22213" xr:uid="{00000000-0005-0000-0000-0000C6560000}"/>
    <cellStyle name="Normal 26 2 3 5 2" xfId="22214" xr:uid="{00000000-0005-0000-0000-0000C7560000}"/>
    <cellStyle name="Normal 26 2 3 5 2 2" xfId="22215" xr:uid="{00000000-0005-0000-0000-0000C8560000}"/>
    <cellStyle name="Normal 26 2 3 5 3" xfId="22216" xr:uid="{00000000-0005-0000-0000-0000C9560000}"/>
    <cellStyle name="Normal 26 2 3 6" xfId="22217" xr:uid="{00000000-0005-0000-0000-0000CA560000}"/>
    <cellStyle name="Normal 26 2 3 6 2" xfId="22218" xr:uid="{00000000-0005-0000-0000-0000CB560000}"/>
    <cellStyle name="Normal 26 2 3 7" xfId="22219" xr:uid="{00000000-0005-0000-0000-0000CC560000}"/>
    <cellStyle name="Normal 26 2 3 7 2" xfId="22220" xr:uid="{00000000-0005-0000-0000-0000CD560000}"/>
    <cellStyle name="Normal 26 2 3 8" xfId="22221" xr:uid="{00000000-0005-0000-0000-0000CE560000}"/>
    <cellStyle name="Normal 26 2 4" xfId="22222" xr:uid="{00000000-0005-0000-0000-0000CF560000}"/>
    <cellStyle name="Normal 26 2 4 2" xfId="22223" xr:uid="{00000000-0005-0000-0000-0000D0560000}"/>
    <cellStyle name="Normal 26 2 4 2 2" xfId="22224" xr:uid="{00000000-0005-0000-0000-0000D1560000}"/>
    <cellStyle name="Normal 26 2 4 2 2 2" xfId="22225" xr:uid="{00000000-0005-0000-0000-0000D2560000}"/>
    <cellStyle name="Normal 26 2 4 2 3" xfId="22226" xr:uid="{00000000-0005-0000-0000-0000D3560000}"/>
    <cellStyle name="Normal 26 2 4 3" xfId="22227" xr:uid="{00000000-0005-0000-0000-0000D4560000}"/>
    <cellStyle name="Normal 26 2 4 3 2" xfId="22228" xr:uid="{00000000-0005-0000-0000-0000D5560000}"/>
    <cellStyle name="Normal 26 2 4 3 2 2" xfId="22229" xr:uid="{00000000-0005-0000-0000-0000D6560000}"/>
    <cellStyle name="Normal 26 2 4 3 3" xfId="22230" xr:uid="{00000000-0005-0000-0000-0000D7560000}"/>
    <cellStyle name="Normal 26 2 4 4" xfId="22231" xr:uid="{00000000-0005-0000-0000-0000D8560000}"/>
    <cellStyle name="Normal 26 2 4 4 2" xfId="22232" xr:uid="{00000000-0005-0000-0000-0000D9560000}"/>
    <cellStyle name="Normal 26 2 4 4 2 2" xfId="22233" xr:uid="{00000000-0005-0000-0000-0000DA560000}"/>
    <cellStyle name="Normal 26 2 4 4 3" xfId="22234" xr:uid="{00000000-0005-0000-0000-0000DB560000}"/>
    <cellStyle name="Normal 26 2 4 5" xfId="22235" xr:uid="{00000000-0005-0000-0000-0000DC560000}"/>
    <cellStyle name="Normal 26 2 4 5 2" xfId="22236" xr:uid="{00000000-0005-0000-0000-0000DD560000}"/>
    <cellStyle name="Normal 26 2 4 6" xfId="22237" xr:uid="{00000000-0005-0000-0000-0000DE560000}"/>
    <cellStyle name="Normal 26 2 4 6 2" xfId="22238" xr:uid="{00000000-0005-0000-0000-0000DF560000}"/>
    <cellStyle name="Normal 26 2 4 7" xfId="22239" xr:uid="{00000000-0005-0000-0000-0000E0560000}"/>
    <cellStyle name="Normal 26 2 5" xfId="22240" xr:uid="{00000000-0005-0000-0000-0000E1560000}"/>
    <cellStyle name="Normal 26 2 5 2" xfId="22241" xr:uid="{00000000-0005-0000-0000-0000E2560000}"/>
    <cellStyle name="Normal 26 2 5 2 2" xfId="22242" xr:uid="{00000000-0005-0000-0000-0000E3560000}"/>
    <cellStyle name="Normal 26 2 5 2 2 2" xfId="22243" xr:uid="{00000000-0005-0000-0000-0000E4560000}"/>
    <cellStyle name="Normal 26 2 5 2 3" xfId="22244" xr:uid="{00000000-0005-0000-0000-0000E5560000}"/>
    <cellStyle name="Normal 26 2 5 3" xfId="22245" xr:uid="{00000000-0005-0000-0000-0000E6560000}"/>
    <cellStyle name="Normal 26 2 5 3 2" xfId="22246" xr:uid="{00000000-0005-0000-0000-0000E7560000}"/>
    <cellStyle name="Normal 26 2 5 3 2 2" xfId="22247" xr:uid="{00000000-0005-0000-0000-0000E8560000}"/>
    <cellStyle name="Normal 26 2 5 3 3" xfId="22248" xr:uid="{00000000-0005-0000-0000-0000E9560000}"/>
    <cellStyle name="Normal 26 2 5 4" xfId="22249" xr:uid="{00000000-0005-0000-0000-0000EA560000}"/>
    <cellStyle name="Normal 26 2 5 4 2" xfId="22250" xr:uid="{00000000-0005-0000-0000-0000EB560000}"/>
    <cellStyle name="Normal 26 2 5 4 2 2" xfId="22251" xr:uid="{00000000-0005-0000-0000-0000EC560000}"/>
    <cellStyle name="Normal 26 2 5 4 3" xfId="22252" xr:uid="{00000000-0005-0000-0000-0000ED560000}"/>
    <cellStyle name="Normal 26 2 5 5" xfId="22253" xr:uid="{00000000-0005-0000-0000-0000EE560000}"/>
    <cellStyle name="Normal 26 2 5 5 2" xfId="22254" xr:uid="{00000000-0005-0000-0000-0000EF560000}"/>
    <cellStyle name="Normal 26 2 5 6" xfId="22255" xr:uid="{00000000-0005-0000-0000-0000F0560000}"/>
    <cellStyle name="Normal 26 2 5 6 2" xfId="22256" xr:uid="{00000000-0005-0000-0000-0000F1560000}"/>
    <cellStyle name="Normal 26 2 5 7" xfId="22257" xr:uid="{00000000-0005-0000-0000-0000F2560000}"/>
    <cellStyle name="Normal 26 2 6" xfId="22258" xr:uid="{00000000-0005-0000-0000-0000F3560000}"/>
    <cellStyle name="Normal 26 2 6 2" xfId="22259" xr:uid="{00000000-0005-0000-0000-0000F4560000}"/>
    <cellStyle name="Normal 26 2 6 2 2" xfId="22260" xr:uid="{00000000-0005-0000-0000-0000F5560000}"/>
    <cellStyle name="Normal 26 2 6 3" xfId="22261" xr:uid="{00000000-0005-0000-0000-0000F6560000}"/>
    <cellStyle name="Normal 26 2 7" xfId="22262" xr:uid="{00000000-0005-0000-0000-0000F7560000}"/>
    <cellStyle name="Normal 26 2 7 2" xfId="22263" xr:uid="{00000000-0005-0000-0000-0000F8560000}"/>
    <cellStyle name="Normal 26 2 7 2 2" xfId="22264" xr:uid="{00000000-0005-0000-0000-0000F9560000}"/>
    <cellStyle name="Normal 26 2 7 3" xfId="22265" xr:uid="{00000000-0005-0000-0000-0000FA560000}"/>
    <cellStyle name="Normal 26 2 8" xfId="22266" xr:uid="{00000000-0005-0000-0000-0000FB560000}"/>
    <cellStyle name="Normal 26 2 8 2" xfId="22267" xr:uid="{00000000-0005-0000-0000-0000FC560000}"/>
    <cellStyle name="Normal 26 2 8 2 2" xfId="22268" xr:uid="{00000000-0005-0000-0000-0000FD560000}"/>
    <cellStyle name="Normal 26 2 8 3" xfId="22269" xr:uid="{00000000-0005-0000-0000-0000FE560000}"/>
    <cellStyle name="Normal 26 2 9" xfId="22270" xr:uid="{00000000-0005-0000-0000-0000FF560000}"/>
    <cellStyle name="Normal 26 2 9 2" xfId="22271" xr:uid="{00000000-0005-0000-0000-000000570000}"/>
    <cellStyle name="Normal 26 3" xfId="22272" xr:uid="{00000000-0005-0000-0000-000001570000}"/>
    <cellStyle name="Normal 26 3 10" xfId="22273" xr:uid="{00000000-0005-0000-0000-000002570000}"/>
    <cellStyle name="Normal 26 3 10 2" xfId="22274" xr:uid="{00000000-0005-0000-0000-000003570000}"/>
    <cellStyle name="Normal 26 3 11" xfId="22275" xr:uid="{00000000-0005-0000-0000-000004570000}"/>
    <cellStyle name="Normal 26 3 2" xfId="22276" xr:uid="{00000000-0005-0000-0000-000005570000}"/>
    <cellStyle name="Normal 26 3 2 2" xfId="22277" xr:uid="{00000000-0005-0000-0000-000006570000}"/>
    <cellStyle name="Normal 26 3 2 2 2" xfId="22278" xr:uid="{00000000-0005-0000-0000-000007570000}"/>
    <cellStyle name="Normal 26 3 2 2 2 2" xfId="22279" xr:uid="{00000000-0005-0000-0000-000008570000}"/>
    <cellStyle name="Normal 26 3 2 2 2 2 2" xfId="22280" xr:uid="{00000000-0005-0000-0000-000009570000}"/>
    <cellStyle name="Normal 26 3 2 2 2 3" xfId="22281" xr:uid="{00000000-0005-0000-0000-00000A570000}"/>
    <cellStyle name="Normal 26 3 2 2 3" xfId="22282" xr:uid="{00000000-0005-0000-0000-00000B570000}"/>
    <cellStyle name="Normal 26 3 2 2 3 2" xfId="22283" xr:uid="{00000000-0005-0000-0000-00000C570000}"/>
    <cellStyle name="Normal 26 3 2 2 3 2 2" xfId="22284" xr:uid="{00000000-0005-0000-0000-00000D570000}"/>
    <cellStyle name="Normal 26 3 2 2 3 3" xfId="22285" xr:uid="{00000000-0005-0000-0000-00000E570000}"/>
    <cellStyle name="Normal 26 3 2 2 4" xfId="22286" xr:uid="{00000000-0005-0000-0000-00000F570000}"/>
    <cellStyle name="Normal 26 3 2 2 4 2" xfId="22287" xr:uid="{00000000-0005-0000-0000-000010570000}"/>
    <cellStyle name="Normal 26 3 2 2 4 2 2" xfId="22288" xr:uid="{00000000-0005-0000-0000-000011570000}"/>
    <cellStyle name="Normal 26 3 2 2 4 3" xfId="22289" xr:uid="{00000000-0005-0000-0000-000012570000}"/>
    <cellStyle name="Normal 26 3 2 2 5" xfId="22290" xr:uid="{00000000-0005-0000-0000-000013570000}"/>
    <cellStyle name="Normal 26 3 2 2 5 2" xfId="22291" xr:uid="{00000000-0005-0000-0000-000014570000}"/>
    <cellStyle name="Normal 26 3 2 2 6" xfId="22292" xr:uid="{00000000-0005-0000-0000-000015570000}"/>
    <cellStyle name="Normal 26 3 2 2 6 2" xfId="22293" xr:uid="{00000000-0005-0000-0000-000016570000}"/>
    <cellStyle name="Normal 26 3 2 2 7" xfId="22294" xr:uid="{00000000-0005-0000-0000-000017570000}"/>
    <cellStyle name="Normal 26 3 2 3" xfId="22295" xr:uid="{00000000-0005-0000-0000-000018570000}"/>
    <cellStyle name="Normal 26 3 2 3 2" xfId="22296" xr:uid="{00000000-0005-0000-0000-000019570000}"/>
    <cellStyle name="Normal 26 3 2 3 2 2" xfId="22297" xr:uid="{00000000-0005-0000-0000-00001A570000}"/>
    <cellStyle name="Normal 26 3 2 3 2 2 2" xfId="22298" xr:uid="{00000000-0005-0000-0000-00001B570000}"/>
    <cellStyle name="Normal 26 3 2 3 2 3" xfId="22299" xr:uid="{00000000-0005-0000-0000-00001C570000}"/>
    <cellStyle name="Normal 26 3 2 3 3" xfId="22300" xr:uid="{00000000-0005-0000-0000-00001D570000}"/>
    <cellStyle name="Normal 26 3 2 3 3 2" xfId="22301" xr:uid="{00000000-0005-0000-0000-00001E570000}"/>
    <cellStyle name="Normal 26 3 2 3 3 2 2" xfId="22302" xr:uid="{00000000-0005-0000-0000-00001F570000}"/>
    <cellStyle name="Normal 26 3 2 3 3 3" xfId="22303" xr:uid="{00000000-0005-0000-0000-000020570000}"/>
    <cellStyle name="Normal 26 3 2 3 4" xfId="22304" xr:uid="{00000000-0005-0000-0000-000021570000}"/>
    <cellStyle name="Normal 26 3 2 3 4 2" xfId="22305" xr:uid="{00000000-0005-0000-0000-000022570000}"/>
    <cellStyle name="Normal 26 3 2 3 4 2 2" xfId="22306" xr:uid="{00000000-0005-0000-0000-000023570000}"/>
    <cellStyle name="Normal 26 3 2 3 4 3" xfId="22307" xr:uid="{00000000-0005-0000-0000-000024570000}"/>
    <cellStyle name="Normal 26 3 2 3 5" xfId="22308" xr:uid="{00000000-0005-0000-0000-000025570000}"/>
    <cellStyle name="Normal 26 3 2 3 5 2" xfId="22309" xr:uid="{00000000-0005-0000-0000-000026570000}"/>
    <cellStyle name="Normal 26 3 2 3 6" xfId="22310" xr:uid="{00000000-0005-0000-0000-000027570000}"/>
    <cellStyle name="Normal 26 3 2 3 6 2" xfId="22311" xr:uid="{00000000-0005-0000-0000-000028570000}"/>
    <cellStyle name="Normal 26 3 2 3 7" xfId="22312" xr:uid="{00000000-0005-0000-0000-000029570000}"/>
    <cellStyle name="Normal 26 3 2 4" xfId="22313" xr:uid="{00000000-0005-0000-0000-00002A570000}"/>
    <cellStyle name="Normal 26 3 2 4 2" xfId="22314" xr:uid="{00000000-0005-0000-0000-00002B570000}"/>
    <cellStyle name="Normal 26 3 2 4 2 2" xfId="22315" xr:uid="{00000000-0005-0000-0000-00002C570000}"/>
    <cellStyle name="Normal 26 3 2 4 3" xfId="22316" xr:uid="{00000000-0005-0000-0000-00002D570000}"/>
    <cellStyle name="Normal 26 3 2 5" xfId="22317" xr:uid="{00000000-0005-0000-0000-00002E570000}"/>
    <cellStyle name="Normal 26 3 2 5 2" xfId="22318" xr:uid="{00000000-0005-0000-0000-00002F570000}"/>
    <cellStyle name="Normal 26 3 2 5 2 2" xfId="22319" xr:uid="{00000000-0005-0000-0000-000030570000}"/>
    <cellStyle name="Normal 26 3 2 5 3" xfId="22320" xr:uid="{00000000-0005-0000-0000-000031570000}"/>
    <cellStyle name="Normal 26 3 2 6" xfId="22321" xr:uid="{00000000-0005-0000-0000-000032570000}"/>
    <cellStyle name="Normal 26 3 2 6 2" xfId="22322" xr:uid="{00000000-0005-0000-0000-000033570000}"/>
    <cellStyle name="Normal 26 3 2 6 2 2" xfId="22323" xr:uid="{00000000-0005-0000-0000-000034570000}"/>
    <cellStyle name="Normal 26 3 2 6 3" xfId="22324" xr:uid="{00000000-0005-0000-0000-000035570000}"/>
    <cellStyle name="Normal 26 3 2 7" xfId="22325" xr:uid="{00000000-0005-0000-0000-000036570000}"/>
    <cellStyle name="Normal 26 3 2 7 2" xfId="22326" xr:uid="{00000000-0005-0000-0000-000037570000}"/>
    <cellStyle name="Normal 26 3 2 8" xfId="22327" xr:uid="{00000000-0005-0000-0000-000038570000}"/>
    <cellStyle name="Normal 26 3 2 8 2" xfId="22328" xr:uid="{00000000-0005-0000-0000-000039570000}"/>
    <cellStyle name="Normal 26 3 2 9" xfId="22329" xr:uid="{00000000-0005-0000-0000-00003A570000}"/>
    <cellStyle name="Normal 26 3 3" xfId="22330" xr:uid="{00000000-0005-0000-0000-00003B570000}"/>
    <cellStyle name="Normal 26 3 3 2" xfId="22331" xr:uid="{00000000-0005-0000-0000-00003C570000}"/>
    <cellStyle name="Normal 26 3 3 2 2" xfId="22332" xr:uid="{00000000-0005-0000-0000-00003D570000}"/>
    <cellStyle name="Normal 26 3 3 2 2 2" xfId="22333" xr:uid="{00000000-0005-0000-0000-00003E570000}"/>
    <cellStyle name="Normal 26 3 3 2 2 2 2" xfId="22334" xr:uid="{00000000-0005-0000-0000-00003F570000}"/>
    <cellStyle name="Normal 26 3 3 2 2 3" xfId="22335" xr:uid="{00000000-0005-0000-0000-000040570000}"/>
    <cellStyle name="Normal 26 3 3 2 3" xfId="22336" xr:uid="{00000000-0005-0000-0000-000041570000}"/>
    <cellStyle name="Normal 26 3 3 2 3 2" xfId="22337" xr:uid="{00000000-0005-0000-0000-000042570000}"/>
    <cellStyle name="Normal 26 3 3 2 3 2 2" xfId="22338" xr:uid="{00000000-0005-0000-0000-000043570000}"/>
    <cellStyle name="Normal 26 3 3 2 3 3" xfId="22339" xr:uid="{00000000-0005-0000-0000-000044570000}"/>
    <cellStyle name="Normal 26 3 3 2 4" xfId="22340" xr:uid="{00000000-0005-0000-0000-000045570000}"/>
    <cellStyle name="Normal 26 3 3 2 4 2" xfId="22341" xr:uid="{00000000-0005-0000-0000-000046570000}"/>
    <cellStyle name="Normal 26 3 3 2 4 2 2" xfId="22342" xr:uid="{00000000-0005-0000-0000-000047570000}"/>
    <cellStyle name="Normal 26 3 3 2 4 3" xfId="22343" xr:uid="{00000000-0005-0000-0000-000048570000}"/>
    <cellStyle name="Normal 26 3 3 2 5" xfId="22344" xr:uid="{00000000-0005-0000-0000-000049570000}"/>
    <cellStyle name="Normal 26 3 3 2 5 2" xfId="22345" xr:uid="{00000000-0005-0000-0000-00004A570000}"/>
    <cellStyle name="Normal 26 3 3 2 6" xfId="22346" xr:uid="{00000000-0005-0000-0000-00004B570000}"/>
    <cellStyle name="Normal 26 3 3 2 6 2" xfId="22347" xr:uid="{00000000-0005-0000-0000-00004C570000}"/>
    <cellStyle name="Normal 26 3 3 2 7" xfId="22348" xr:uid="{00000000-0005-0000-0000-00004D570000}"/>
    <cellStyle name="Normal 26 3 3 3" xfId="22349" xr:uid="{00000000-0005-0000-0000-00004E570000}"/>
    <cellStyle name="Normal 26 3 3 3 2" xfId="22350" xr:uid="{00000000-0005-0000-0000-00004F570000}"/>
    <cellStyle name="Normal 26 3 3 3 2 2" xfId="22351" xr:uid="{00000000-0005-0000-0000-000050570000}"/>
    <cellStyle name="Normal 26 3 3 3 3" xfId="22352" xr:uid="{00000000-0005-0000-0000-000051570000}"/>
    <cellStyle name="Normal 26 3 3 4" xfId="22353" xr:uid="{00000000-0005-0000-0000-000052570000}"/>
    <cellStyle name="Normal 26 3 3 4 2" xfId="22354" xr:uid="{00000000-0005-0000-0000-000053570000}"/>
    <cellStyle name="Normal 26 3 3 4 2 2" xfId="22355" xr:uid="{00000000-0005-0000-0000-000054570000}"/>
    <cellStyle name="Normal 26 3 3 4 3" xfId="22356" xr:uid="{00000000-0005-0000-0000-000055570000}"/>
    <cellStyle name="Normal 26 3 3 5" xfId="22357" xr:uid="{00000000-0005-0000-0000-000056570000}"/>
    <cellStyle name="Normal 26 3 3 5 2" xfId="22358" xr:uid="{00000000-0005-0000-0000-000057570000}"/>
    <cellStyle name="Normal 26 3 3 5 2 2" xfId="22359" xr:uid="{00000000-0005-0000-0000-000058570000}"/>
    <cellStyle name="Normal 26 3 3 5 3" xfId="22360" xr:uid="{00000000-0005-0000-0000-000059570000}"/>
    <cellStyle name="Normal 26 3 3 6" xfId="22361" xr:uid="{00000000-0005-0000-0000-00005A570000}"/>
    <cellStyle name="Normal 26 3 3 6 2" xfId="22362" xr:uid="{00000000-0005-0000-0000-00005B570000}"/>
    <cellStyle name="Normal 26 3 3 7" xfId="22363" xr:uid="{00000000-0005-0000-0000-00005C570000}"/>
    <cellStyle name="Normal 26 3 3 7 2" xfId="22364" xr:uid="{00000000-0005-0000-0000-00005D570000}"/>
    <cellStyle name="Normal 26 3 3 8" xfId="22365" xr:uid="{00000000-0005-0000-0000-00005E570000}"/>
    <cellStyle name="Normal 26 3 4" xfId="22366" xr:uid="{00000000-0005-0000-0000-00005F570000}"/>
    <cellStyle name="Normal 26 3 4 2" xfId="22367" xr:uid="{00000000-0005-0000-0000-000060570000}"/>
    <cellStyle name="Normal 26 3 4 2 2" xfId="22368" xr:uid="{00000000-0005-0000-0000-000061570000}"/>
    <cellStyle name="Normal 26 3 4 2 2 2" xfId="22369" xr:uid="{00000000-0005-0000-0000-000062570000}"/>
    <cellStyle name="Normal 26 3 4 2 3" xfId="22370" xr:uid="{00000000-0005-0000-0000-000063570000}"/>
    <cellStyle name="Normal 26 3 4 3" xfId="22371" xr:uid="{00000000-0005-0000-0000-000064570000}"/>
    <cellStyle name="Normal 26 3 4 3 2" xfId="22372" xr:uid="{00000000-0005-0000-0000-000065570000}"/>
    <cellStyle name="Normal 26 3 4 3 2 2" xfId="22373" xr:uid="{00000000-0005-0000-0000-000066570000}"/>
    <cellStyle name="Normal 26 3 4 3 3" xfId="22374" xr:uid="{00000000-0005-0000-0000-000067570000}"/>
    <cellStyle name="Normal 26 3 4 4" xfId="22375" xr:uid="{00000000-0005-0000-0000-000068570000}"/>
    <cellStyle name="Normal 26 3 4 4 2" xfId="22376" xr:uid="{00000000-0005-0000-0000-000069570000}"/>
    <cellStyle name="Normal 26 3 4 4 2 2" xfId="22377" xr:uid="{00000000-0005-0000-0000-00006A570000}"/>
    <cellStyle name="Normal 26 3 4 4 3" xfId="22378" xr:uid="{00000000-0005-0000-0000-00006B570000}"/>
    <cellStyle name="Normal 26 3 4 5" xfId="22379" xr:uid="{00000000-0005-0000-0000-00006C570000}"/>
    <cellStyle name="Normal 26 3 4 5 2" xfId="22380" xr:uid="{00000000-0005-0000-0000-00006D570000}"/>
    <cellStyle name="Normal 26 3 4 6" xfId="22381" xr:uid="{00000000-0005-0000-0000-00006E570000}"/>
    <cellStyle name="Normal 26 3 4 6 2" xfId="22382" xr:uid="{00000000-0005-0000-0000-00006F570000}"/>
    <cellStyle name="Normal 26 3 4 7" xfId="22383" xr:uid="{00000000-0005-0000-0000-000070570000}"/>
    <cellStyle name="Normal 26 3 5" xfId="22384" xr:uid="{00000000-0005-0000-0000-000071570000}"/>
    <cellStyle name="Normal 26 3 5 2" xfId="22385" xr:uid="{00000000-0005-0000-0000-000072570000}"/>
    <cellStyle name="Normal 26 3 5 2 2" xfId="22386" xr:uid="{00000000-0005-0000-0000-000073570000}"/>
    <cellStyle name="Normal 26 3 5 2 2 2" xfId="22387" xr:uid="{00000000-0005-0000-0000-000074570000}"/>
    <cellStyle name="Normal 26 3 5 2 3" xfId="22388" xr:uid="{00000000-0005-0000-0000-000075570000}"/>
    <cellStyle name="Normal 26 3 5 3" xfId="22389" xr:uid="{00000000-0005-0000-0000-000076570000}"/>
    <cellStyle name="Normal 26 3 5 3 2" xfId="22390" xr:uid="{00000000-0005-0000-0000-000077570000}"/>
    <cellStyle name="Normal 26 3 5 3 2 2" xfId="22391" xr:uid="{00000000-0005-0000-0000-000078570000}"/>
    <cellStyle name="Normal 26 3 5 3 3" xfId="22392" xr:uid="{00000000-0005-0000-0000-000079570000}"/>
    <cellStyle name="Normal 26 3 5 4" xfId="22393" xr:uid="{00000000-0005-0000-0000-00007A570000}"/>
    <cellStyle name="Normal 26 3 5 4 2" xfId="22394" xr:uid="{00000000-0005-0000-0000-00007B570000}"/>
    <cellStyle name="Normal 26 3 5 4 2 2" xfId="22395" xr:uid="{00000000-0005-0000-0000-00007C570000}"/>
    <cellStyle name="Normal 26 3 5 4 3" xfId="22396" xr:uid="{00000000-0005-0000-0000-00007D570000}"/>
    <cellStyle name="Normal 26 3 5 5" xfId="22397" xr:uid="{00000000-0005-0000-0000-00007E570000}"/>
    <cellStyle name="Normal 26 3 5 5 2" xfId="22398" xr:uid="{00000000-0005-0000-0000-00007F570000}"/>
    <cellStyle name="Normal 26 3 5 6" xfId="22399" xr:uid="{00000000-0005-0000-0000-000080570000}"/>
    <cellStyle name="Normal 26 3 5 6 2" xfId="22400" xr:uid="{00000000-0005-0000-0000-000081570000}"/>
    <cellStyle name="Normal 26 3 5 7" xfId="22401" xr:uid="{00000000-0005-0000-0000-000082570000}"/>
    <cellStyle name="Normal 26 3 6" xfId="22402" xr:uid="{00000000-0005-0000-0000-000083570000}"/>
    <cellStyle name="Normal 26 3 6 2" xfId="22403" xr:uid="{00000000-0005-0000-0000-000084570000}"/>
    <cellStyle name="Normal 26 3 6 2 2" xfId="22404" xr:uid="{00000000-0005-0000-0000-000085570000}"/>
    <cellStyle name="Normal 26 3 6 3" xfId="22405" xr:uid="{00000000-0005-0000-0000-000086570000}"/>
    <cellStyle name="Normal 26 3 7" xfId="22406" xr:uid="{00000000-0005-0000-0000-000087570000}"/>
    <cellStyle name="Normal 26 3 7 2" xfId="22407" xr:uid="{00000000-0005-0000-0000-000088570000}"/>
    <cellStyle name="Normal 26 3 7 2 2" xfId="22408" xr:uid="{00000000-0005-0000-0000-000089570000}"/>
    <cellStyle name="Normal 26 3 7 3" xfId="22409" xr:uid="{00000000-0005-0000-0000-00008A570000}"/>
    <cellStyle name="Normal 26 3 8" xfId="22410" xr:uid="{00000000-0005-0000-0000-00008B570000}"/>
    <cellStyle name="Normal 26 3 8 2" xfId="22411" xr:uid="{00000000-0005-0000-0000-00008C570000}"/>
    <cellStyle name="Normal 26 3 8 2 2" xfId="22412" xr:uid="{00000000-0005-0000-0000-00008D570000}"/>
    <cellStyle name="Normal 26 3 8 3" xfId="22413" xr:uid="{00000000-0005-0000-0000-00008E570000}"/>
    <cellStyle name="Normal 26 3 9" xfId="22414" xr:uid="{00000000-0005-0000-0000-00008F570000}"/>
    <cellStyle name="Normal 26 3 9 2" xfId="22415" xr:uid="{00000000-0005-0000-0000-000090570000}"/>
    <cellStyle name="Normal 26 4" xfId="22416" xr:uid="{00000000-0005-0000-0000-000091570000}"/>
    <cellStyle name="Normal 26 4 2" xfId="22417" xr:uid="{00000000-0005-0000-0000-000092570000}"/>
    <cellStyle name="Normal 26 4 2 2" xfId="22418" xr:uid="{00000000-0005-0000-0000-000093570000}"/>
    <cellStyle name="Normal 26 4 2 2 2" xfId="22419" xr:uid="{00000000-0005-0000-0000-000094570000}"/>
    <cellStyle name="Normal 26 4 2 2 2 2" xfId="22420" xr:uid="{00000000-0005-0000-0000-000095570000}"/>
    <cellStyle name="Normal 26 4 2 2 3" xfId="22421" xr:uid="{00000000-0005-0000-0000-000096570000}"/>
    <cellStyle name="Normal 26 4 2 3" xfId="22422" xr:uid="{00000000-0005-0000-0000-000097570000}"/>
    <cellStyle name="Normal 26 4 2 3 2" xfId="22423" xr:uid="{00000000-0005-0000-0000-000098570000}"/>
    <cellStyle name="Normal 26 4 2 3 2 2" xfId="22424" xr:uid="{00000000-0005-0000-0000-000099570000}"/>
    <cellStyle name="Normal 26 4 2 3 3" xfId="22425" xr:uid="{00000000-0005-0000-0000-00009A570000}"/>
    <cellStyle name="Normal 26 4 2 4" xfId="22426" xr:uid="{00000000-0005-0000-0000-00009B570000}"/>
    <cellStyle name="Normal 26 4 2 4 2" xfId="22427" xr:uid="{00000000-0005-0000-0000-00009C570000}"/>
    <cellStyle name="Normal 26 4 2 4 2 2" xfId="22428" xr:uid="{00000000-0005-0000-0000-00009D570000}"/>
    <cellStyle name="Normal 26 4 2 4 3" xfId="22429" xr:uid="{00000000-0005-0000-0000-00009E570000}"/>
    <cellStyle name="Normal 26 4 2 5" xfId="22430" xr:uid="{00000000-0005-0000-0000-00009F570000}"/>
    <cellStyle name="Normal 26 4 2 5 2" xfId="22431" xr:uid="{00000000-0005-0000-0000-0000A0570000}"/>
    <cellStyle name="Normal 26 4 2 6" xfId="22432" xr:uid="{00000000-0005-0000-0000-0000A1570000}"/>
    <cellStyle name="Normal 26 4 2 6 2" xfId="22433" xr:uid="{00000000-0005-0000-0000-0000A2570000}"/>
    <cellStyle name="Normal 26 4 2 7" xfId="22434" xr:uid="{00000000-0005-0000-0000-0000A3570000}"/>
    <cellStyle name="Normal 26 4 3" xfId="22435" xr:uid="{00000000-0005-0000-0000-0000A4570000}"/>
    <cellStyle name="Normal 26 4 3 2" xfId="22436" xr:uid="{00000000-0005-0000-0000-0000A5570000}"/>
    <cellStyle name="Normal 26 4 3 2 2" xfId="22437" xr:uid="{00000000-0005-0000-0000-0000A6570000}"/>
    <cellStyle name="Normal 26 4 3 2 2 2" xfId="22438" xr:uid="{00000000-0005-0000-0000-0000A7570000}"/>
    <cellStyle name="Normal 26 4 3 2 3" xfId="22439" xr:uid="{00000000-0005-0000-0000-0000A8570000}"/>
    <cellStyle name="Normal 26 4 3 3" xfId="22440" xr:uid="{00000000-0005-0000-0000-0000A9570000}"/>
    <cellStyle name="Normal 26 4 3 3 2" xfId="22441" xr:uid="{00000000-0005-0000-0000-0000AA570000}"/>
    <cellStyle name="Normal 26 4 3 3 2 2" xfId="22442" xr:uid="{00000000-0005-0000-0000-0000AB570000}"/>
    <cellStyle name="Normal 26 4 3 3 3" xfId="22443" xr:uid="{00000000-0005-0000-0000-0000AC570000}"/>
    <cellStyle name="Normal 26 4 3 4" xfId="22444" xr:uid="{00000000-0005-0000-0000-0000AD570000}"/>
    <cellStyle name="Normal 26 4 3 4 2" xfId="22445" xr:uid="{00000000-0005-0000-0000-0000AE570000}"/>
    <cellStyle name="Normal 26 4 3 4 2 2" xfId="22446" xr:uid="{00000000-0005-0000-0000-0000AF570000}"/>
    <cellStyle name="Normal 26 4 3 4 3" xfId="22447" xr:uid="{00000000-0005-0000-0000-0000B0570000}"/>
    <cellStyle name="Normal 26 4 3 5" xfId="22448" xr:uid="{00000000-0005-0000-0000-0000B1570000}"/>
    <cellStyle name="Normal 26 4 3 5 2" xfId="22449" xr:uid="{00000000-0005-0000-0000-0000B2570000}"/>
    <cellStyle name="Normal 26 4 3 6" xfId="22450" xr:uid="{00000000-0005-0000-0000-0000B3570000}"/>
    <cellStyle name="Normal 26 4 3 6 2" xfId="22451" xr:uid="{00000000-0005-0000-0000-0000B4570000}"/>
    <cellStyle name="Normal 26 4 3 7" xfId="22452" xr:uid="{00000000-0005-0000-0000-0000B5570000}"/>
    <cellStyle name="Normal 26 4 4" xfId="22453" xr:uid="{00000000-0005-0000-0000-0000B6570000}"/>
    <cellStyle name="Normal 26 4 4 2" xfId="22454" xr:uid="{00000000-0005-0000-0000-0000B7570000}"/>
    <cellStyle name="Normal 26 4 4 2 2" xfId="22455" xr:uid="{00000000-0005-0000-0000-0000B8570000}"/>
    <cellStyle name="Normal 26 4 4 3" xfId="22456" xr:uid="{00000000-0005-0000-0000-0000B9570000}"/>
    <cellStyle name="Normal 26 4 5" xfId="22457" xr:uid="{00000000-0005-0000-0000-0000BA570000}"/>
    <cellStyle name="Normal 26 4 5 2" xfId="22458" xr:uid="{00000000-0005-0000-0000-0000BB570000}"/>
    <cellStyle name="Normal 26 4 5 2 2" xfId="22459" xr:uid="{00000000-0005-0000-0000-0000BC570000}"/>
    <cellStyle name="Normal 26 4 5 3" xfId="22460" xr:uid="{00000000-0005-0000-0000-0000BD570000}"/>
    <cellStyle name="Normal 26 4 6" xfId="22461" xr:uid="{00000000-0005-0000-0000-0000BE570000}"/>
    <cellStyle name="Normal 26 4 6 2" xfId="22462" xr:uid="{00000000-0005-0000-0000-0000BF570000}"/>
    <cellStyle name="Normal 26 4 6 2 2" xfId="22463" xr:uid="{00000000-0005-0000-0000-0000C0570000}"/>
    <cellStyle name="Normal 26 4 6 3" xfId="22464" xr:uid="{00000000-0005-0000-0000-0000C1570000}"/>
    <cellStyle name="Normal 26 4 7" xfId="22465" xr:uid="{00000000-0005-0000-0000-0000C2570000}"/>
    <cellStyle name="Normal 26 4 7 2" xfId="22466" xr:uid="{00000000-0005-0000-0000-0000C3570000}"/>
    <cellStyle name="Normal 26 4 8" xfId="22467" xr:uid="{00000000-0005-0000-0000-0000C4570000}"/>
    <cellStyle name="Normal 26 4 8 2" xfId="22468" xr:uid="{00000000-0005-0000-0000-0000C5570000}"/>
    <cellStyle name="Normal 26 4 9" xfId="22469" xr:uid="{00000000-0005-0000-0000-0000C6570000}"/>
    <cellStyle name="Normal 26 5" xfId="22470" xr:uid="{00000000-0005-0000-0000-0000C7570000}"/>
    <cellStyle name="Normal 26 5 2" xfId="22471" xr:uid="{00000000-0005-0000-0000-0000C8570000}"/>
    <cellStyle name="Normal 26 5 2 2" xfId="22472" xr:uid="{00000000-0005-0000-0000-0000C9570000}"/>
    <cellStyle name="Normal 26 5 2 2 2" xfId="22473" xr:uid="{00000000-0005-0000-0000-0000CA570000}"/>
    <cellStyle name="Normal 26 5 2 2 2 2" xfId="22474" xr:uid="{00000000-0005-0000-0000-0000CB570000}"/>
    <cellStyle name="Normal 26 5 2 2 3" xfId="22475" xr:uid="{00000000-0005-0000-0000-0000CC570000}"/>
    <cellStyle name="Normal 26 5 2 3" xfId="22476" xr:uid="{00000000-0005-0000-0000-0000CD570000}"/>
    <cellStyle name="Normal 26 5 2 3 2" xfId="22477" xr:uid="{00000000-0005-0000-0000-0000CE570000}"/>
    <cellStyle name="Normal 26 5 2 3 2 2" xfId="22478" xr:uid="{00000000-0005-0000-0000-0000CF570000}"/>
    <cellStyle name="Normal 26 5 2 3 3" xfId="22479" xr:uid="{00000000-0005-0000-0000-0000D0570000}"/>
    <cellStyle name="Normal 26 5 2 4" xfId="22480" xr:uid="{00000000-0005-0000-0000-0000D1570000}"/>
    <cellStyle name="Normal 26 5 2 4 2" xfId="22481" xr:uid="{00000000-0005-0000-0000-0000D2570000}"/>
    <cellStyle name="Normal 26 5 2 4 2 2" xfId="22482" xr:uid="{00000000-0005-0000-0000-0000D3570000}"/>
    <cellStyle name="Normal 26 5 2 4 3" xfId="22483" xr:uid="{00000000-0005-0000-0000-0000D4570000}"/>
    <cellStyle name="Normal 26 5 2 5" xfId="22484" xr:uid="{00000000-0005-0000-0000-0000D5570000}"/>
    <cellStyle name="Normal 26 5 2 5 2" xfId="22485" xr:uid="{00000000-0005-0000-0000-0000D6570000}"/>
    <cellStyle name="Normal 26 5 2 6" xfId="22486" xr:uid="{00000000-0005-0000-0000-0000D7570000}"/>
    <cellStyle name="Normal 26 5 2 6 2" xfId="22487" xr:uid="{00000000-0005-0000-0000-0000D8570000}"/>
    <cellStyle name="Normal 26 5 2 7" xfId="22488" xr:uid="{00000000-0005-0000-0000-0000D9570000}"/>
    <cellStyle name="Normal 26 5 3" xfId="22489" xr:uid="{00000000-0005-0000-0000-0000DA570000}"/>
    <cellStyle name="Normal 26 5 3 2" xfId="22490" xr:uid="{00000000-0005-0000-0000-0000DB570000}"/>
    <cellStyle name="Normal 26 5 3 2 2" xfId="22491" xr:uid="{00000000-0005-0000-0000-0000DC570000}"/>
    <cellStyle name="Normal 26 5 3 3" xfId="22492" xr:uid="{00000000-0005-0000-0000-0000DD570000}"/>
    <cellStyle name="Normal 26 5 4" xfId="22493" xr:uid="{00000000-0005-0000-0000-0000DE570000}"/>
    <cellStyle name="Normal 26 5 4 2" xfId="22494" xr:uid="{00000000-0005-0000-0000-0000DF570000}"/>
    <cellStyle name="Normal 26 5 4 2 2" xfId="22495" xr:uid="{00000000-0005-0000-0000-0000E0570000}"/>
    <cellStyle name="Normal 26 5 4 3" xfId="22496" xr:uid="{00000000-0005-0000-0000-0000E1570000}"/>
    <cellStyle name="Normal 26 5 5" xfId="22497" xr:uid="{00000000-0005-0000-0000-0000E2570000}"/>
    <cellStyle name="Normal 26 5 5 2" xfId="22498" xr:uid="{00000000-0005-0000-0000-0000E3570000}"/>
    <cellStyle name="Normal 26 5 5 2 2" xfId="22499" xr:uid="{00000000-0005-0000-0000-0000E4570000}"/>
    <cellStyle name="Normal 26 5 5 3" xfId="22500" xr:uid="{00000000-0005-0000-0000-0000E5570000}"/>
    <cellStyle name="Normal 26 5 6" xfId="22501" xr:uid="{00000000-0005-0000-0000-0000E6570000}"/>
    <cellStyle name="Normal 26 5 6 2" xfId="22502" xr:uid="{00000000-0005-0000-0000-0000E7570000}"/>
    <cellStyle name="Normal 26 5 7" xfId="22503" xr:uid="{00000000-0005-0000-0000-0000E8570000}"/>
    <cellStyle name="Normal 26 5 7 2" xfId="22504" xr:uid="{00000000-0005-0000-0000-0000E9570000}"/>
    <cellStyle name="Normal 26 5 8" xfId="22505" xr:uid="{00000000-0005-0000-0000-0000EA570000}"/>
    <cellStyle name="Normal 26 6" xfId="22506" xr:uid="{00000000-0005-0000-0000-0000EB570000}"/>
    <cellStyle name="Normal 26 6 2" xfId="22507" xr:uid="{00000000-0005-0000-0000-0000EC570000}"/>
    <cellStyle name="Normal 26 6 2 2" xfId="22508" xr:uid="{00000000-0005-0000-0000-0000ED570000}"/>
    <cellStyle name="Normal 26 6 2 2 2" xfId="22509" xr:uid="{00000000-0005-0000-0000-0000EE570000}"/>
    <cellStyle name="Normal 26 6 2 3" xfId="22510" xr:uid="{00000000-0005-0000-0000-0000EF570000}"/>
    <cellStyle name="Normal 26 6 3" xfId="22511" xr:uid="{00000000-0005-0000-0000-0000F0570000}"/>
    <cellStyle name="Normal 26 6 3 2" xfId="22512" xr:uid="{00000000-0005-0000-0000-0000F1570000}"/>
    <cellStyle name="Normal 26 6 3 2 2" xfId="22513" xr:uid="{00000000-0005-0000-0000-0000F2570000}"/>
    <cellStyle name="Normal 26 6 3 3" xfId="22514" xr:uid="{00000000-0005-0000-0000-0000F3570000}"/>
    <cellStyle name="Normal 26 6 4" xfId="22515" xr:uid="{00000000-0005-0000-0000-0000F4570000}"/>
    <cellStyle name="Normal 26 6 4 2" xfId="22516" xr:uid="{00000000-0005-0000-0000-0000F5570000}"/>
    <cellStyle name="Normal 26 6 4 2 2" xfId="22517" xr:uid="{00000000-0005-0000-0000-0000F6570000}"/>
    <cellStyle name="Normal 26 6 4 3" xfId="22518" xr:uid="{00000000-0005-0000-0000-0000F7570000}"/>
    <cellStyle name="Normal 26 6 5" xfId="22519" xr:uid="{00000000-0005-0000-0000-0000F8570000}"/>
    <cellStyle name="Normal 26 6 5 2" xfId="22520" xr:uid="{00000000-0005-0000-0000-0000F9570000}"/>
    <cellStyle name="Normal 26 6 6" xfId="22521" xr:uid="{00000000-0005-0000-0000-0000FA570000}"/>
    <cellStyle name="Normal 26 6 6 2" xfId="22522" xr:uid="{00000000-0005-0000-0000-0000FB570000}"/>
    <cellStyle name="Normal 26 6 7" xfId="22523" xr:uid="{00000000-0005-0000-0000-0000FC570000}"/>
    <cellStyle name="Normal 26 7" xfId="22524" xr:uid="{00000000-0005-0000-0000-0000FD570000}"/>
    <cellStyle name="Normal 26 7 2" xfId="22525" xr:uid="{00000000-0005-0000-0000-0000FE570000}"/>
    <cellStyle name="Normal 26 7 2 2" xfId="22526" xr:uid="{00000000-0005-0000-0000-0000FF570000}"/>
    <cellStyle name="Normal 26 7 2 2 2" xfId="22527" xr:uid="{00000000-0005-0000-0000-000000580000}"/>
    <cellStyle name="Normal 26 7 2 3" xfId="22528" xr:uid="{00000000-0005-0000-0000-000001580000}"/>
    <cellStyle name="Normal 26 7 3" xfId="22529" xr:uid="{00000000-0005-0000-0000-000002580000}"/>
    <cellStyle name="Normal 26 7 3 2" xfId="22530" xr:uid="{00000000-0005-0000-0000-000003580000}"/>
    <cellStyle name="Normal 26 7 3 2 2" xfId="22531" xr:uid="{00000000-0005-0000-0000-000004580000}"/>
    <cellStyle name="Normal 26 7 3 3" xfId="22532" xr:uid="{00000000-0005-0000-0000-000005580000}"/>
    <cellStyle name="Normal 26 7 4" xfId="22533" xr:uid="{00000000-0005-0000-0000-000006580000}"/>
    <cellStyle name="Normal 26 7 4 2" xfId="22534" xr:uid="{00000000-0005-0000-0000-000007580000}"/>
    <cellStyle name="Normal 26 7 4 2 2" xfId="22535" xr:uid="{00000000-0005-0000-0000-000008580000}"/>
    <cellStyle name="Normal 26 7 4 3" xfId="22536" xr:uid="{00000000-0005-0000-0000-000009580000}"/>
    <cellStyle name="Normal 26 7 5" xfId="22537" xr:uid="{00000000-0005-0000-0000-00000A580000}"/>
    <cellStyle name="Normal 26 7 5 2" xfId="22538" xr:uid="{00000000-0005-0000-0000-00000B580000}"/>
    <cellStyle name="Normal 26 7 6" xfId="22539" xr:uid="{00000000-0005-0000-0000-00000C580000}"/>
    <cellStyle name="Normal 26 7 6 2" xfId="22540" xr:uid="{00000000-0005-0000-0000-00000D580000}"/>
    <cellStyle name="Normal 26 7 7" xfId="22541" xr:uid="{00000000-0005-0000-0000-00000E580000}"/>
    <cellStyle name="Normal 26 8" xfId="22542" xr:uid="{00000000-0005-0000-0000-00000F580000}"/>
    <cellStyle name="Normal 26 8 2" xfId="22543" xr:uid="{00000000-0005-0000-0000-000010580000}"/>
    <cellStyle name="Normal 26 8 2 2" xfId="22544" xr:uid="{00000000-0005-0000-0000-000011580000}"/>
    <cellStyle name="Normal 26 8 3" xfId="22545" xr:uid="{00000000-0005-0000-0000-000012580000}"/>
    <cellStyle name="Normal 26 9" xfId="22546" xr:uid="{00000000-0005-0000-0000-000013580000}"/>
    <cellStyle name="Normal 26 9 2" xfId="22547" xr:uid="{00000000-0005-0000-0000-000014580000}"/>
    <cellStyle name="Normal 26 9 2 2" xfId="22548" xr:uid="{00000000-0005-0000-0000-000015580000}"/>
    <cellStyle name="Normal 26 9 3" xfId="22549" xr:uid="{00000000-0005-0000-0000-000016580000}"/>
    <cellStyle name="Normal 26_Confidential Information" xfId="22550" xr:uid="{00000000-0005-0000-0000-000017580000}"/>
    <cellStyle name="Normal 27" xfId="22551" xr:uid="{00000000-0005-0000-0000-000018580000}"/>
    <cellStyle name="Normal 28" xfId="22552" xr:uid="{00000000-0005-0000-0000-000019580000}"/>
    <cellStyle name="Normal 29" xfId="22553" xr:uid="{00000000-0005-0000-0000-00001A580000}"/>
    <cellStyle name="Normal 29 10" xfId="22554" xr:uid="{00000000-0005-0000-0000-00001B580000}"/>
    <cellStyle name="Normal 29 10 2" xfId="22555" xr:uid="{00000000-0005-0000-0000-00001C580000}"/>
    <cellStyle name="Normal 29 10 2 2" xfId="22556" xr:uid="{00000000-0005-0000-0000-00001D580000}"/>
    <cellStyle name="Normal 29 10 3" xfId="22557" xr:uid="{00000000-0005-0000-0000-00001E580000}"/>
    <cellStyle name="Normal 29 11" xfId="22558" xr:uid="{00000000-0005-0000-0000-00001F580000}"/>
    <cellStyle name="Normal 29 11 2" xfId="22559" xr:uid="{00000000-0005-0000-0000-000020580000}"/>
    <cellStyle name="Normal 29 12" xfId="22560" xr:uid="{00000000-0005-0000-0000-000021580000}"/>
    <cellStyle name="Normal 29 12 2" xfId="22561" xr:uid="{00000000-0005-0000-0000-000022580000}"/>
    <cellStyle name="Normal 29 13" xfId="22562" xr:uid="{00000000-0005-0000-0000-000023580000}"/>
    <cellStyle name="Normal 29 2" xfId="22563" xr:uid="{00000000-0005-0000-0000-000024580000}"/>
    <cellStyle name="Normal 29 2 10" xfId="22564" xr:uid="{00000000-0005-0000-0000-000025580000}"/>
    <cellStyle name="Normal 29 2 10 2" xfId="22565" xr:uid="{00000000-0005-0000-0000-000026580000}"/>
    <cellStyle name="Normal 29 2 11" xfId="22566" xr:uid="{00000000-0005-0000-0000-000027580000}"/>
    <cellStyle name="Normal 29 2 2" xfId="22567" xr:uid="{00000000-0005-0000-0000-000028580000}"/>
    <cellStyle name="Normal 29 2 2 2" xfId="22568" xr:uid="{00000000-0005-0000-0000-000029580000}"/>
    <cellStyle name="Normal 29 2 2 2 2" xfId="22569" xr:uid="{00000000-0005-0000-0000-00002A580000}"/>
    <cellStyle name="Normal 29 2 2 2 2 2" xfId="22570" xr:uid="{00000000-0005-0000-0000-00002B580000}"/>
    <cellStyle name="Normal 29 2 2 2 2 2 2" xfId="22571" xr:uid="{00000000-0005-0000-0000-00002C580000}"/>
    <cellStyle name="Normal 29 2 2 2 2 3" xfId="22572" xr:uid="{00000000-0005-0000-0000-00002D580000}"/>
    <cellStyle name="Normal 29 2 2 2 3" xfId="22573" xr:uid="{00000000-0005-0000-0000-00002E580000}"/>
    <cellStyle name="Normal 29 2 2 2 3 2" xfId="22574" xr:uid="{00000000-0005-0000-0000-00002F580000}"/>
    <cellStyle name="Normal 29 2 2 2 3 2 2" xfId="22575" xr:uid="{00000000-0005-0000-0000-000030580000}"/>
    <cellStyle name="Normal 29 2 2 2 3 3" xfId="22576" xr:uid="{00000000-0005-0000-0000-000031580000}"/>
    <cellStyle name="Normal 29 2 2 2 4" xfId="22577" xr:uid="{00000000-0005-0000-0000-000032580000}"/>
    <cellStyle name="Normal 29 2 2 2 4 2" xfId="22578" xr:uid="{00000000-0005-0000-0000-000033580000}"/>
    <cellStyle name="Normal 29 2 2 2 4 2 2" xfId="22579" xr:uid="{00000000-0005-0000-0000-000034580000}"/>
    <cellStyle name="Normal 29 2 2 2 4 3" xfId="22580" xr:uid="{00000000-0005-0000-0000-000035580000}"/>
    <cellStyle name="Normal 29 2 2 2 5" xfId="22581" xr:uid="{00000000-0005-0000-0000-000036580000}"/>
    <cellStyle name="Normal 29 2 2 2 5 2" xfId="22582" xr:uid="{00000000-0005-0000-0000-000037580000}"/>
    <cellStyle name="Normal 29 2 2 2 6" xfId="22583" xr:uid="{00000000-0005-0000-0000-000038580000}"/>
    <cellStyle name="Normal 29 2 2 2 6 2" xfId="22584" xr:uid="{00000000-0005-0000-0000-000039580000}"/>
    <cellStyle name="Normal 29 2 2 2 7" xfId="22585" xr:uid="{00000000-0005-0000-0000-00003A580000}"/>
    <cellStyle name="Normal 29 2 2 3" xfId="22586" xr:uid="{00000000-0005-0000-0000-00003B580000}"/>
    <cellStyle name="Normal 29 2 2 3 2" xfId="22587" xr:uid="{00000000-0005-0000-0000-00003C580000}"/>
    <cellStyle name="Normal 29 2 2 3 2 2" xfId="22588" xr:uid="{00000000-0005-0000-0000-00003D580000}"/>
    <cellStyle name="Normal 29 2 2 3 2 2 2" xfId="22589" xr:uid="{00000000-0005-0000-0000-00003E580000}"/>
    <cellStyle name="Normal 29 2 2 3 2 3" xfId="22590" xr:uid="{00000000-0005-0000-0000-00003F580000}"/>
    <cellStyle name="Normal 29 2 2 3 3" xfId="22591" xr:uid="{00000000-0005-0000-0000-000040580000}"/>
    <cellStyle name="Normal 29 2 2 3 3 2" xfId="22592" xr:uid="{00000000-0005-0000-0000-000041580000}"/>
    <cellStyle name="Normal 29 2 2 3 3 2 2" xfId="22593" xr:uid="{00000000-0005-0000-0000-000042580000}"/>
    <cellStyle name="Normal 29 2 2 3 3 3" xfId="22594" xr:uid="{00000000-0005-0000-0000-000043580000}"/>
    <cellStyle name="Normal 29 2 2 3 4" xfId="22595" xr:uid="{00000000-0005-0000-0000-000044580000}"/>
    <cellStyle name="Normal 29 2 2 3 4 2" xfId="22596" xr:uid="{00000000-0005-0000-0000-000045580000}"/>
    <cellStyle name="Normal 29 2 2 3 4 2 2" xfId="22597" xr:uid="{00000000-0005-0000-0000-000046580000}"/>
    <cellStyle name="Normal 29 2 2 3 4 3" xfId="22598" xr:uid="{00000000-0005-0000-0000-000047580000}"/>
    <cellStyle name="Normal 29 2 2 3 5" xfId="22599" xr:uid="{00000000-0005-0000-0000-000048580000}"/>
    <cellStyle name="Normal 29 2 2 3 5 2" xfId="22600" xr:uid="{00000000-0005-0000-0000-000049580000}"/>
    <cellStyle name="Normal 29 2 2 3 6" xfId="22601" xr:uid="{00000000-0005-0000-0000-00004A580000}"/>
    <cellStyle name="Normal 29 2 2 3 6 2" xfId="22602" xr:uid="{00000000-0005-0000-0000-00004B580000}"/>
    <cellStyle name="Normal 29 2 2 3 7" xfId="22603" xr:uid="{00000000-0005-0000-0000-00004C580000}"/>
    <cellStyle name="Normal 29 2 2 4" xfId="22604" xr:uid="{00000000-0005-0000-0000-00004D580000}"/>
    <cellStyle name="Normal 29 2 2 4 2" xfId="22605" xr:uid="{00000000-0005-0000-0000-00004E580000}"/>
    <cellStyle name="Normal 29 2 2 4 2 2" xfId="22606" xr:uid="{00000000-0005-0000-0000-00004F580000}"/>
    <cellStyle name="Normal 29 2 2 4 3" xfId="22607" xr:uid="{00000000-0005-0000-0000-000050580000}"/>
    <cellStyle name="Normal 29 2 2 5" xfId="22608" xr:uid="{00000000-0005-0000-0000-000051580000}"/>
    <cellStyle name="Normal 29 2 2 5 2" xfId="22609" xr:uid="{00000000-0005-0000-0000-000052580000}"/>
    <cellStyle name="Normal 29 2 2 5 2 2" xfId="22610" xr:uid="{00000000-0005-0000-0000-000053580000}"/>
    <cellStyle name="Normal 29 2 2 5 3" xfId="22611" xr:uid="{00000000-0005-0000-0000-000054580000}"/>
    <cellStyle name="Normal 29 2 2 6" xfId="22612" xr:uid="{00000000-0005-0000-0000-000055580000}"/>
    <cellStyle name="Normal 29 2 2 6 2" xfId="22613" xr:uid="{00000000-0005-0000-0000-000056580000}"/>
    <cellStyle name="Normal 29 2 2 6 2 2" xfId="22614" xr:uid="{00000000-0005-0000-0000-000057580000}"/>
    <cellStyle name="Normal 29 2 2 6 3" xfId="22615" xr:uid="{00000000-0005-0000-0000-000058580000}"/>
    <cellStyle name="Normal 29 2 2 7" xfId="22616" xr:uid="{00000000-0005-0000-0000-000059580000}"/>
    <cellStyle name="Normal 29 2 2 7 2" xfId="22617" xr:uid="{00000000-0005-0000-0000-00005A580000}"/>
    <cellStyle name="Normal 29 2 2 8" xfId="22618" xr:uid="{00000000-0005-0000-0000-00005B580000}"/>
    <cellStyle name="Normal 29 2 2 8 2" xfId="22619" xr:uid="{00000000-0005-0000-0000-00005C580000}"/>
    <cellStyle name="Normal 29 2 2 9" xfId="22620" xr:uid="{00000000-0005-0000-0000-00005D580000}"/>
    <cellStyle name="Normal 29 2 3" xfId="22621" xr:uid="{00000000-0005-0000-0000-00005E580000}"/>
    <cellStyle name="Normal 29 2 3 2" xfId="22622" xr:uid="{00000000-0005-0000-0000-00005F580000}"/>
    <cellStyle name="Normal 29 2 3 2 2" xfId="22623" xr:uid="{00000000-0005-0000-0000-000060580000}"/>
    <cellStyle name="Normal 29 2 3 2 2 2" xfId="22624" xr:uid="{00000000-0005-0000-0000-000061580000}"/>
    <cellStyle name="Normal 29 2 3 2 2 2 2" xfId="22625" xr:uid="{00000000-0005-0000-0000-000062580000}"/>
    <cellStyle name="Normal 29 2 3 2 2 3" xfId="22626" xr:uid="{00000000-0005-0000-0000-000063580000}"/>
    <cellStyle name="Normal 29 2 3 2 3" xfId="22627" xr:uid="{00000000-0005-0000-0000-000064580000}"/>
    <cellStyle name="Normal 29 2 3 2 3 2" xfId="22628" xr:uid="{00000000-0005-0000-0000-000065580000}"/>
    <cellStyle name="Normal 29 2 3 2 3 2 2" xfId="22629" xr:uid="{00000000-0005-0000-0000-000066580000}"/>
    <cellStyle name="Normal 29 2 3 2 3 3" xfId="22630" xr:uid="{00000000-0005-0000-0000-000067580000}"/>
    <cellStyle name="Normal 29 2 3 2 4" xfId="22631" xr:uid="{00000000-0005-0000-0000-000068580000}"/>
    <cellStyle name="Normal 29 2 3 2 4 2" xfId="22632" xr:uid="{00000000-0005-0000-0000-000069580000}"/>
    <cellStyle name="Normal 29 2 3 2 4 2 2" xfId="22633" xr:uid="{00000000-0005-0000-0000-00006A580000}"/>
    <cellStyle name="Normal 29 2 3 2 4 3" xfId="22634" xr:uid="{00000000-0005-0000-0000-00006B580000}"/>
    <cellStyle name="Normal 29 2 3 2 5" xfId="22635" xr:uid="{00000000-0005-0000-0000-00006C580000}"/>
    <cellStyle name="Normal 29 2 3 2 5 2" xfId="22636" xr:uid="{00000000-0005-0000-0000-00006D580000}"/>
    <cellStyle name="Normal 29 2 3 2 6" xfId="22637" xr:uid="{00000000-0005-0000-0000-00006E580000}"/>
    <cellStyle name="Normal 29 2 3 2 6 2" xfId="22638" xr:uid="{00000000-0005-0000-0000-00006F580000}"/>
    <cellStyle name="Normal 29 2 3 2 7" xfId="22639" xr:uid="{00000000-0005-0000-0000-000070580000}"/>
    <cellStyle name="Normal 29 2 3 3" xfId="22640" xr:uid="{00000000-0005-0000-0000-000071580000}"/>
    <cellStyle name="Normal 29 2 3 3 2" xfId="22641" xr:uid="{00000000-0005-0000-0000-000072580000}"/>
    <cellStyle name="Normal 29 2 3 3 2 2" xfId="22642" xr:uid="{00000000-0005-0000-0000-000073580000}"/>
    <cellStyle name="Normal 29 2 3 3 3" xfId="22643" xr:uid="{00000000-0005-0000-0000-000074580000}"/>
    <cellStyle name="Normal 29 2 3 4" xfId="22644" xr:uid="{00000000-0005-0000-0000-000075580000}"/>
    <cellStyle name="Normal 29 2 3 4 2" xfId="22645" xr:uid="{00000000-0005-0000-0000-000076580000}"/>
    <cellStyle name="Normal 29 2 3 4 2 2" xfId="22646" xr:uid="{00000000-0005-0000-0000-000077580000}"/>
    <cellStyle name="Normal 29 2 3 4 3" xfId="22647" xr:uid="{00000000-0005-0000-0000-000078580000}"/>
    <cellStyle name="Normal 29 2 3 5" xfId="22648" xr:uid="{00000000-0005-0000-0000-000079580000}"/>
    <cellStyle name="Normal 29 2 3 5 2" xfId="22649" xr:uid="{00000000-0005-0000-0000-00007A580000}"/>
    <cellStyle name="Normal 29 2 3 5 2 2" xfId="22650" xr:uid="{00000000-0005-0000-0000-00007B580000}"/>
    <cellStyle name="Normal 29 2 3 5 3" xfId="22651" xr:uid="{00000000-0005-0000-0000-00007C580000}"/>
    <cellStyle name="Normal 29 2 3 6" xfId="22652" xr:uid="{00000000-0005-0000-0000-00007D580000}"/>
    <cellStyle name="Normal 29 2 3 6 2" xfId="22653" xr:uid="{00000000-0005-0000-0000-00007E580000}"/>
    <cellStyle name="Normal 29 2 3 7" xfId="22654" xr:uid="{00000000-0005-0000-0000-00007F580000}"/>
    <cellStyle name="Normal 29 2 3 7 2" xfId="22655" xr:uid="{00000000-0005-0000-0000-000080580000}"/>
    <cellStyle name="Normal 29 2 3 8" xfId="22656" xr:uid="{00000000-0005-0000-0000-000081580000}"/>
    <cellStyle name="Normal 29 2 4" xfId="22657" xr:uid="{00000000-0005-0000-0000-000082580000}"/>
    <cellStyle name="Normal 29 2 4 2" xfId="22658" xr:uid="{00000000-0005-0000-0000-000083580000}"/>
    <cellStyle name="Normal 29 2 4 2 2" xfId="22659" xr:uid="{00000000-0005-0000-0000-000084580000}"/>
    <cellStyle name="Normal 29 2 4 2 2 2" xfId="22660" xr:uid="{00000000-0005-0000-0000-000085580000}"/>
    <cellStyle name="Normal 29 2 4 2 3" xfId="22661" xr:uid="{00000000-0005-0000-0000-000086580000}"/>
    <cellStyle name="Normal 29 2 4 3" xfId="22662" xr:uid="{00000000-0005-0000-0000-000087580000}"/>
    <cellStyle name="Normal 29 2 4 3 2" xfId="22663" xr:uid="{00000000-0005-0000-0000-000088580000}"/>
    <cellStyle name="Normal 29 2 4 3 2 2" xfId="22664" xr:uid="{00000000-0005-0000-0000-000089580000}"/>
    <cellStyle name="Normal 29 2 4 3 3" xfId="22665" xr:uid="{00000000-0005-0000-0000-00008A580000}"/>
    <cellStyle name="Normal 29 2 4 4" xfId="22666" xr:uid="{00000000-0005-0000-0000-00008B580000}"/>
    <cellStyle name="Normal 29 2 4 4 2" xfId="22667" xr:uid="{00000000-0005-0000-0000-00008C580000}"/>
    <cellStyle name="Normal 29 2 4 4 2 2" xfId="22668" xr:uid="{00000000-0005-0000-0000-00008D580000}"/>
    <cellStyle name="Normal 29 2 4 4 3" xfId="22669" xr:uid="{00000000-0005-0000-0000-00008E580000}"/>
    <cellStyle name="Normal 29 2 4 5" xfId="22670" xr:uid="{00000000-0005-0000-0000-00008F580000}"/>
    <cellStyle name="Normal 29 2 4 5 2" xfId="22671" xr:uid="{00000000-0005-0000-0000-000090580000}"/>
    <cellStyle name="Normal 29 2 4 6" xfId="22672" xr:uid="{00000000-0005-0000-0000-000091580000}"/>
    <cellStyle name="Normal 29 2 4 6 2" xfId="22673" xr:uid="{00000000-0005-0000-0000-000092580000}"/>
    <cellStyle name="Normal 29 2 4 7" xfId="22674" xr:uid="{00000000-0005-0000-0000-000093580000}"/>
    <cellStyle name="Normal 29 2 5" xfId="22675" xr:uid="{00000000-0005-0000-0000-000094580000}"/>
    <cellStyle name="Normal 29 2 5 2" xfId="22676" xr:uid="{00000000-0005-0000-0000-000095580000}"/>
    <cellStyle name="Normal 29 2 5 2 2" xfId="22677" xr:uid="{00000000-0005-0000-0000-000096580000}"/>
    <cellStyle name="Normal 29 2 5 2 2 2" xfId="22678" xr:uid="{00000000-0005-0000-0000-000097580000}"/>
    <cellStyle name="Normal 29 2 5 2 3" xfId="22679" xr:uid="{00000000-0005-0000-0000-000098580000}"/>
    <cellStyle name="Normal 29 2 5 3" xfId="22680" xr:uid="{00000000-0005-0000-0000-000099580000}"/>
    <cellStyle name="Normal 29 2 5 3 2" xfId="22681" xr:uid="{00000000-0005-0000-0000-00009A580000}"/>
    <cellStyle name="Normal 29 2 5 3 2 2" xfId="22682" xr:uid="{00000000-0005-0000-0000-00009B580000}"/>
    <cellStyle name="Normal 29 2 5 3 3" xfId="22683" xr:uid="{00000000-0005-0000-0000-00009C580000}"/>
    <cellStyle name="Normal 29 2 5 4" xfId="22684" xr:uid="{00000000-0005-0000-0000-00009D580000}"/>
    <cellStyle name="Normal 29 2 5 4 2" xfId="22685" xr:uid="{00000000-0005-0000-0000-00009E580000}"/>
    <cellStyle name="Normal 29 2 5 4 2 2" xfId="22686" xr:uid="{00000000-0005-0000-0000-00009F580000}"/>
    <cellStyle name="Normal 29 2 5 4 3" xfId="22687" xr:uid="{00000000-0005-0000-0000-0000A0580000}"/>
    <cellStyle name="Normal 29 2 5 5" xfId="22688" xr:uid="{00000000-0005-0000-0000-0000A1580000}"/>
    <cellStyle name="Normal 29 2 5 5 2" xfId="22689" xr:uid="{00000000-0005-0000-0000-0000A2580000}"/>
    <cellStyle name="Normal 29 2 5 6" xfId="22690" xr:uid="{00000000-0005-0000-0000-0000A3580000}"/>
    <cellStyle name="Normal 29 2 5 6 2" xfId="22691" xr:uid="{00000000-0005-0000-0000-0000A4580000}"/>
    <cellStyle name="Normal 29 2 5 7" xfId="22692" xr:uid="{00000000-0005-0000-0000-0000A5580000}"/>
    <cellStyle name="Normal 29 2 6" xfId="22693" xr:uid="{00000000-0005-0000-0000-0000A6580000}"/>
    <cellStyle name="Normal 29 2 6 2" xfId="22694" xr:uid="{00000000-0005-0000-0000-0000A7580000}"/>
    <cellStyle name="Normal 29 2 6 2 2" xfId="22695" xr:uid="{00000000-0005-0000-0000-0000A8580000}"/>
    <cellStyle name="Normal 29 2 6 3" xfId="22696" xr:uid="{00000000-0005-0000-0000-0000A9580000}"/>
    <cellStyle name="Normal 29 2 7" xfId="22697" xr:uid="{00000000-0005-0000-0000-0000AA580000}"/>
    <cellStyle name="Normal 29 2 7 2" xfId="22698" xr:uid="{00000000-0005-0000-0000-0000AB580000}"/>
    <cellStyle name="Normal 29 2 7 2 2" xfId="22699" xr:uid="{00000000-0005-0000-0000-0000AC580000}"/>
    <cellStyle name="Normal 29 2 7 3" xfId="22700" xr:uid="{00000000-0005-0000-0000-0000AD580000}"/>
    <cellStyle name="Normal 29 2 8" xfId="22701" xr:uid="{00000000-0005-0000-0000-0000AE580000}"/>
    <cellStyle name="Normal 29 2 8 2" xfId="22702" xr:uid="{00000000-0005-0000-0000-0000AF580000}"/>
    <cellStyle name="Normal 29 2 8 2 2" xfId="22703" xr:uid="{00000000-0005-0000-0000-0000B0580000}"/>
    <cellStyle name="Normal 29 2 8 3" xfId="22704" xr:uid="{00000000-0005-0000-0000-0000B1580000}"/>
    <cellStyle name="Normal 29 2 9" xfId="22705" xr:uid="{00000000-0005-0000-0000-0000B2580000}"/>
    <cellStyle name="Normal 29 2 9 2" xfId="22706" xr:uid="{00000000-0005-0000-0000-0000B3580000}"/>
    <cellStyle name="Normal 29 3" xfId="22707" xr:uid="{00000000-0005-0000-0000-0000B4580000}"/>
    <cellStyle name="Normal 29 3 10" xfId="22708" xr:uid="{00000000-0005-0000-0000-0000B5580000}"/>
    <cellStyle name="Normal 29 3 10 2" xfId="22709" xr:uid="{00000000-0005-0000-0000-0000B6580000}"/>
    <cellStyle name="Normal 29 3 11" xfId="22710" xr:uid="{00000000-0005-0000-0000-0000B7580000}"/>
    <cellStyle name="Normal 29 3 2" xfId="22711" xr:uid="{00000000-0005-0000-0000-0000B8580000}"/>
    <cellStyle name="Normal 29 3 2 2" xfId="22712" xr:uid="{00000000-0005-0000-0000-0000B9580000}"/>
    <cellStyle name="Normal 29 3 2 2 2" xfId="22713" xr:uid="{00000000-0005-0000-0000-0000BA580000}"/>
    <cellStyle name="Normal 29 3 2 2 2 2" xfId="22714" xr:uid="{00000000-0005-0000-0000-0000BB580000}"/>
    <cellStyle name="Normal 29 3 2 2 2 2 2" xfId="22715" xr:uid="{00000000-0005-0000-0000-0000BC580000}"/>
    <cellStyle name="Normal 29 3 2 2 2 3" xfId="22716" xr:uid="{00000000-0005-0000-0000-0000BD580000}"/>
    <cellStyle name="Normal 29 3 2 2 3" xfId="22717" xr:uid="{00000000-0005-0000-0000-0000BE580000}"/>
    <cellStyle name="Normal 29 3 2 2 3 2" xfId="22718" xr:uid="{00000000-0005-0000-0000-0000BF580000}"/>
    <cellStyle name="Normal 29 3 2 2 3 2 2" xfId="22719" xr:uid="{00000000-0005-0000-0000-0000C0580000}"/>
    <cellStyle name="Normal 29 3 2 2 3 3" xfId="22720" xr:uid="{00000000-0005-0000-0000-0000C1580000}"/>
    <cellStyle name="Normal 29 3 2 2 4" xfId="22721" xr:uid="{00000000-0005-0000-0000-0000C2580000}"/>
    <cellStyle name="Normal 29 3 2 2 4 2" xfId="22722" xr:uid="{00000000-0005-0000-0000-0000C3580000}"/>
    <cellStyle name="Normal 29 3 2 2 4 2 2" xfId="22723" xr:uid="{00000000-0005-0000-0000-0000C4580000}"/>
    <cellStyle name="Normal 29 3 2 2 4 3" xfId="22724" xr:uid="{00000000-0005-0000-0000-0000C5580000}"/>
    <cellStyle name="Normal 29 3 2 2 5" xfId="22725" xr:uid="{00000000-0005-0000-0000-0000C6580000}"/>
    <cellStyle name="Normal 29 3 2 2 5 2" xfId="22726" xr:uid="{00000000-0005-0000-0000-0000C7580000}"/>
    <cellStyle name="Normal 29 3 2 2 6" xfId="22727" xr:uid="{00000000-0005-0000-0000-0000C8580000}"/>
    <cellStyle name="Normal 29 3 2 2 6 2" xfId="22728" xr:uid="{00000000-0005-0000-0000-0000C9580000}"/>
    <cellStyle name="Normal 29 3 2 2 7" xfId="22729" xr:uid="{00000000-0005-0000-0000-0000CA580000}"/>
    <cellStyle name="Normal 29 3 2 3" xfId="22730" xr:uid="{00000000-0005-0000-0000-0000CB580000}"/>
    <cellStyle name="Normal 29 3 2 3 2" xfId="22731" xr:uid="{00000000-0005-0000-0000-0000CC580000}"/>
    <cellStyle name="Normal 29 3 2 3 2 2" xfId="22732" xr:uid="{00000000-0005-0000-0000-0000CD580000}"/>
    <cellStyle name="Normal 29 3 2 3 2 2 2" xfId="22733" xr:uid="{00000000-0005-0000-0000-0000CE580000}"/>
    <cellStyle name="Normal 29 3 2 3 2 3" xfId="22734" xr:uid="{00000000-0005-0000-0000-0000CF580000}"/>
    <cellStyle name="Normal 29 3 2 3 3" xfId="22735" xr:uid="{00000000-0005-0000-0000-0000D0580000}"/>
    <cellStyle name="Normal 29 3 2 3 3 2" xfId="22736" xr:uid="{00000000-0005-0000-0000-0000D1580000}"/>
    <cellStyle name="Normal 29 3 2 3 3 2 2" xfId="22737" xr:uid="{00000000-0005-0000-0000-0000D2580000}"/>
    <cellStyle name="Normal 29 3 2 3 3 3" xfId="22738" xr:uid="{00000000-0005-0000-0000-0000D3580000}"/>
    <cellStyle name="Normal 29 3 2 3 4" xfId="22739" xr:uid="{00000000-0005-0000-0000-0000D4580000}"/>
    <cellStyle name="Normal 29 3 2 3 4 2" xfId="22740" xr:uid="{00000000-0005-0000-0000-0000D5580000}"/>
    <cellStyle name="Normal 29 3 2 3 4 2 2" xfId="22741" xr:uid="{00000000-0005-0000-0000-0000D6580000}"/>
    <cellStyle name="Normal 29 3 2 3 4 3" xfId="22742" xr:uid="{00000000-0005-0000-0000-0000D7580000}"/>
    <cellStyle name="Normal 29 3 2 3 5" xfId="22743" xr:uid="{00000000-0005-0000-0000-0000D8580000}"/>
    <cellStyle name="Normal 29 3 2 3 5 2" xfId="22744" xr:uid="{00000000-0005-0000-0000-0000D9580000}"/>
    <cellStyle name="Normal 29 3 2 3 6" xfId="22745" xr:uid="{00000000-0005-0000-0000-0000DA580000}"/>
    <cellStyle name="Normal 29 3 2 3 6 2" xfId="22746" xr:uid="{00000000-0005-0000-0000-0000DB580000}"/>
    <cellStyle name="Normal 29 3 2 3 7" xfId="22747" xr:uid="{00000000-0005-0000-0000-0000DC580000}"/>
    <cellStyle name="Normal 29 3 2 4" xfId="22748" xr:uid="{00000000-0005-0000-0000-0000DD580000}"/>
    <cellStyle name="Normal 29 3 2 4 2" xfId="22749" xr:uid="{00000000-0005-0000-0000-0000DE580000}"/>
    <cellStyle name="Normal 29 3 2 4 2 2" xfId="22750" xr:uid="{00000000-0005-0000-0000-0000DF580000}"/>
    <cellStyle name="Normal 29 3 2 4 3" xfId="22751" xr:uid="{00000000-0005-0000-0000-0000E0580000}"/>
    <cellStyle name="Normal 29 3 2 5" xfId="22752" xr:uid="{00000000-0005-0000-0000-0000E1580000}"/>
    <cellStyle name="Normal 29 3 2 5 2" xfId="22753" xr:uid="{00000000-0005-0000-0000-0000E2580000}"/>
    <cellStyle name="Normal 29 3 2 5 2 2" xfId="22754" xr:uid="{00000000-0005-0000-0000-0000E3580000}"/>
    <cellStyle name="Normal 29 3 2 5 3" xfId="22755" xr:uid="{00000000-0005-0000-0000-0000E4580000}"/>
    <cellStyle name="Normal 29 3 2 6" xfId="22756" xr:uid="{00000000-0005-0000-0000-0000E5580000}"/>
    <cellStyle name="Normal 29 3 2 6 2" xfId="22757" xr:uid="{00000000-0005-0000-0000-0000E6580000}"/>
    <cellStyle name="Normal 29 3 2 6 2 2" xfId="22758" xr:uid="{00000000-0005-0000-0000-0000E7580000}"/>
    <cellStyle name="Normal 29 3 2 6 3" xfId="22759" xr:uid="{00000000-0005-0000-0000-0000E8580000}"/>
    <cellStyle name="Normal 29 3 2 7" xfId="22760" xr:uid="{00000000-0005-0000-0000-0000E9580000}"/>
    <cellStyle name="Normal 29 3 2 7 2" xfId="22761" xr:uid="{00000000-0005-0000-0000-0000EA580000}"/>
    <cellStyle name="Normal 29 3 2 8" xfId="22762" xr:uid="{00000000-0005-0000-0000-0000EB580000}"/>
    <cellStyle name="Normal 29 3 2 8 2" xfId="22763" xr:uid="{00000000-0005-0000-0000-0000EC580000}"/>
    <cellStyle name="Normal 29 3 2 9" xfId="22764" xr:uid="{00000000-0005-0000-0000-0000ED580000}"/>
    <cellStyle name="Normal 29 3 3" xfId="22765" xr:uid="{00000000-0005-0000-0000-0000EE580000}"/>
    <cellStyle name="Normal 29 3 3 2" xfId="22766" xr:uid="{00000000-0005-0000-0000-0000EF580000}"/>
    <cellStyle name="Normal 29 3 3 2 2" xfId="22767" xr:uid="{00000000-0005-0000-0000-0000F0580000}"/>
    <cellStyle name="Normal 29 3 3 2 2 2" xfId="22768" xr:uid="{00000000-0005-0000-0000-0000F1580000}"/>
    <cellStyle name="Normal 29 3 3 2 2 2 2" xfId="22769" xr:uid="{00000000-0005-0000-0000-0000F2580000}"/>
    <cellStyle name="Normal 29 3 3 2 2 3" xfId="22770" xr:uid="{00000000-0005-0000-0000-0000F3580000}"/>
    <cellStyle name="Normal 29 3 3 2 3" xfId="22771" xr:uid="{00000000-0005-0000-0000-0000F4580000}"/>
    <cellStyle name="Normal 29 3 3 2 3 2" xfId="22772" xr:uid="{00000000-0005-0000-0000-0000F5580000}"/>
    <cellStyle name="Normal 29 3 3 2 3 2 2" xfId="22773" xr:uid="{00000000-0005-0000-0000-0000F6580000}"/>
    <cellStyle name="Normal 29 3 3 2 3 3" xfId="22774" xr:uid="{00000000-0005-0000-0000-0000F7580000}"/>
    <cellStyle name="Normal 29 3 3 2 4" xfId="22775" xr:uid="{00000000-0005-0000-0000-0000F8580000}"/>
    <cellStyle name="Normal 29 3 3 2 4 2" xfId="22776" xr:uid="{00000000-0005-0000-0000-0000F9580000}"/>
    <cellStyle name="Normal 29 3 3 2 4 2 2" xfId="22777" xr:uid="{00000000-0005-0000-0000-0000FA580000}"/>
    <cellStyle name="Normal 29 3 3 2 4 3" xfId="22778" xr:uid="{00000000-0005-0000-0000-0000FB580000}"/>
    <cellStyle name="Normal 29 3 3 2 5" xfId="22779" xr:uid="{00000000-0005-0000-0000-0000FC580000}"/>
    <cellStyle name="Normal 29 3 3 2 5 2" xfId="22780" xr:uid="{00000000-0005-0000-0000-0000FD580000}"/>
    <cellStyle name="Normal 29 3 3 2 6" xfId="22781" xr:uid="{00000000-0005-0000-0000-0000FE580000}"/>
    <cellStyle name="Normal 29 3 3 2 6 2" xfId="22782" xr:uid="{00000000-0005-0000-0000-0000FF580000}"/>
    <cellStyle name="Normal 29 3 3 2 7" xfId="22783" xr:uid="{00000000-0005-0000-0000-000000590000}"/>
    <cellStyle name="Normal 29 3 3 3" xfId="22784" xr:uid="{00000000-0005-0000-0000-000001590000}"/>
    <cellStyle name="Normal 29 3 3 3 2" xfId="22785" xr:uid="{00000000-0005-0000-0000-000002590000}"/>
    <cellStyle name="Normal 29 3 3 3 2 2" xfId="22786" xr:uid="{00000000-0005-0000-0000-000003590000}"/>
    <cellStyle name="Normal 29 3 3 3 3" xfId="22787" xr:uid="{00000000-0005-0000-0000-000004590000}"/>
    <cellStyle name="Normal 29 3 3 4" xfId="22788" xr:uid="{00000000-0005-0000-0000-000005590000}"/>
    <cellStyle name="Normal 29 3 3 4 2" xfId="22789" xr:uid="{00000000-0005-0000-0000-000006590000}"/>
    <cellStyle name="Normal 29 3 3 4 2 2" xfId="22790" xr:uid="{00000000-0005-0000-0000-000007590000}"/>
    <cellStyle name="Normal 29 3 3 4 3" xfId="22791" xr:uid="{00000000-0005-0000-0000-000008590000}"/>
    <cellStyle name="Normal 29 3 3 5" xfId="22792" xr:uid="{00000000-0005-0000-0000-000009590000}"/>
    <cellStyle name="Normal 29 3 3 5 2" xfId="22793" xr:uid="{00000000-0005-0000-0000-00000A590000}"/>
    <cellStyle name="Normal 29 3 3 5 2 2" xfId="22794" xr:uid="{00000000-0005-0000-0000-00000B590000}"/>
    <cellStyle name="Normal 29 3 3 5 3" xfId="22795" xr:uid="{00000000-0005-0000-0000-00000C590000}"/>
    <cellStyle name="Normal 29 3 3 6" xfId="22796" xr:uid="{00000000-0005-0000-0000-00000D590000}"/>
    <cellStyle name="Normal 29 3 3 6 2" xfId="22797" xr:uid="{00000000-0005-0000-0000-00000E590000}"/>
    <cellStyle name="Normal 29 3 3 7" xfId="22798" xr:uid="{00000000-0005-0000-0000-00000F590000}"/>
    <cellStyle name="Normal 29 3 3 7 2" xfId="22799" xr:uid="{00000000-0005-0000-0000-000010590000}"/>
    <cellStyle name="Normal 29 3 3 8" xfId="22800" xr:uid="{00000000-0005-0000-0000-000011590000}"/>
    <cellStyle name="Normal 29 3 4" xfId="22801" xr:uid="{00000000-0005-0000-0000-000012590000}"/>
    <cellStyle name="Normal 29 3 4 2" xfId="22802" xr:uid="{00000000-0005-0000-0000-000013590000}"/>
    <cellStyle name="Normal 29 3 4 2 2" xfId="22803" xr:uid="{00000000-0005-0000-0000-000014590000}"/>
    <cellStyle name="Normal 29 3 4 2 2 2" xfId="22804" xr:uid="{00000000-0005-0000-0000-000015590000}"/>
    <cellStyle name="Normal 29 3 4 2 3" xfId="22805" xr:uid="{00000000-0005-0000-0000-000016590000}"/>
    <cellStyle name="Normal 29 3 4 3" xfId="22806" xr:uid="{00000000-0005-0000-0000-000017590000}"/>
    <cellStyle name="Normal 29 3 4 3 2" xfId="22807" xr:uid="{00000000-0005-0000-0000-000018590000}"/>
    <cellStyle name="Normal 29 3 4 3 2 2" xfId="22808" xr:uid="{00000000-0005-0000-0000-000019590000}"/>
    <cellStyle name="Normal 29 3 4 3 3" xfId="22809" xr:uid="{00000000-0005-0000-0000-00001A590000}"/>
    <cellStyle name="Normal 29 3 4 4" xfId="22810" xr:uid="{00000000-0005-0000-0000-00001B590000}"/>
    <cellStyle name="Normal 29 3 4 4 2" xfId="22811" xr:uid="{00000000-0005-0000-0000-00001C590000}"/>
    <cellStyle name="Normal 29 3 4 4 2 2" xfId="22812" xr:uid="{00000000-0005-0000-0000-00001D590000}"/>
    <cellStyle name="Normal 29 3 4 4 3" xfId="22813" xr:uid="{00000000-0005-0000-0000-00001E590000}"/>
    <cellStyle name="Normal 29 3 4 5" xfId="22814" xr:uid="{00000000-0005-0000-0000-00001F590000}"/>
    <cellStyle name="Normal 29 3 4 5 2" xfId="22815" xr:uid="{00000000-0005-0000-0000-000020590000}"/>
    <cellStyle name="Normal 29 3 4 6" xfId="22816" xr:uid="{00000000-0005-0000-0000-000021590000}"/>
    <cellStyle name="Normal 29 3 4 6 2" xfId="22817" xr:uid="{00000000-0005-0000-0000-000022590000}"/>
    <cellStyle name="Normal 29 3 4 7" xfId="22818" xr:uid="{00000000-0005-0000-0000-000023590000}"/>
    <cellStyle name="Normal 29 3 5" xfId="22819" xr:uid="{00000000-0005-0000-0000-000024590000}"/>
    <cellStyle name="Normal 29 3 5 2" xfId="22820" xr:uid="{00000000-0005-0000-0000-000025590000}"/>
    <cellStyle name="Normal 29 3 5 2 2" xfId="22821" xr:uid="{00000000-0005-0000-0000-000026590000}"/>
    <cellStyle name="Normal 29 3 5 2 2 2" xfId="22822" xr:uid="{00000000-0005-0000-0000-000027590000}"/>
    <cellStyle name="Normal 29 3 5 2 3" xfId="22823" xr:uid="{00000000-0005-0000-0000-000028590000}"/>
    <cellStyle name="Normal 29 3 5 3" xfId="22824" xr:uid="{00000000-0005-0000-0000-000029590000}"/>
    <cellStyle name="Normal 29 3 5 3 2" xfId="22825" xr:uid="{00000000-0005-0000-0000-00002A590000}"/>
    <cellStyle name="Normal 29 3 5 3 2 2" xfId="22826" xr:uid="{00000000-0005-0000-0000-00002B590000}"/>
    <cellStyle name="Normal 29 3 5 3 3" xfId="22827" xr:uid="{00000000-0005-0000-0000-00002C590000}"/>
    <cellStyle name="Normal 29 3 5 4" xfId="22828" xr:uid="{00000000-0005-0000-0000-00002D590000}"/>
    <cellStyle name="Normal 29 3 5 4 2" xfId="22829" xr:uid="{00000000-0005-0000-0000-00002E590000}"/>
    <cellStyle name="Normal 29 3 5 4 2 2" xfId="22830" xr:uid="{00000000-0005-0000-0000-00002F590000}"/>
    <cellStyle name="Normal 29 3 5 4 3" xfId="22831" xr:uid="{00000000-0005-0000-0000-000030590000}"/>
    <cellStyle name="Normal 29 3 5 5" xfId="22832" xr:uid="{00000000-0005-0000-0000-000031590000}"/>
    <cellStyle name="Normal 29 3 5 5 2" xfId="22833" xr:uid="{00000000-0005-0000-0000-000032590000}"/>
    <cellStyle name="Normal 29 3 5 6" xfId="22834" xr:uid="{00000000-0005-0000-0000-000033590000}"/>
    <cellStyle name="Normal 29 3 5 6 2" xfId="22835" xr:uid="{00000000-0005-0000-0000-000034590000}"/>
    <cellStyle name="Normal 29 3 5 7" xfId="22836" xr:uid="{00000000-0005-0000-0000-000035590000}"/>
    <cellStyle name="Normal 29 3 6" xfId="22837" xr:uid="{00000000-0005-0000-0000-000036590000}"/>
    <cellStyle name="Normal 29 3 6 2" xfId="22838" xr:uid="{00000000-0005-0000-0000-000037590000}"/>
    <cellStyle name="Normal 29 3 6 2 2" xfId="22839" xr:uid="{00000000-0005-0000-0000-000038590000}"/>
    <cellStyle name="Normal 29 3 6 3" xfId="22840" xr:uid="{00000000-0005-0000-0000-000039590000}"/>
    <cellStyle name="Normal 29 3 7" xfId="22841" xr:uid="{00000000-0005-0000-0000-00003A590000}"/>
    <cellStyle name="Normal 29 3 7 2" xfId="22842" xr:uid="{00000000-0005-0000-0000-00003B590000}"/>
    <cellStyle name="Normal 29 3 7 2 2" xfId="22843" xr:uid="{00000000-0005-0000-0000-00003C590000}"/>
    <cellStyle name="Normal 29 3 7 3" xfId="22844" xr:uid="{00000000-0005-0000-0000-00003D590000}"/>
    <cellStyle name="Normal 29 3 8" xfId="22845" xr:uid="{00000000-0005-0000-0000-00003E590000}"/>
    <cellStyle name="Normal 29 3 8 2" xfId="22846" xr:uid="{00000000-0005-0000-0000-00003F590000}"/>
    <cellStyle name="Normal 29 3 8 2 2" xfId="22847" xr:uid="{00000000-0005-0000-0000-000040590000}"/>
    <cellStyle name="Normal 29 3 8 3" xfId="22848" xr:uid="{00000000-0005-0000-0000-000041590000}"/>
    <cellStyle name="Normal 29 3 9" xfId="22849" xr:uid="{00000000-0005-0000-0000-000042590000}"/>
    <cellStyle name="Normal 29 3 9 2" xfId="22850" xr:uid="{00000000-0005-0000-0000-000043590000}"/>
    <cellStyle name="Normal 29 4" xfId="22851" xr:uid="{00000000-0005-0000-0000-000044590000}"/>
    <cellStyle name="Normal 29 4 2" xfId="22852" xr:uid="{00000000-0005-0000-0000-000045590000}"/>
    <cellStyle name="Normal 29 4 2 2" xfId="22853" xr:uid="{00000000-0005-0000-0000-000046590000}"/>
    <cellStyle name="Normal 29 4 2 2 2" xfId="22854" xr:uid="{00000000-0005-0000-0000-000047590000}"/>
    <cellStyle name="Normal 29 4 2 2 2 2" xfId="22855" xr:uid="{00000000-0005-0000-0000-000048590000}"/>
    <cellStyle name="Normal 29 4 2 2 3" xfId="22856" xr:uid="{00000000-0005-0000-0000-000049590000}"/>
    <cellStyle name="Normal 29 4 2 3" xfId="22857" xr:uid="{00000000-0005-0000-0000-00004A590000}"/>
    <cellStyle name="Normal 29 4 2 3 2" xfId="22858" xr:uid="{00000000-0005-0000-0000-00004B590000}"/>
    <cellStyle name="Normal 29 4 2 3 2 2" xfId="22859" xr:uid="{00000000-0005-0000-0000-00004C590000}"/>
    <cellStyle name="Normal 29 4 2 3 3" xfId="22860" xr:uid="{00000000-0005-0000-0000-00004D590000}"/>
    <cellStyle name="Normal 29 4 2 4" xfId="22861" xr:uid="{00000000-0005-0000-0000-00004E590000}"/>
    <cellStyle name="Normal 29 4 2 4 2" xfId="22862" xr:uid="{00000000-0005-0000-0000-00004F590000}"/>
    <cellStyle name="Normal 29 4 2 4 2 2" xfId="22863" xr:uid="{00000000-0005-0000-0000-000050590000}"/>
    <cellStyle name="Normal 29 4 2 4 3" xfId="22864" xr:uid="{00000000-0005-0000-0000-000051590000}"/>
    <cellStyle name="Normal 29 4 2 5" xfId="22865" xr:uid="{00000000-0005-0000-0000-000052590000}"/>
    <cellStyle name="Normal 29 4 2 5 2" xfId="22866" xr:uid="{00000000-0005-0000-0000-000053590000}"/>
    <cellStyle name="Normal 29 4 2 6" xfId="22867" xr:uid="{00000000-0005-0000-0000-000054590000}"/>
    <cellStyle name="Normal 29 4 2 6 2" xfId="22868" xr:uid="{00000000-0005-0000-0000-000055590000}"/>
    <cellStyle name="Normal 29 4 2 7" xfId="22869" xr:uid="{00000000-0005-0000-0000-000056590000}"/>
    <cellStyle name="Normal 29 4 3" xfId="22870" xr:uid="{00000000-0005-0000-0000-000057590000}"/>
    <cellStyle name="Normal 29 4 3 2" xfId="22871" xr:uid="{00000000-0005-0000-0000-000058590000}"/>
    <cellStyle name="Normal 29 4 3 2 2" xfId="22872" xr:uid="{00000000-0005-0000-0000-000059590000}"/>
    <cellStyle name="Normal 29 4 3 2 2 2" xfId="22873" xr:uid="{00000000-0005-0000-0000-00005A590000}"/>
    <cellStyle name="Normal 29 4 3 2 3" xfId="22874" xr:uid="{00000000-0005-0000-0000-00005B590000}"/>
    <cellStyle name="Normal 29 4 3 3" xfId="22875" xr:uid="{00000000-0005-0000-0000-00005C590000}"/>
    <cellStyle name="Normal 29 4 3 3 2" xfId="22876" xr:uid="{00000000-0005-0000-0000-00005D590000}"/>
    <cellStyle name="Normal 29 4 3 3 2 2" xfId="22877" xr:uid="{00000000-0005-0000-0000-00005E590000}"/>
    <cellStyle name="Normal 29 4 3 3 3" xfId="22878" xr:uid="{00000000-0005-0000-0000-00005F590000}"/>
    <cellStyle name="Normal 29 4 3 4" xfId="22879" xr:uid="{00000000-0005-0000-0000-000060590000}"/>
    <cellStyle name="Normal 29 4 3 4 2" xfId="22880" xr:uid="{00000000-0005-0000-0000-000061590000}"/>
    <cellStyle name="Normal 29 4 3 4 2 2" xfId="22881" xr:uid="{00000000-0005-0000-0000-000062590000}"/>
    <cellStyle name="Normal 29 4 3 4 3" xfId="22882" xr:uid="{00000000-0005-0000-0000-000063590000}"/>
    <cellStyle name="Normal 29 4 3 5" xfId="22883" xr:uid="{00000000-0005-0000-0000-000064590000}"/>
    <cellStyle name="Normal 29 4 3 5 2" xfId="22884" xr:uid="{00000000-0005-0000-0000-000065590000}"/>
    <cellStyle name="Normal 29 4 3 6" xfId="22885" xr:uid="{00000000-0005-0000-0000-000066590000}"/>
    <cellStyle name="Normal 29 4 3 6 2" xfId="22886" xr:uid="{00000000-0005-0000-0000-000067590000}"/>
    <cellStyle name="Normal 29 4 3 7" xfId="22887" xr:uid="{00000000-0005-0000-0000-000068590000}"/>
    <cellStyle name="Normal 29 4 4" xfId="22888" xr:uid="{00000000-0005-0000-0000-000069590000}"/>
    <cellStyle name="Normal 29 4 4 2" xfId="22889" xr:uid="{00000000-0005-0000-0000-00006A590000}"/>
    <cellStyle name="Normal 29 4 4 2 2" xfId="22890" xr:uid="{00000000-0005-0000-0000-00006B590000}"/>
    <cellStyle name="Normal 29 4 4 3" xfId="22891" xr:uid="{00000000-0005-0000-0000-00006C590000}"/>
    <cellStyle name="Normal 29 4 5" xfId="22892" xr:uid="{00000000-0005-0000-0000-00006D590000}"/>
    <cellStyle name="Normal 29 4 5 2" xfId="22893" xr:uid="{00000000-0005-0000-0000-00006E590000}"/>
    <cellStyle name="Normal 29 4 5 2 2" xfId="22894" xr:uid="{00000000-0005-0000-0000-00006F590000}"/>
    <cellStyle name="Normal 29 4 5 3" xfId="22895" xr:uid="{00000000-0005-0000-0000-000070590000}"/>
    <cellStyle name="Normal 29 4 6" xfId="22896" xr:uid="{00000000-0005-0000-0000-000071590000}"/>
    <cellStyle name="Normal 29 4 6 2" xfId="22897" xr:uid="{00000000-0005-0000-0000-000072590000}"/>
    <cellStyle name="Normal 29 4 6 2 2" xfId="22898" xr:uid="{00000000-0005-0000-0000-000073590000}"/>
    <cellStyle name="Normal 29 4 6 3" xfId="22899" xr:uid="{00000000-0005-0000-0000-000074590000}"/>
    <cellStyle name="Normal 29 4 7" xfId="22900" xr:uid="{00000000-0005-0000-0000-000075590000}"/>
    <cellStyle name="Normal 29 4 7 2" xfId="22901" xr:uid="{00000000-0005-0000-0000-000076590000}"/>
    <cellStyle name="Normal 29 4 8" xfId="22902" xr:uid="{00000000-0005-0000-0000-000077590000}"/>
    <cellStyle name="Normal 29 4 8 2" xfId="22903" xr:uid="{00000000-0005-0000-0000-000078590000}"/>
    <cellStyle name="Normal 29 4 9" xfId="22904" xr:uid="{00000000-0005-0000-0000-000079590000}"/>
    <cellStyle name="Normal 29 5" xfId="22905" xr:uid="{00000000-0005-0000-0000-00007A590000}"/>
    <cellStyle name="Normal 29 5 2" xfId="22906" xr:uid="{00000000-0005-0000-0000-00007B590000}"/>
    <cellStyle name="Normal 29 5 2 2" xfId="22907" xr:uid="{00000000-0005-0000-0000-00007C590000}"/>
    <cellStyle name="Normal 29 5 2 2 2" xfId="22908" xr:uid="{00000000-0005-0000-0000-00007D590000}"/>
    <cellStyle name="Normal 29 5 2 2 2 2" xfId="22909" xr:uid="{00000000-0005-0000-0000-00007E590000}"/>
    <cellStyle name="Normal 29 5 2 2 3" xfId="22910" xr:uid="{00000000-0005-0000-0000-00007F590000}"/>
    <cellStyle name="Normal 29 5 2 3" xfId="22911" xr:uid="{00000000-0005-0000-0000-000080590000}"/>
    <cellStyle name="Normal 29 5 2 3 2" xfId="22912" xr:uid="{00000000-0005-0000-0000-000081590000}"/>
    <cellStyle name="Normal 29 5 2 3 2 2" xfId="22913" xr:uid="{00000000-0005-0000-0000-000082590000}"/>
    <cellStyle name="Normal 29 5 2 3 3" xfId="22914" xr:uid="{00000000-0005-0000-0000-000083590000}"/>
    <cellStyle name="Normal 29 5 2 4" xfId="22915" xr:uid="{00000000-0005-0000-0000-000084590000}"/>
    <cellStyle name="Normal 29 5 2 4 2" xfId="22916" xr:uid="{00000000-0005-0000-0000-000085590000}"/>
    <cellStyle name="Normal 29 5 2 4 2 2" xfId="22917" xr:uid="{00000000-0005-0000-0000-000086590000}"/>
    <cellStyle name="Normal 29 5 2 4 3" xfId="22918" xr:uid="{00000000-0005-0000-0000-000087590000}"/>
    <cellStyle name="Normal 29 5 2 5" xfId="22919" xr:uid="{00000000-0005-0000-0000-000088590000}"/>
    <cellStyle name="Normal 29 5 2 5 2" xfId="22920" xr:uid="{00000000-0005-0000-0000-000089590000}"/>
    <cellStyle name="Normal 29 5 2 6" xfId="22921" xr:uid="{00000000-0005-0000-0000-00008A590000}"/>
    <cellStyle name="Normal 29 5 2 6 2" xfId="22922" xr:uid="{00000000-0005-0000-0000-00008B590000}"/>
    <cellStyle name="Normal 29 5 2 7" xfId="22923" xr:uid="{00000000-0005-0000-0000-00008C590000}"/>
    <cellStyle name="Normal 29 5 3" xfId="22924" xr:uid="{00000000-0005-0000-0000-00008D590000}"/>
    <cellStyle name="Normal 29 5 3 2" xfId="22925" xr:uid="{00000000-0005-0000-0000-00008E590000}"/>
    <cellStyle name="Normal 29 5 3 2 2" xfId="22926" xr:uid="{00000000-0005-0000-0000-00008F590000}"/>
    <cellStyle name="Normal 29 5 3 3" xfId="22927" xr:uid="{00000000-0005-0000-0000-000090590000}"/>
    <cellStyle name="Normal 29 5 4" xfId="22928" xr:uid="{00000000-0005-0000-0000-000091590000}"/>
    <cellStyle name="Normal 29 5 4 2" xfId="22929" xr:uid="{00000000-0005-0000-0000-000092590000}"/>
    <cellStyle name="Normal 29 5 4 2 2" xfId="22930" xr:uid="{00000000-0005-0000-0000-000093590000}"/>
    <cellStyle name="Normal 29 5 4 3" xfId="22931" xr:uid="{00000000-0005-0000-0000-000094590000}"/>
    <cellStyle name="Normal 29 5 5" xfId="22932" xr:uid="{00000000-0005-0000-0000-000095590000}"/>
    <cellStyle name="Normal 29 5 5 2" xfId="22933" xr:uid="{00000000-0005-0000-0000-000096590000}"/>
    <cellStyle name="Normal 29 5 5 2 2" xfId="22934" xr:uid="{00000000-0005-0000-0000-000097590000}"/>
    <cellStyle name="Normal 29 5 5 3" xfId="22935" xr:uid="{00000000-0005-0000-0000-000098590000}"/>
    <cellStyle name="Normal 29 5 6" xfId="22936" xr:uid="{00000000-0005-0000-0000-000099590000}"/>
    <cellStyle name="Normal 29 5 6 2" xfId="22937" xr:uid="{00000000-0005-0000-0000-00009A590000}"/>
    <cellStyle name="Normal 29 5 7" xfId="22938" xr:uid="{00000000-0005-0000-0000-00009B590000}"/>
    <cellStyle name="Normal 29 5 7 2" xfId="22939" xr:uid="{00000000-0005-0000-0000-00009C590000}"/>
    <cellStyle name="Normal 29 5 8" xfId="22940" xr:uid="{00000000-0005-0000-0000-00009D590000}"/>
    <cellStyle name="Normal 29 6" xfId="22941" xr:uid="{00000000-0005-0000-0000-00009E590000}"/>
    <cellStyle name="Normal 29 6 2" xfId="22942" xr:uid="{00000000-0005-0000-0000-00009F590000}"/>
    <cellStyle name="Normal 29 6 2 2" xfId="22943" xr:uid="{00000000-0005-0000-0000-0000A0590000}"/>
    <cellStyle name="Normal 29 6 2 2 2" xfId="22944" xr:uid="{00000000-0005-0000-0000-0000A1590000}"/>
    <cellStyle name="Normal 29 6 2 3" xfId="22945" xr:uid="{00000000-0005-0000-0000-0000A2590000}"/>
    <cellStyle name="Normal 29 6 3" xfId="22946" xr:uid="{00000000-0005-0000-0000-0000A3590000}"/>
    <cellStyle name="Normal 29 6 3 2" xfId="22947" xr:uid="{00000000-0005-0000-0000-0000A4590000}"/>
    <cellStyle name="Normal 29 6 3 2 2" xfId="22948" xr:uid="{00000000-0005-0000-0000-0000A5590000}"/>
    <cellStyle name="Normal 29 6 3 3" xfId="22949" xr:uid="{00000000-0005-0000-0000-0000A6590000}"/>
    <cellStyle name="Normal 29 6 4" xfId="22950" xr:uid="{00000000-0005-0000-0000-0000A7590000}"/>
    <cellStyle name="Normal 29 6 4 2" xfId="22951" xr:uid="{00000000-0005-0000-0000-0000A8590000}"/>
    <cellStyle name="Normal 29 6 4 2 2" xfId="22952" xr:uid="{00000000-0005-0000-0000-0000A9590000}"/>
    <cellStyle name="Normal 29 6 4 3" xfId="22953" xr:uid="{00000000-0005-0000-0000-0000AA590000}"/>
    <cellStyle name="Normal 29 6 5" xfId="22954" xr:uid="{00000000-0005-0000-0000-0000AB590000}"/>
    <cellStyle name="Normal 29 6 5 2" xfId="22955" xr:uid="{00000000-0005-0000-0000-0000AC590000}"/>
    <cellStyle name="Normal 29 6 6" xfId="22956" xr:uid="{00000000-0005-0000-0000-0000AD590000}"/>
    <cellStyle name="Normal 29 6 6 2" xfId="22957" xr:uid="{00000000-0005-0000-0000-0000AE590000}"/>
    <cellStyle name="Normal 29 6 7" xfId="22958" xr:uid="{00000000-0005-0000-0000-0000AF590000}"/>
    <cellStyle name="Normal 29 7" xfId="22959" xr:uid="{00000000-0005-0000-0000-0000B0590000}"/>
    <cellStyle name="Normal 29 7 2" xfId="22960" xr:uid="{00000000-0005-0000-0000-0000B1590000}"/>
    <cellStyle name="Normal 29 7 2 2" xfId="22961" xr:uid="{00000000-0005-0000-0000-0000B2590000}"/>
    <cellStyle name="Normal 29 7 2 2 2" xfId="22962" xr:uid="{00000000-0005-0000-0000-0000B3590000}"/>
    <cellStyle name="Normal 29 7 2 3" xfId="22963" xr:uid="{00000000-0005-0000-0000-0000B4590000}"/>
    <cellStyle name="Normal 29 7 3" xfId="22964" xr:uid="{00000000-0005-0000-0000-0000B5590000}"/>
    <cellStyle name="Normal 29 7 3 2" xfId="22965" xr:uid="{00000000-0005-0000-0000-0000B6590000}"/>
    <cellStyle name="Normal 29 7 3 2 2" xfId="22966" xr:uid="{00000000-0005-0000-0000-0000B7590000}"/>
    <cellStyle name="Normal 29 7 3 3" xfId="22967" xr:uid="{00000000-0005-0000-0000-0000B8590000}"/>
    <cellStyle name="Normal 29 7 4" xfId="22968" xr:uid="{00000000-0005-0000-0000-0000B9590000}"/>
    <cellStyle name="Normal 29 7 4 2" xfId="22969" xr:uid="{00000000-0005-0000-0000-0000BA590000}"/>
    <cellStyle name="Normal 29 7 4 2 2" xfId="22970" xr:uid="{00000000-0005-0000-0000-0000BB590000}"/>
    <cellStyle name="Normal 29 7 4 3" xfId="22971" xr:uid="{00000000-0005-0000-0000-0000BC590000}"/>
    <cellStyle name="Normal 29 7 5" xfId="22972" xr:uid="{00000000-0005-0000-0000-0000BD590000}"/>
    <cellStyle name="Normal 29 7 5 2" xfId="22973" xr:uid="{00000000-0005-0000-0000-0000BE590000}"/>
    <cellStyle name="Normal 29 7 6" xfId="22974" xr:uid="{00000000-0005-0000-0000-0000BF590000}"/>
    <cellStyle name="Normal 29 7 6 2" xfId="22975" xr:uid="{00000000-0005-0000-0000-0000C0590000}"/>
    <cellStyle name="Normal 29 7 7" xfId="22976" xr:uid="{00000000-0005-0000-0000-0000C1590000}"/>
    <cellStyle name="Normal 29 8" xfId="22977" xr:uid="{00000000-0005-0000-0000-0000C2590000}"/>
    <cellStyle name="Normal 29 8 2" xfId="22978" xr:uid="{00000000-0005-0000-0000-0000C3590000}"/>
    <cellStyle name="Normal 29 8 2 2" xfId="22979" xr:uid="{00000000-0005-0000-0000-0000C4590000}"/>
    <cellStyle name="Normal 29 8 3" xfId="22980" xr:uid="{00000000-0005-0000-0000-0000C5590000}"/>
    <cellStyle name="Normal 29 9" xfId="22981" xr:uid="{00000000-0005-0000-0000-0000C6590000}"/>
    <cellStyle name="Normal 29 9 2" xfId="22982" xr:uid="{00000000-0005-0000-0000-0000C7590000}"/>
    <cellStyle name="Normal 29 9 2 2" xfId="22983" xr:uid="{00000000-0005-0000-0000-0000C8590000}"/>
    <cellStyle name="Normal 29 9 3" xfId="22984" xr:uid="{00000000-0005-0000-0000-0000C9590000}"/>
    <cellStyle name="Normal 29_Confidential Information" xfId="22985" xr:uid="{00000000-0005-0000-0000-0000CA590000}"/>
    <cellStyle name="Normal 3" xfId="22986" xr:uid="{00000000-0005-0000-0000-0000CB590000}"/>
    <cellStyle name="Normal 3 10" xfId="22987" xr:uid="{00000000-0005-0000-0000-0000CC590000}"/>
    <cellStyle name="Normal 3 11" xfId="22988" xr:uid="{00000000-0005-0000-0000-0000CD590000}"/>
    <cellStyle name="Normal 3 2" xfId="22989" xr:uid="{00000000-0005-0000-0000-0000CE590000}"/>
    <cellStyle name="Normal 3 2 2" xfId="22990" xr:uid="{00000000-0005-0000-0000-0000CF590000}"/>
    <cellStyle name="Normal 3 2 2 2" xfId="22991" xr:uid="{00000000-0005-0000-0000-0000D0590000}"/>
    <cellStyle name="Normal 3 2 2 2 2" xfId="22992" xr:uid="{00000000-0005-0000-0000-0000D1590000}"/>
    <cellStyle name="Normal 3 2 2 3" xfId="22993" xr:uid="{00000000-0005-0000-0000-0000D2590000}"/>
    <cellStyle name="Normal 3 3" xfId="22994" xr:uid="{00000000-0005-0000-0000-0000D3590000}"/>
    <cellStyle name="Normal 3 3 2" xfId="22995" xr:uid="{00000000-0005-0000-0000-0000D4590000}"/>
    <cellStyle name="Normal 3 3 2 2" xfId="22996" xr:uid="{00000000-0005-0000-0000-0000D5590000}"/>
    <cellStyle name="Normal 3 3 2 2 2" xfId="22997" xr:uid="{00000000-0005-0000-0000-0000D6590000}"/>
    <cellStyle name="Normal 3 3 2 3" xfId="22998" xr:uid="{00000000-0005-0000-0000-0000D7590000}"/>
    <cellStyle name="Normal 3 4" xfId="22999" xr:uid="{00000000-0005-0000-0000-0000D8590000}"/>
    <cellStyle name="Normal 3 4 2" xfId="23000" xr:uid="{00000000-0005-0000-0000-0000D9590000}"/>
    <cellStyle name="Normal 3 4 2 2" xfId="23001" xr:uid="{00000000-0005-0000-0000-0000DA590000}"/>
    <cellStyle name="Normal 3 4 2 2 2" xfId="23002" xr:uid="{00000000-0005-0000-0000-0000DB590000}"/>
    <cellStyle name="Normal 3 4 2 3" xfId="23003" xr:uid="{00000000-0005-0000-0000-0000DC590000}"/>
    <cellStyle name="Normal 3 4 3" xfId="23004" xr:uid="{00000000-0005-0000-0000-0000DD590000}"/>
    <cellStyle name="Normal 3 4 3 2" xfId="23005" xr:uid="{00000000-0005-0000-0000-0000DE590000}"/>
    <cellStyle name="Normal 3 4 3 2 2" xfId="23006" xr:uid="{00000000-0005-0000-0000-0000DF590000}"/>
    <cellStyle name="Normal 3 4 3 3" xfId="23007" xr:uid="{00000000-0005-0000-0000-0000E0590000}"/>
    <cellStyle name="Normal 3 4 4" xfId="23008" xr:uid="{00000000-0005-0000-0000-0000E1590000}"/>
    <cellStyle name="Normal 3 5" xfId="23009" xr:uid="{00000000-0005-0000-0000-0000E2590000}"/>
    <cellStyle name="Normal 3 5 2" xfId="23010" xr:uid="{00000000-0005-0000-0000-0000E3590000}"/>
    <cellStyle name="Normal 3 5 2 2" xfId="23011" xr:uid="{00000000-0005-0000-0000-0000E4590000}"/>
    <cellStyle name="Normal 3 5 3" xfId="23012" xr:uid="{00000000-0005-0000-0000-0000E5590000}"/>
    <cellStyle name="Normal 3 6" xfId="23013" xr:uid="{00000000-0005-0000-0000-0000E6590000}"/>
    <cellStyle name="Normal 3 6 2" xfId="23014" xr:uid="{00000000-0005-0000-0000-0000E7590000}"/>
    <cellStyle name="Normal 3 6 2 2" xfId="23015" xr:uid="{00000000-0005-0000-0000-0000E8590000}"/>
    <cellStyle name="Normal 3 6 3" xfId="23016" xr:uid="{00000000-0005-0000-0000-0000E9590000}"/>
    <cellStyle name="Normal 3 7" xfId="23017" xr:uid="{00000000-0005-0000-0000-0000EA590000}"/>
    <cellStyle name="Normal 3 7 2" xfId="23018" xr:uid="{00000000-0005-0000-0000-0000EB590000}"/>
    <cellStyle name="Normal 3 8" xfId="23019" xr:uid="{00000000-0005-0000-0000-0000EC590000}"/>
    <cellStyle name="Normal 3 8 2" xfId="23020" xr:uid="{00000000-0005-0000-0000-0000ED590000}"/>
    <cellStyle name="Normal 3 9" xfId="23021" xr:uid="{00000000-0005-0000-0000-0000EE590000}"/>
    <cellStyle name="Normal 30" xfId="23022" xr:uid="{00000000-0005-0000-0000-0000EF590000}"/>
    <cellStyle name="Normal 30 2" xfId="23023" xr:uid="{00000000-0005-0000-0000-0000F0590000}"/>
    <cellStyle name="Normal 31" xfId="23024" xr:uid="{00000000-0005-0000-0000-0000F1590000}"/>
    <cellStyle name="Normal 31 2" xfId="23025" xr:uid="{00000000-0005-0000-0000-0000F2590000}"/>
    <cellStyle name="Normal 32" xfId="23026" xr:uid="{00000000-0005-0000-0000-0000F3590000}"/>
    <cellStyle name="Normal 32 2" xfId="23027" xr:uid="{00000000-0005-0000-0000-0000F4590000}"/>
    <cellStyle name="Normal 33" xfId="23028" xr:uid="{00000000-0005-0000-0000-0000F5590000}"/>
    <cellStyle name="Normal 33 2" xfId="23029" xr:uid="{00000000-0005-0000-0000-0000F6590000}"/>
    <cellStyle name="Normal 34" xfId="23030" xr:uid="{00000000-0005-0000-0000-0000F7590000}"/>
    <cellStyle name="Normal 34 2" xfId="23031" xr:uid="{00000000-0005-0000-0000-0000F8590000}"/>
    <cellStyle name="Normal 35" xfId="23032" xr:uid="{00000000-0005-0000-0000-0000F9590000}"/>
    <cellStyle name="Normal 36" xfId="23033" xr:uid="{00000000-0005-0000-0000-0000FA590000}"/>
    <cellStyle name="Normal 37" xfId="23034" xr:uid="{00000000-0005-0000-0000-0000FB590000}"/>
    <cellStyle name="Normal 38" xfId="23035" xr:uid="{00000000-0005-0000-0000-0000FC590000}"/>
    <cellStyle name="Normal 38 2" xfId="23036" xr:uid="{00000000-0005-0000-0000-0000FD590000}"/>
    <cellStyle name="Normal 39" xfId="23037" xr:uid="{00000000-0005-0000-0000-0000FE590000}"/>
    <cellStyle name="Normal 4" xfId="23038" xr:uid="{00000000-0005-0000-0000-0000FF590000}"/>
    <cellStyle name="Normal 4 2" xfId="23039" xr:uid="{00000000-0005-0000-0000-0000005A0000}"/>
    <cellStyle name="Normal 4 2 2" xfId="23040" xr:uid="{00000000-0005-0000-0000-0000015A0000}"/>
    <cellStyle name="Normal 4 2 2 2" xfId="23041" xr:uid="{00000000-0005-0000-0000-0000025A0000}"/>
    <cellStyle name="Normal 4 2 2 2 2" xfId="23042" xr:uid="{00000000-0005-0000-0000-0000035A0000}"/>
    <cellStyle name="Normal 4 2 2 3" xfId="23043" xr:uid="{00000000-0005-0000-0000-0000045A0000}"/>
    <cellStyle name="Normal 4 2 3" xfId="23044" xr:uid="{00000000-0005-0000-0000-0000055A0000}"/>
    <cellStyle name="Normal 4 3" xfId="23045" xr:uid="{00000000-0005-0000-0000-0000065A0000}"/>
    <cellStyle name="Normal 4 4" xfId="23046" xr:uid="{00000000-0005-0000-0000-0000075A0000}"/>
    <cellStyle name="Normal 4 5" xfId="23047" xr:uid="{00000000-0005-0000-0000-0000085A0000}"/>
    <cellStyle name="Normal 4 5 2" xfId="23048" xr:uid="{00000000-0005-0000-0000-0000095A0000}"/>
    <cellStyle name="Normal 4 5 3" xfId="23049" xr:uid="{00000000-0005-0000-0000-00000A5A0000}"/>
    <cellStyle name="Normal 4 5 4" xfId="23050" xr:uid="{00000000-0005-0000-0000-00000B5A0000}"/>
    <cellStyle name="Normal 4 6" xfId="23051" xr:uid="{00000000-0005-0000-0000-00000C5A0000}"/>
    <cellStyle name="Normal 4 6 2" xfId="23052" xr:uid="{00000000-0005-0000-0000-00000D5A0000}"/>
    <cellStyle name="Normal 4 6 2 2" xfId="23053" xr:uid="{00000000-0005-0000-0000-00000E5A0000}"/>
    <cellStyle name="Normal 4 6 3" xfId="23054" xr:uid="{00000000-0005-0000-0000-00000F5A0000}"/>
    <cellStyle name="Normal 4 7" xfId="23055" xr:uid="{00000000-0005-0000-0000-0000105A0000}"/>
    <cellStyle name="Normal 40" xfId="23056" xr:uid="{00000000-0005-0000-0000-0000115A0000}"/>
    <cellStyle name="Normal 40 2" xfId="23057" xr:uid="{00000000-0005-0000-0000-0000125A0000}"/>
    <cellStyle name="Normal 40 3" xfId="23058" xr:uid="{00000000-0005-0000-0000-0000135A0000}"/>
    <cellStyle name="Normal 41" xfId="23059" xr:uid="{00000000-0005-0000-0000-0000145A0000}"/>
    <cellStyle name="Normal 42" xfId="23060" xr:uid="{00000000-0005-0000-0000-0000155A0000}"/>
    <cellStyle name="Normal 43" xfId="23061" xr:uid="{00000000-0005-0000-0000-0000165A0000}"/>
    <cellStyle name="Normal 44" xfId="23062" xr:uid="{00000000-0005-0000-0000-0000175A0000}"/>
    <cellStyle name="Normal 45" xfId="23063" xr:uid="{00000000-0005-0000-0000-0000185A0000}"/>
    <cellStyle name="Normal 46" xfId="23064" xr:uid="{00000000-0005-0000-0000-0000195A0000}"/>
    <cellStyle name="Normal 47" xfId="23065" xr:uid="{00000000-0005-0000-0000-00001A5A0000}"/>
    <cellStyle name="Normal 48" xfId="23066" xr:uid="{00000000-0005-0000-0000-00001B5A0000}"/>
    <cellStyle name="Normal 49" xfId="23067" xr:uid="{00000000-0005-0000-0000-00001C5A0000}"/>
    <cellStyle name="Normal 5" xfId="23068" xr:uid="{00000000-0005-0000-0000-00001D5A0000}"/>
    <cellStyle name="Normal 5 2" xfId="23069" xr:uid="{00000000-0005-0000-0000-00001E5A0000}"/>
    <cellStyle name="Normal 5 3" xfId="23070" xr:uid="{00000000-0005-0000-0000-00001F5A0000}"/>
    <cellStyle name="Normal 5 4" xfId="23071" xr:uid="{00000000-0005-0000-0000-0000205A0000}"/>
    <cellStyle name="Normal 5 5" xfId="23072" xr:uid="{00000000-0005-0000-0000-0000215A0000}"/>
    <cellStyle name="Normal 5 5 2" xfId="23073" xr:uid="{00000000-0005-0000-0000-0000225A0000}"/>
    <cellStyle name="Normal 5 5 2 2" xfId="23074" xr:uid="{00000000-0005-0000-0000-0000235A0000}"/>
    <cellStyle name="Normal 5 5 3" xfId="23075" xr:uid="{00000000-0005-0000-0000-0000245A0000}"/>
    <cellStyle name="Normal 5_Preliminary financial statement_June 11_updated Aug  24_11" xfId="23076" xr:uid="{00000000-0005-0000-0000-0000255A0000}"/>
    <cellStyle name="Normal 50" xfId="23077" xr:uid="{00000000-0005-0000-0000-0000265A0000}"/>
    <cellStyle name="Normal 51" xfId="23078" xr:uid="{00000000-0005-0000-0000-0000275A0000}"/>
    <cellStyle name="Normal 52" xfId="23079" xr:uid="{00000000-0005-0000-0000-0000285A0000}"/>
    <cellStyle name="Normal 53" xfId="23080" xr:uid="{00000000-0005-0000-0000-0000295A0000}"/>
    <cellStyle name="Normal 54" xfId="23081" xr:uid="{00000000-0005-0000-0000-00002A5A0000}"/>
    <cellStyle name="Normal 55" xfId="23082" xr:uid="{00000000-0005-0000-0000-00002B5A0000}"/>
    <cellStyle name="Normal 56" xfId="23083" xr:uid="{00000000-0005-0000-0000-00002C5A0000}"/>
    <cellStyle name="Normal 57" xfId="23084" xr:uid="{00000000-0005-0000-0000-00002D5A0000}"/>
    <cellStyle name="Normal 58" xfId="23085" xr:uid="{00000000-0005-0000-0000-00002E5A0000}"/>
    <cellStyle name="Normal 59" xfId="23086" xr:uid="{00000000-0005-0000-0000-00002F5A0000}"/>
    <cellStyle name="Normal 6" xfId="23087" xr:uid="{00000000-0005-0000-0000-0000305A0000}"/>
    <cellStyle name="Normal 6 2" xfId="23088" xr:uid="{00000000-0005-0000-0000-0000315A0000}"/>
    <cellStyle name="Normal 6 3" xfId="23089" xr:uid="{00000000-0005-0000-0000-0000325A0000}"/>
    <cellStyle name="Normal 6 4" xfId="23090" xr:uid="{00000000-0005-0000-0000-0000335A0000}"/>
    <cellStyle name="Normal 6 4 2" xfId="23091" xr:uid="{00000000-0005-0000-0000-0000345A0000}"/>
    <cellStyle name="Normal 6 4 2 2" xfId="23092" xr:uid="{00000000-0005-0000-0000-0000355A0000}"/>
    <cellStyle name="Normal 6 4 3" xfId="23093" xr:uid="{00000000-0005-0000-0000-0000365A0000}"/>
    <cellStyle name="Normal 6 5" xfId="23094" xr:uid="{00000000-0005-0000-0000-0000375A0000}"/>
    <cellStyle name="Normal 60" xfId="23095" xr:uid="{00000000-0005-0000-0000-0000385A0000}"/>
    <cellStyle name="Normal 61" xfId="23096" xr:uid="{00000000-0005-0000-0000-0000395A0000}"/>
    <cellStyle name="Normal 62" xfId="23097" xr:uid="{00000000-0005-0000-0000-00003A5A0000}"/>
    <cellStyle name="Normal 63" xfId="23098" xr:uid="{00000000-0005-0000-0000-00003B5A0000}"/>
    <cellStyle name="Normal 64" xfId="23099" xr:uid="{00000000-0005-0000-0000-00003C5A0000}"/>
    <cellStyle name="Normal 64 2" xfId="23100" xr:uid="{00000000-0005-0000-0000-00003D5A0000}"/>
    <cellStyle name="Normal 64 2 2" xfId="23101" xr:uid="{00000000-0005-0000-0000-00003E5A0000}"/>
    <cellStyle name="Normal 64 3" xfId="23102" xr:uid="{00000000-0005-0000-0000-00003F5A0000}"/>
    <cellStyle name="Normal 65" xfId="23103" xr:uid="{00000000-0005-0000-0000-0000405A0000}"/>
    <cellStyle name="Normal 65 2" xfId="23104" xr:uid="{00000000-0005-0000-0000-0000415A0000}"/>
    <cellStyle name="Normal 65 2 2" xfId="23105" xr:uid="{00000000-0005-0000-0000-0000425A0000}"/>
    <cellStyle name="Normal 65 3" xfId="23106" xr:uid="{00000000-0005-0000-0000-0000435A0000}"/>
    <cellStyle name="Normal 66" xfId="23107" xr:uid="{00000000-0005-0000-0000-0000445A0000}"/>
    <cellStyle name="Normal 66 2" xfId="23108" xr:uid="{00000000-0005-0000-0000-0000455A0000}"/>
    <cellStyle name="Normal 66 2 2" xfId="23109" xr:uid="{00000000-0005-0000-0000-0000465A0000}"/>
    <cellStyle name="Normal 66 3" xfId="23110" xr:uid="{00000000-0005-0000-0000-0000475A0000}"/>
    <cellStyle name="Normal 67" xfId="23111" xr:uid="{00000000-0005-0000-0000-0000485A0000}"/>
    <cellStyle name="Normal 67 2" xfId="23112" xr:uid="{00000000-0005-0000-0000-0000495A0000}"/>
    <cellStyle name="Normal 67 2 2" xfId="23113" xr:uid="{00000000-0005-0000-0000-00004A5A0000}"/>
    <cellStyle name="Normal 67 3" xfId="23114" xr:uid="{00000000-0005-0000-0000-00004B5A0000}"/>
    <cellStyle name="Normal 68" xfId="23115" xr:uid="{00000000-0005-0000-0000-00004C5A0000}"/>
    <cellStyle name="Normal 68 2" xfId="23116" xr:uid="{00000000-0005-0000-0000-00004D5A0000}"/>
    <cellStyle name="Normal 68 2 2" xfId="23117" xr:uid="{00000000-0005-0000-0000-00004E5A0000}"/>
    <cellStyle name="Normal 68 3" xfId="23118" xr:uid="{00000000-0005-0000-0000-00004F5A0000}"/>
    <cellStyle name="Normal 69" xfId="23119" xr:uid="{00000000-0005-0000-0000-0000505A0000}"/>
    <cellStyle name="Normal 69 2" xfId="23120" xr:uid="{00000000-0005-0000-0000-0000515A0000}"/>
    <cellStyle name="Normal 69 2 2" xfId="23121" xr:uid="{00000000-0005-0000-0000-0000525A0000}"/>
    <cellStyle name="Normal 69 3" xfId="23122" xr:uid="{00000000-0005-0000-0000-0000535A0000}"/>
    <cellStyle name="Normal 7" xfId="23123" xr:uid="{00000000-0005-0000-0000-0000545A0000}"/>
    <cellStyle name="Normal 7 2" xfId="23124" xr:uid="{00000000-0005-0000-0000-0000555A0000}"/>
    <cellStyle name="Normal 70" xfId="23125" xr:uid="{00000000-0005-0000-0000-0000565A0000}"/>
    <cellStyle name="Normal 70 2" xfId="23126" xr:uid="{00000000-0005-0000-0000-0000575A0000}"/>
    <cellStyle name="Normal 70 2 2" xfId="23127" xr:uid="{00000000-0005-0000-0000-0000585A0000}"/>
    <cellStyle name="Normal 70 3" xfId="23128" xr:uid="{00000000-0005-0000-0000-0000595A0000}"/>
    <cellStyle name="Normal 70 4" xfId="23129" xr:uid="{00000000-0005-0000-0000-00005A5A0000}"/>
    <cellStyle name="Normal 71" xfId="23130" xr:uid="{00000000-0005-0000-0000-00005B5A0000}"/>
    <cellStyle name="Normal 71 2" xfId="23131" xr:uid="{00000000-0005-0000-0000-00005C5A0000}"/>
    <cellStyle name="Normal 71 2 2" xfId="23132" xr:uid="{00000000-0005-0000-0000-00005D5A0000}"/>
    <cellStyle name="Normal 71 3" xfId="23133" xr:uid="{00000000-0005-0000-0000-00005E5A0000}"/>
    <cellStyle name="Normal 72" xfId="23134" xr:uid="{00000000-0005-0000-0000-00005F5A0000}"/>
    <cellStyle name="Normal 72 2" xfId="23135" xr:uid="{00000000-0005-0000-0000-0000605A0000}"/>
    <cellStyle name="Normal 72 2 2" xfId="23136" xr:uid="{00000000-0005-0000-0000-0000615A0000}"/>
    <cellStyle name="Normal 72 3" xfId="23137" xr:uid="{00000000-0005-0000-0000-0000625A0000}"/>
    <cellStyle name="Normal 73" xfId="23138" xr:uid="{00000000-0005-0000-0000-0000635A0000}"/>
    <cellStyle name="Normal 73 2" xfId="23139" xr:uid="{00000000-0005-0000-0000-0000645A0000}"/>
    <cellStyle name="Normal 73 2 2" xfId="23140" xr:uid="{00000000-0005-0000-0000-0000655A0000}"/>
    <cellStyle name="Normal 73 3" xfId="23141" xr:uid="{00000000-0005-0000-0000-0000665A0000}"/>
    <cellStyle name="Normal 74" xfId="23142" xr:uid="{00000000-0005-0000-0000-0000675A0000}"/>
    <cellStyle name="Normal 74 2" xfId="23143" xr:uid="{00000000-0005-0000-0000-0000685A0000}"/>
    <cellStyle name="Normal 74 2 2" xfId="23144" xr:uid="{00000000-0005-0000-0000-0000695A0000}"/>
    <cellStyle name="Normal 74 3" xfId="23145" xr:uid="{00000000-0005-0000-0000-00006A5A0000}"/>
    <cellStyle name="Normal 75" xfId="23146" xr:uid="{00000000-0005-0000-0000-00006B5A0000}"/>
    <cellStyle name="Normal 75 2" xfId="23147" xr:uid="{00000000-0005-0000-0000-00006C5A0000}"/>
    <cellStyle name="Normal 75 2 2" xfId="23148" xr:uid="{00000000-0005-0000-0000-00006D5A0000}"/>
    <cellStyle name="Normal 75 3" xfId="23149" xr:uid="{00000000-0005-0000-0000-00006E5A0000}"/>
    <cellStyle name="Normal 76" xfId="23150" xr:uid="{00000000-0005-0000-0000-00006F5A0000}"/>
    <cellStyle name="Normal 76 2" xfId="23151" xr:uid="{00000000-0005-0000-0000-0000705A0000}"/>
    <cellStyle name="Normal 76 2 2" xfId="23152" xr:uid="{00000000-0005-0000-0000-0000715A0000}"/>
    <cellStyle name="Normal 76 3" xfId="23153" xr:uid="{00000000-0005-0000-0000-0000725A0000}"/>
    <cellStyle name="Normal 77" xfId="23154" xr:uid="{00000000-0005-0000-0000-0000735A0000}"/>
    <cellStyle name="Normal 77 2" xfId="23155" xr:uid="{00000000-0005-0000-0000-0000745A0000}"/>
    <cellStyle name="Normal 77 2 2" xfId="23156" xr:uid="{00000000-0005-0000-0000-0000755A0000}"/>
    <cellStyle name="Normal 77 3" xfId="23157" xr:uid="{00000000-0005-0000-0000-0000765A0000}"/>
    <cellStyle name="Normal 78" xfId="23158" xr:uid="{00000000-0005-0000-0000-0000775A0000}"/>
    <cellStyle name="Normal 78 2" xfId="23159" xr:uid="{00000000-0005-0000-0000-0000785A0000}"/>
    <cellStyle name="Normal 78 2 2" xfId="23160" xr:uid="{00000000-0005-0000-0000-0000795A0000}"/>
    <cellStyle name="Normal 78 3" xfId="23161" xr:uid="{00000000-0005-0000-0000-00007A5A0000}"/>
    <cellStyle name="Normal 79" xfId="23162" xr:uid="{00000000-0005-0000-0000-00007B5A0000}"/>
    <cellStyle name="Normal 79 2" xfId="23163" xr:uid="{00000000-0005-0000-0000-00007C5A0000}"/>
    <cellStyle name="Normal 79 2 2" xfId="23164" xr:uid="{00000000-0005-0000-0000-00007D5A0000}"/>
    <cellStyle name="Normal 79 3" xfId="23165" xr:uid="{00000000-0005-0000-0000-00007E5A0000}"/>
    <cellStyle name="Normal 8" xfId="23166" xr:uid="{00000000-0005-0000-0000-00007F5A0000}"/>
    <cellStyle name="Normal 8 2" xfId="23167" xr:uid="{00000000-0005-0000-0000-0000805A0000}"/>
    <cellStyle name="Normal 80" xfId="23168" xr:uid="{00000000-0005-0000-0000-0000815A0000}"/>
    <cellStyle name="Normal 80 2" xfId="23169" xr:uid="{00000000-0005-0000-0000-0000825A0000}"/>
    <cellStyle name="Normal 80 2 2" xfId="23170" xr:uid="{00000000-0005-0000-0000-0000835A0000}"/>
    <cellStyle name="Normal 80 3" xfId="23171" xr:uid="{00000000-0005-0000-0000-0000845A0000}"/>
    <cellStyle name="Normal 81" xfId="23172" xr:uid="{00000000-0005-0000-0000-0000855A0000}"/>
    <cellStyle name="Normal 81 2" xfId="23173" xr:uid="{00000000-0005-0000-0000-0000865A0000}"/>
    <cellStyle name="Normal 81 2 2" xfId="23174" xr:uid="{00000000-0005-0000-0000-0000875A0000}"/>
    <cellStyle name="Normal 81 3" xfId="23175" xr:uid="{00000000-0005-0000-0000-0000885A0000}"/>
    <cellStyle name="Normal 82" xfId="23176" xr:uid="{00000000-0005-0000-0000-0000895A0000}"/>
    <cellStyle name="Normal 82 2" xfId="23177" xr:uid="{00000000-0005-0000-0000-00008A5A0000}"/>
    <cellStyle name="Normal 82 2 2" xfId="23178" xr:uid="{00000000-0005-0000-0000-00008B5A0000}"/>
    <cellStyle name="Normal 82 3" xfId="23179" xr:uid="{00000000-0005-0000-0000-00008C5A0000}"/>
    <cellStyle name="Normal 83" xfId="23180" xr:uid="{00000000-0005-0000-0000-00008D5A0000}"/>
    <cellStyle name="Normal 83 2" xfId="23181" xr:uid="{00000000-0005-0000-0000-00008E5A0000}"/>
    <cellStyle name="Normal 83 2 2" xfId="23182" xr:uid="{00000000-0005-0000-0000-00008F5A0000}"/>
    <cellStyle name="Normal 83 3" xfId="23183" xr:uid="{00000000-0005-0000-0000-0000905A0000}"/>
    <cellStyle name="Normal 84" xfId="23184" xr:uid="{00000000-0005-0000-0000-0000915A0000}"/>
    <cellStyle name="Normal 84 2" xfId="23185" xr:uid="{00000000-0005-0000-0000-0000925A0000}"/>
    <cellStyle name="Normal 84 2 2" xfId="23186" xr:uid="{00000000-0005-0000-0000-0000935A0000}"/>
    <cellStyle name="Normal 84 3" xfId="23187" xr:uid="{00000000-0005-0000-0000-0000945A0000}"/>
    <cellStyle name="Normal 85" xfId="23188" xr:uid="{00000000-0005-0000-0000-0000955A0000}"/>
    <cellStyle name="Normal 85 2" xfId="23189" xr:uid="{00000000-0005-0000-0000-0000965A0000}"/>
    <cellStyle name="Normal 85 2 2" xfId="23190" xr:uid="{00000000-0005-0000-0000-0000975A0000}"/>
    <cellStyle name="Normal 85 3" xfId="23191" xr:uid="{00000000-0005-0000-0000-0000985A0000}"/>
    <cellStyle name="Normal 86" xfId="23192" xr:uid="{00000000-0005-0000-0000-0000995A0000}"/>
    <cellStyle name="Normal 86 2" xfId="23193" xr:uid="{00000000-0005-0000-0000-00009A5A0000}"/>
    <cellStyle name="Normal 86 2 2" xfId="23194" xr:uid="{00000000-0005-0000-0000-00009B5A0000}"/>
    <cellStyle name="Normal 86 3" xfId="23195" xr:uid="{00000000-0005-0000-0000-00009C5A0000}"/>
    <cellStyle name="Normal 87" xfId="23196" xr:uid="{00000000-0005-0000-0000-00009D5A0000}"/>
    <cellStyle name="Normal 87 2" xfId="23197" xr:uid="{00000000-0005-0000-0000-00009E5A0000}"/>
    <cellStyle name="Normal 87 2 2" xfId="23198" xr:uid="{00000000-0005-0000-0000-00009F5A0000}"/>
    <cellStyle name="Normal 87 3" xfId="23199" xr:uid="{00000000-0005-0000-0000-0000A05A0000}"/>
    <cellStyle name="Normal 88" xfId="23200" xr:uid="{00000000-0005-0000-0000-0000A15A0000}"/>
    <cellStyle name="Normal 88 2" xfId="23201" xr:uid="{00000000-0005-0000-0000-0000A25A0000}"/>
    <cellStyle name="Normal 88 2 2" xfId="23202" xr:uid="{00000000-0005-0000-0000-0000A35A0000}"/>
    <cellStyle name="Normal 88 3" xfId="23203" xr:uid="{00000000-0005-0000-0000-0000A45A0000}"/>
    <cellStyle name="Normal 89" xfId="23204" xr:uid="{00000000-0005-0000-0000-0000A55A0000}"/>
    <cellStyle name="Normal 89 2" xfId="23205" xr:uid="{00000000-0005-0000-0000-0000A65A0000}"/>
    <cellStyle name="Normal 89 2 2" xfId="23206" xr:uid="{00000000-0005-0000-0000-0000A75A0000}"/>
    <cellStyle name="Normal 89 3" xfId="23207" xr:uid="{00000000-0005-0000-0000-0000A85A0000}"/>
    <cellStyle name="Normal 9" xfId="23208" xr:uid="{00000000-0005-0000-0000-0000A95A0000}"/>
    <cellStyle name="Normal 9 2" xfId="23209" xr:uid="{00000000-0005-0000-0000-0000AA5A0000}"/>
    <cellStyle name="Normal 90" xfId="23210" xr:uid="{00000000-0005-0000-0000-0000AB5A0000}"/>
    <cellStyle name="Normal 90 2" xfId="23211" xr:uid="{00000000-0005-0000-0000-0000AC5A0000}"/>
    <cellStyle name="Normal 90 2 2" xfId="23212" xr:uid="{00000000-0005-0000-0000-0000AD5A0000}"/>
    <cellStyle name="Normal 90 3" xfId="23213" xr:uid="{00000000-0005-0000-0000-0000AE5A0000}"/>
    <cellStyle name="Normal 91" xfId="23214" xr:uid="{00000000-0005-0000-0000-0000AF5A0000}"/>
    <cellStyle name="Normal 91 2" xfId="23215" xr:uid="{00000000-0005-0000-0000-0000B05A0000}"/>
    <cellStyle name="Normal 91 2 2" xfId="23216" xr:uid="{00000000-0005-0000-0000-0000B15A0000}"/>
    <cellStyle name="Normal 91 3" xfId="23217" xr:uid="{00000000-0005-0000-0000-0000B25A0000}"/>
    <cellStyle name="Normal 92" xfId="23218" xr:uid="{00000000-0005-0000-0000-0000B35A0000}"/>
    <cellStyle name="Normal 92 2" xfId="23219" xr:uid="{00000000-0005-0000-0000-0000B45A0000}"/>
    <cellStyle name="Normal 92 2 2" xfId="23220" xr:uid="{00000000-0005-0000-0000-0000B55A0000}"/>
    <cellStyle name="Normal 92 3" xfId="23221" xr:uid="{00000000-0005-0000-0000-0000B65A0000}"/>
    <cellStyle name="Normal 93" xfId="23222" xr:uid="{00000000-0005-0000-0000-0000B75A0000}"/>
    <cellStyle name="Normal 94" xfId="23223" xr:uid="{00000000-0005-0000-0000-0000B85A0000}"/>
    <cellStyle name="Normal 95" xfId="23224" xr:uid="{00000000-0005-0000-0000-0000B95A0000}"/>
    <cellStyle name="Normal 96" xfId="23225" xr:uid="{00000000-0005-0000-0000-0000BA5A0000}"/>
    <cellStyle name="Normal 97" xfId="23226" xr:uid="{00000000-0005-0000-0000-0000BB5A0000}"/>
    <cellStyle name="Normal 98" xfId="23227" xr:uid="{00000000-0005-0000-0000-0000BC5A0000}"/>
    <cellStyle name="Normal 99" xfId="23228" xr:uid="{00000000-0005-0000-0000-0000BD5A0000}"/>
    <cellStyle name="Note 2" xfId="23229" xr:uid="{00000000-0005-0000-0000-0000BE5A0000}"/>
    <cellStyle name="Note 2 10" xfId="23230" xr:uid="{00000000-0005-0000-0000-0000BF5A0000}"/>
    <cellStyle name="Note 2 10 2" xfId="23231" xr:uid="{00000000-0005-0000-0000-0000C05A0000}"/>
    <cellStyle name="Note 2 10 3" xfId="23232" xr:uid="{00000000-0005-0000-0000-0000C15A0000}"/>
    <cellStyle name="Note 2 10 4" xfId="23233" xr:uid="{00000000-0005-0000-0000-0000C25A0000}"/>
    <cellStyle name="Note 2 10 5" xfId="23234" xr:uid="{00000000-0005-0000-0000-0000C35A0000}"/>
    <cellStyle name="Note 2 10 5 2" xfId="23235" xr:uid="{00000000-0005-0000-0000-0000C45A0000}"/>
    <cellStyle name="Note 2 10 6" xfId="23236" xr:uid="{00000000-0005-0000-0000-0000C55A0000}"/>
    <cellStyle name="Note 2 10 7" xfId="23237" xr:uid="{00000000-0005-0000-0000-0000C65A0000}"/>
    <cellStyle name="Note 2 11" xfId="23238" xr:uid="{00000000-0005-0000-0000-0000C75A0000}"/>
    <cellStyle name="Note 2 12" xfId="23239" xr:uid="{00000000-0005-0000-0000-0000C85A0000}"/>
    <cellStyle name="Note 2 12 2" xfId="23240" xr:uid="{00000000-0005-0000-0000-0000C95A0000}"/>
    <cellStyle name="Note 2 12 2 2" xfId="23241" xr:uid="{00000000-0005-0000-0000-0000CA5A0000}"/>
    <cellStyle name="Note 2 12 3" xfId="23242" xr:uid="{00000000-0005-0000-0000-0000CB5A0000}"/>
    <cellStyle name="Note 2 12 4" xfId="23243" xr:uid="{00000000-0005-0000-0000-0000CC5A0000}"/>
    <cellStyle name="Note 2 12 5" xfId="23244" xr:uid="{00000000-0005-0000-0000-0000CD5A0000}"/>
    <cellStyle name="Note 2 13" xfId="23245" xr:uid="{00000000-0005-0000-0000-0000CE5A0000}"/>
    <cellStyle name="Note 2 13 2" xfId="23246" xr:uid="{00000000-0005-0000-0000-0000CF5A0000}"/>
    <cellStyle name="Note 2 13 2 2" xfId="23247" xr:uid="{00000000-0005-0000-0000-0000D05A0000}"/>
    <cellStyle name="Note 2 13 3" xfId="23248" xr:uid="{00000000-0005-0000-0000-0000D15A0000}"/>
    <cellStyle name="Note 2 14" xfId="23249" xr:uid="{00000000-0005-0000-0000-0000D25A0000}"/>
    <cellStyle name="Note 2 14 2" xfId="23250" xr:uid="{00000000-0005-0000-0000-0000D35A0000}"/>
    <cellStyle name="Note 2 14 2 2" xfId="23251" xr:uid="{00000000-0005-0000-0000-0000D45A0000}"/>
    <cellStyle name="Note 2 14 3" xfId="23252" xr:uid="{00000000-0005-0000-0000-0000D55A0000}"/>
    <cellStyle name="Note 2 15" xfId="23253" xr:uid="{00000000-0005-0000-0000-0000D65A0000}"/>
    <cellStyle name="Note 2 15 2" xfId="23254" xr:uid="{00000000-0005-0000-0000-0000D75A0000}"/>
    <cellStyle name="Note 2 16" xfId="23255" xr:uid="{00000000-0005-0000-0000-0000D85A0000}"/>
    <cellStyle name="Note 2 16 2" xfId="23256" xr:uid="{00000000-0005-0000-0000-0000D95A0000}"/>
    <cellStyle name="Note 2 17" xfId="23257" xr:uid="{00000000-0005-0000-0000-0000DA5A0000}"/>
    <cellStyle name="Note 2 17 2" xfId="23258" xr:uid="{00000000-0005-0000-0000-0000DB5A0000}"/>
    <cellStyle name="Note 2 18" xfId="23259" xr:uid="{00000000-0005-0000-0000-0000DC5A0000}"/>
    <cellStyle name="Note 2 19" xfId="23260" xr:uid="{00000000-0005-0000-0000-0000DD5A0000}"/>
    <cellStyle name="Note 2 2" xfId="23261" xr:uid="{00000000-0005-0000-0000-0000DE5A0000}"/>
    <cellStyle name="Note 2 2 10" xfId="23262" xr:uid="{00000000-0005-0000-0000-0000DF5A0000}"/>
    <cellStyle name="Note 2 2 10 2" xfId="23263" xr:uid="{00000000-0005-0000-0000-0000E05A0000}"/>
    <cellStyle name="Note 2 2 10 2 2" xfId="23264" xr:uid="{00000000-0005-0000-0000-0000E15A0000}"/>
    <cellStyle name="Note 2 2 10 3" xfId="23265" xr:uid="{00000000-0005-0000-0000-0000E25A0000}"/>
    <cellStyle name="Note 2 2 10 4" xfId="23266" xr:uid="{00000000-0005-0000-0000-0000E35A0000}"/>
    <cellStyle name="Note 2 2 10 5" xfId="23267" xr:uid="{00000000-0005-0000-0000-0000E45A0000}"/>
    <cellStyle name="Note 2 2 11" xfId="23268" xr:uid="{00000000-0005-0000-0000-0000E55A0000}"/>
    <cellStyle name="Note 2 2 11 2" xfId="23269" xr:uid="{00000000-0005-0000-0000-0000E65A0000}"/>
    <cellStyle name="Note 2 2 11 2 2" xfId="23270" xr:uid="{00000000-0005-0000-0000-0000E75A0000}"/>
    <cellStyle name="Note 2 2 11 3" xfId="23271" xr:uid="{00000000-0005-0000-0000-0000E85A0000}"/>
    <cellStyle name="Note 2 2 12" xfId="23272" xr:uid="{00000000-0005-0000-0000-0000E95A0000}"/>
    <cellStyle name="Note 2 2 12 2" xfId="23273" xr:uid="{00000000-0005-0000-0000-0000EA5A0000}"/>
    <cellStyle name="Note 2 2 12 2 2" xfId="23274" xr:uid="{00000000-0005-0000-0000-0000EB5A0000}"/>
    <cellStyle name="Note 2 2 12 3" xfId="23275" xr:uid="{00000000-0005-0000-0000-0000EC5A0000}"/>
    <cellStyle name="Note 2 2 13" xfId="23276" xr:uid="{00000000-0005-0000-0000-0000ED5A0000}"/>
    <cellStyle name="Note 2 2 13 2" xfId="23277" xr:uid="{00000000-0005-0000-0000-0000EE5A0000}"/>
    <cellStyle name="Note 2 2 14" xfId="23278" xr:uid="{00000000-0005-0000-0000-0000EF5A0000}"/>
    <cellStyle name="Note 2 2 14 2" xfId="23279" xr:uid="{00000000-0005-0000-0000-0000F05A0000}"/>
    <cellStyle name="Note 2 2 15" xfId="23280" xr:uid="{00000000-0005-0000-0000-0000F15A0000}"/>
    <cellStyle name="Note 2 2 16" xfId="23281" xr:uid="{00000000-0005-0000-0000-0000F25A0000}"/>
    <cellStyle name="Note 2 2 17" xfId="23282" xr:uid="{00000000-0005-0000-0000-0000F35A0000}"/>
    <cellStyle name="Note 2 2 2" xfId="23283" xr:uid="{00000000-0005-0000-0000-0000F45A0000}"/>
    <cellStyle name="Note 2 2 2 10" xfId="23284" xr:uid="{00000000-0005-0000-0000-0000F55A0000}"/>
    <cellStyle name="Note 2 2 2 10 2" xfId="23285" xr:uid="{00000000-0005-0000-0000-0000F65A0000}"/>
    <cellStyle name="Note 2 2 2 10 2 2" xfId="23286" xr:uid="{00000000-0005-0000-0000-0000F75A0000}"/>
    <cellStyle name="Note 2 2 2 10 3" xfId="23287" xr:uid="{00000000-0005-0000-0000-0000F85A0000}"/>
    <cellStyle name="Note 2 2 2 11" xfId="23288" xr:uid="{00000000-0005-0000-0000-0000F95A0000}"/>
    <cellStyle name="Note 2 2 2 11 2" xfId="23289" xr:uid="{00000000-0005-0000-0000-0000FA5A0000}"/>
    <cellStyle name="Note 2 2 2 12" xfId="23290" xr:uid="{00000000-0005-0000-0000-0000FB5A0000}"/>
    <cellStyle name="Note 2 2 2 12 2" xfId="23291" xr:uid="{00000000-0005-0000-0000-0000FC5A0000}"/>
    <cellStyle name="Note 2 2 2 13" xfId="23292" xr:uid="{00000000-0005-0000-0000-0000FD5A0000}"/>
    <cellStyle name="Note 2 2 2 14" xfId="23293" xr:uid="{00000000-0005-0000-0000-0000FE5A0000}"/>
    <cellStyle name="Note 2 2 2 15" xfId="23294" xr:uid="{00000000-0005-0000-0000-0000FF5A0000}"/>
    <cellStyle name="Note 2 2 2 2" xfId="23295" xr:uid="{00000000-0005-0000-0000-0000005B0000}"/>
    <cellStyle name="Note 2 2 2 2 2" xfId="23296" xr:uid="{00000000-0005-0000-0000-0000015B0000}"/>
    <cellStyle name="Note 2 2 2 2 2 2" xfId="23297" xr:uid="{00000000-0005-0000-0000-0000025B0000}"/>
    <cellStyle name="Note 2 2 2 2 2 3" xfId="23298" xr:uid="{00000000-0005-0000-0000-0000035B0000}"/>
    <cellStyle name="Note 2 2 2 2 2 3 2" xfId="23299" xr:uid="{00000000-0005-0000-0000-0000045B0000}"/>
    <cellStyle name="Note 2 2 2 2 2 3 3" xfId="23300" xr:uid="{00000000-0005-0000-0000-0000055B0000}"/>
    <cellStyle name="Note 2 2 2 2 2 4" xfId="23301" xr:uid="{00000000-0005-0000-0000-0000065B0000}"/>
    <cellStyle name="Note 2 2 2 2 2 4 2" xfId="23302" xr:uid="{00000000-0005-0000-0000-0000075B0000}"/>
    <cellStyle name="Note 2 2 2 2 2 4 2 2" xfId="23303" xr:uid="{00000000-0005-0000-0000-0000085B0000}"/>
    <cellStyle name="Note 2 2 2 2 2 4 3" xfId="23304" xr:uid="{00000000-0005-0000-0000-0000095B0000}"/>
    <cellStyle name="Note 2 2 2 2 2 5" xfId="23305" xr:uid="{00000000-0005-0000-0000-00000A5B0000}"/>
    <cellStyle name="Note 2 2 2 2 2 5 2" xfId="23306" xr:uid="{00000000-0005-0000-0000-00000B5B0000}"/>
    <cellStyle name="Note 2 2 2 2 2 5 2 2" xfId="23307" xr:uid="{00000000-0005-0000-0000-00000C5B0000}"/>
    <cellStyle name="Note 2 2 2 2 2 5 3" xfId="23308" xr:uid="{00000000-0005-0000-0000-00000D5B0000}"/>
    <cellStyle name="Note 2 2 2 2 2 6" xfId="23309" xr:uid="{00000000-0005-0000-0000-00000E5B0000}"/>
    <cellStyle name="Note 2 2 2 2 2 6 2" xfId="23310" xr:uid="{00000000-0005-0000-0000-00000F5B0000}"/>
    <cellStyle name="Note 2 2 2 2 2 6 2 2" xfId="23311" xr:uid="{00000000-0005-0000-0000-0000105B0000}"/>
    <cellStyle name="Note 2 2 2 2 2 6 3" xfId="23312" xr:uid="{00000000-0005-0000-0000-0000115B0000}"/>
    <cellStyle name="Note 2 2 2 2 2 7" xfId="23313" xr:uid="{00000000-0005-0000-0000-0000125B0000}"/>
    <cellStyle name="Note 2 2 2 2 2 7 2" xfId="23314" xr:uid="{00000000-0005-0000-0000-0000135B0000}"/>
    <cellStyle name="Note 2 2 2 2 2 8" xfId="23315" xr:uid="{00000000-0005-0000-0000-0000145B0000}"/>
    <cellStyle name="Note 2 2 2 2 2 8 2" xfId="23316" xr:uid="{00000000-0005-0000-0000-0000155B0000}"/>
    <cellStyle name="Note 2 2 2 2 2 9" xfId="23317" xr:uid="{00000000-0005-0000-0000-0000165B0000}"/>
    <cellStyle name="Note 2 2 2 2 3" xfId="23318" xr:uid="{00000000-0005-0000-0000-0000175B0000}"/>
    <cellStyle name="Note 2 2 2 2 3 2" xfId="23319" xr:uid="{00000000-0005-0000-0000-0000185B0000}"/>
    <cellStyle name="Note 2 2 2 2 3 3" xfId="23320" xr:uid="{00000000-0005-0000-0000-0000195B0000}"/>
    <cellStyle name="Note 2 2 2 2 3 3 2" xfId="23321" xr:uid="{00000000-0005-0000-0000-00001A5B0000}"/>
    <cellStyle name="Note 2 2 2 2 3 3 3" xfId="23322" xr:uid="{00000000-0005-0000-0000-00001B5B0000}"/>
    <cellStyle name="Note 2 2 2 2 3 4" xfId="23323" xr:uid="{00000000-0005-0000-0000-00001C5B0000}"/>
    <cellStyle name="Note 2 2 2 2 3 4 2" xfId="23324" xr:uid="{00000000-0005-0000-0000-00001D5B0000}"/>
    <cellStyle name="Note 2 2 2 2 3 4 2 2" xfId="23325" xr:uid="{00000000-0005-0000-0000-00001E5B0000}"/>
    <cellStyle name="Note 2 2 2 2 3 4 3" xfId="23326" xr:uid="{00000000-0005-0000-0000-00001F5B0000}"/>
    <cellStyle name="Note 2 2 2 2 3 5" xfId="23327" xr:uid="{00000000-0005-0000-0000-0000205B0000}"/>
    <cellStyle name="Note 2 2 2 2 3 5 2" xfId="23328" xr:uid="{00000000-0005-0000-0000-0000215B0000}"/>
    <cellStyle name="Note 2 2 2 2 3 5 2 2" xfId="23329" xr:uid="{00000000-0005-0000-0000-0000225B0000}"/>
    <cellStyle name="Note 2 2 2 2 3 5 3" xfId="23330" xr:uid="{00000000-0005-0000-0000-0000235B0000}"/>
    <cellStyle name="Note 2 2 2 2 3 6" xfId="23331" xr:uid="{00000000-0005-0000-0000-0000245B0000}"/>
    <cellStyle name="Note 2 2 2 2 3 6 2" xfId="23332" xr:uid="{00000000-0005-0000-0000-0000255B0000}"/>
    <cellStyle name="Note 2 2 2 2 3 6 2 2" xfId="23333" xr:uid="{00000000-0005-0000-0000-0000265B0000}"/>
    <cellStyle name="Note 2 2 2 2 3 6 3" xfId="23334" xr:uid="{00000000-0005-0000-0000-0000275B0000}"/>
    <cellStyle name="Note 2 2 2 2 3 7" xfId="23335" xr:uid="{00000000-0005-0000-0000-0000285B0000}"/>
    <cellStyle name="Note 2 2 2 2 3 7 2" xfId="23336" xr:uid="{00000000-0005-0000-0000-0000295B0000}"/>
    <cellStyle name="Note 2 2 2 2 3 8" xfId="23337" xr:uid="{00000000-0005-0000-0000-00002A5B0000}"/>
    <cellStyle name="Note 2 2 2 2 3 8 2" xfId="23338" xr:uid="{00000000-0005-0000-0000-00002B5B0000}"/>
    <cellStyle name="Note 2 2 2 2 3 9" xfId="23339" xr:uid="{00000000-0005-0000-0000-00002C5B0000}"/>
    <cellStyle name="Note 2 2 2 2 4" xfId="23340" xr:uid="{00000000-0005-0000-0000-00002D5B0000}"/>
    <cellStyle name="Note 2 2 2 2 4 2" xfId="23341" xr:uid="{00000000-0005-0000-0000-00002E5B0000}"/>
    <cellStyle name="Note 2 2 2 2 4 3" xfId="23342" xr:uid="{00000000-0005-0000-0000-00002F5B0000}"/>
    <cellStyle name="Note 2 2 2 2 4 3 2" xfId="23343" xr:uid="{00000000-0005-0000-0000-0000305B0000}"/>
    <cellStyle name="Note 2 2 2 2 4 3 2 2" xfId="23344" xr:uid="{00000000-0005-0000-0000-0000315B0000}"/>
    <cellStyle name="Note 2 2 2 2 4 3 3" xfId="23345" xr:uid="{00000000-0005-0000-0000-0000325B0000}"/>
    <cellStyle name="Note 2 2 2 2 4 4" xfId="23346" xr:uid="{00000000-0005-0000-0000-0000335B0000}"/>
    <cellStyle name="Note 2 2 2 2 4 4 2" xfId="23347" xr:uid="{00000000-0005-0000-0000-0000345B0000}"/>
    <cellStyle name="Note 2 2 2 2 4 4 2 2" xfId="23348" xr:uid="{00000000-0005-0000-0000-0000355B0000}"/>
    <cellStyle name="Note 2 2 2 2 4 4 3" xfId="23349" xr:uid="{00000000-0005-0000-0000-0000365B0000}"/>
    <cellStyle name="Note 2 2 2 2 4 5" xfId="23350" xr:uid="{00000000-0005-0000-0000-0000375B0000}"/>
    <cellStyle name="Note 2 2 2 2 4 5 2" xfId="23351" xr:uid="{00000000-0005-0000-0000-0000385B0000}"/>
    <cellStyle name="Note 2 2 2 2 4 5 2 2" xfId="23352" xr:uid="{00000000-0005-0000-0000-0000395B0000}"/>
    <cellStyle name="Note 2 2 2 2 4 5 3" xfId="23353" xr:uid="{00000000-0005-0000-0000-00003A5B0000}"/>
    <cellStyle name="Note 2 2 2 2 4 6" xfId="23354" xr:uid="{00000000-0005-0000-0000-00003B5B0000}"/>
    <cellStyle name="Note 2 2 2 2 4 6 2" xfId="23355" xr:uid="{00000000-0005-0000-0000-00003C5B0000}"/>
    <cellStyle name="Note 2 2 2 2 4 7" xfId="23356" xr:uid="{00000000-0005-0000-0000-00003D5B0000}"/>
    <cellStyle name="Note 2 2 2 2 4 7 2" xfId="23357" xr:uid="{00000000-0005-0000-0000-00003E5B0000}"/>
    <cellStyle name="Note 2 2 2 2 4 8" xfId="23358" xr:uid="{00000000-0005-0000-0000-00003F5B0000}"/>
    <cellStyle name="Note 2 2 2 2 4 9" xfId="23359" xr:uid="{00000000-0005-0000-0000-0000405B0000}"/>
    <cellStyle name="Note 2 2 2 2 5" xfId="23360" xr:uid="{00000000-0005-0000-0000-0000415B0000}"/>
    <cellStyle name="Note 2 2 2 2 5 2" xfId="23361" xr:uid="{00000000-0005-0000-0000-0000425B0000}"/>
    <cellStyle name="Note 2 2 2 2 5 3" xfId="23362" xr:uid="{00000000-0005-0000-0000-0000435B0000}"/>
    <cellStyle name="Note 2 2 2 2 6" xfId="23363" xr:uid="{00000000-0005-0000-0000-0000445B0000}"/>
    <cellStyle name="Note 2 2 2 2 6 2" xfId="23364" xr:uid="{00000000-0005-0000-0000-0000455B0000}"/>
    <cellStyle name="Note 2 2 2 2 6 2 2" xfId="23365" xr:uid="{00000000-0005-0000-0000-0000465B0000}"/>
    <cellStyle name="Note 2 2 2 2 6 2 2 2" xfId="23366" xr:uid="{00000000-0005-0000-0000-0000475B0000}"/>
    <cellStyle name="Note 2 2 2 2 6 2 3" xfId="23367" xr:uid="{00000000-0005-0000-0000-0000485B0000}"/>
    <cellStyle name="Note 2 2 2 2 6 3" xfId="23368" xr:uid="{00000000-0005-0000-0000-0000495B0000}"/>
    <cellStyle name="Note 2 2 2 2 6 3 2" xfId="23369" xr:uid="{00000000-0005-0000-0000-00004A5B0000}"/>
    <cellStyle name="Note 2 2 2 2 6 3 2 2" xfId="23370" xr:uid="{00000000-0005-0000-0000-00004B5B0000}"/>
    <cellStyle name="Note 2 2 2 2 6 3 3" xfId="23371" xr:uid="{00000000-0005-0000-0000-00004C5B0000}"/>
    <cellStyle name="Note 2 2 2 2 6 4" xfId="23372" xr:uid="{00000000-0005-0000-0000-00004D5B0000}"/>
    <cellStyle name="Note 2 2 2 2 6 4 2" xfId="23373" xr:uid="{00000000-0005-0000-0000-00004E5B0000}"/>
    <cellStyle name="Note 2 2 2 2 6 4 2 2" xfId="23374" xr:uid="{00000000-0005-0000-0000-00004F5B0000}"/>
    <cellStyle name="Note 2 2 2 2 6 4 3" xfId="23375" xr:uid="{00000000-0005-0000-0000-0000505B0000}"/>
    <cellStyle name="Note 2 2 2 2 6 5" xfId="23376" xr:uid="{00000000-0005-0000-0000-0000515B0000}"/>
    <cellStyle name="Note 2 2 2 2 6 5 2" xfId="23377" xr:uid="{00000000-0005-0000-0000-0000525B0000}"/>
    <cellStyle name="Note 2 2 2 2 6 6" xfId="23378" xr:uid="{00000000-0005-0000-0000-0000535B0000}"/>
    <cellStyle name="Note 2 2 2 2 6 6 2" xfId="23379" xr:uid="{00000000-0005-0000-0000-0000545B0000}"/>
    <cellStyle name="Note 2 2 2 2 6 7" xfId="23380" xr:uid="{00000000-0005-0000-0000-0000555B0000}"/>
    <cellStyle name="Note 2 2 2 2 7" xfId="23381" xr:uid="{00000000-0005-0000-0000-0000565B0000}"/>
    <cellStyle name="Note 2 2 2 2 7 2" xfId="23382" xr:uid="{00000000-0005-0000-0000-0000575B0000}"/>
    <cellStyle name="Note 2 2 2 2 7 2 2" xfId="23383" xr:uid="{00000000-0005-0000-0000-0000585B0000}"/>
    <cellStyle name="Note 2 2 2 2 7 3" xfId="23384" xr:uid="{00000000-0005-0000-0000-0000595B0000}"/>
    <cellStyle name="Note 2 2 2 2 8" xfId="23385" xr:uid="{00000000-0005-0000-0000-00005A5B0000}"/>
    <cellStyle name="Note 2 2 2 2 8 2" xfId="23386" xr:uid="{00000000-0005-0000-0000-00005B5B0000}"/>
    <cellStyle name="Note 2 2 2 2 8 2 2" xfId="23387" xr:uid="{00000000-0005-0000-0000-00005C5B0000}"/>
    <cellStyle name="Note 2 2 2 2 8 3" xfId="23388" xr:uid="{00000000-0005-0000-0000-00005D5B0000}"/>
    <cellStyle name="Note 2 2 2 3" xfId="23389" xr:uid="{00000000-0005-0000-0000-00005E5B0000}"/>
    <cellStyle name="Note 2 2 2 3 10" xfId="23390" xr:uid="{00000000-0005-0000-0000-00005F5B0000}"/>
    <cellStyle name="Note 2 2 2 3 2" xfId="23391" xr:uid="{00000000-0005-0000-0000-0000605B0000}"/>
    <cellStyle name="Note 2 2 2 3 2 2" xfId="23392" xr:uid="{00000000-0005-0000-0000-0000615B0000}"/>
    <cellStyle name="Note 2 2 2 3 2 3" xfId="23393" xr:uid="{00000000-0005-0000-0000-0000625B0000}"/>
    <cellStyle name="Note 2 2 2 3 2 3 2" xfId="23394" xr:uid="{00000000-0005-0000-0000-0000635B0000}"/>
    <cellStyle name="Note 2 2 2 3 2 3 3" xfId="23395" xr:uid="{00000000-0005-0000-0000-0000645B0000}"/>
    <cellStyle name="Note 2 2 2 3 2 4" xfId="23396" xr:uid="{00000000-0005-0000-0000-0000655B0000}"/>
    <cellStyle name="Note 2 2 2 3 2 4 2" xfId="23397" xr:uid="{00000000-0005-0000-0000-0000665B0000}"/>
    <cellStyle name="Note 2 2 2 3 2 4 2 2" xfId="23398" xr:uid="{00000000-0005-0000-0000-0000675B0000}"/>
    <cellStyle name="Note 2 2 2 3 2 4 3" xfId="23399" xr:uid="{00000000-0005-0000-0000-0000685B0000}"/>
    <cellStyle name="Note 2 2 2 3 2 5" xfId="23400" xr:uid="{00000000-0005-0000-0000-0000695B0000}"/>
    <cellStyle name="Note 2 2 2 3 2 5 2" xfId="23401" xr:uid="{00000000-0005-0000-0000-00006A5B0000}"/>
    <cellStyle name="Note 2 2 2 3 2 5 2 2" xfId="23402" xr:uid="{00000000-0005-0000-0000-00006B5B0000}"/>
    <cellStyle name="Note 2 2 2 3 2 5 3" xfId="23403" xr:uid="{00000000-0005-0000-0000-00006C5B0000}"/>
    <cellStyle name="Note 2 2 2 3 2 6" xfId="23404" xr:uid="{00000000-0005-0000-0000-00006D5B0000}"/>
    <cellStyle name="Note 2 2 2 3 2 6 2" xfId="23405" xr:uid="{00000000-0005-0000-0000-00006E5B0000}"/>
    <cellStyle name="Note 2 2 2 3 2 6 2 2" xfId="23406" xr:uid="{00000000-0005-0000-0000-00006F5B0000}"/>
    <cellStyle name="Note 2 2 2 3 2 6 3" xfId="23407" xr:uid="{00000000-0005-0000-0000-0000705B0000}"/>
    <cellStyle name="Note 2 2 2 3 2 7" xfId="23408" xr:uid="{00000000-0005-0000-0000-0000715B0000}"/>
    <cellStyle name="Note 2 2 2 3 2 7 2" xfId="23409" xr:uid="{00000000-0005-0000-0000-0000725B0000}"/>
    <cellStyle name="Note 2 2 2 3 2 8" xfId="23410" xr:uid="{00000000-0005-0000-0000-0000735B0000}"/>
    <cellStyle name="Note 2 2 2 3 2 8 2" xfId="23411" xr:uid="{00000000-0005-0000-0000-0000745B0000}"/>
    <cellStyle name="Note 2 2 2 3 2 9" xfId="23412" xr:uid="{00000000-0005-0000-0000-0000755B0000}"/>
    <cellStyle name="Note 2 2 2 3 3" xfId="23413" xr:uid="{00000000-0005-0000-0000-0000765B0000}"/>
    <cellStyle name="Note 2 2 2 3 4" xfId="23414" xr:uid="{00000000-0005-0000-0000-0000775B0000}"/>
    <cellStyle name="Note 2 2 2 3 4 2" xfId="23415" xr:uid="{00000000-0005-0000-0000-0000785B0000}"/>
    <cellStyle name="Note 2 2 2 3 4 3" xfId="23416" xr:uid="{00000000-0005-0000-0000-0000795B0000}"/>
    <cellStyle name="Note 2 2 2 3 5" xfId="23417" xr:uid="{00000000-0005-0000-0000-00007A5B0000}"/>
    <cellStyle name="Note 2 2 2 3 5 2" xfId="23418" xr:uid="{00000000-0005-0000-0000-00007B5B0000}"/>
    <cellStyle name="Note 2 2 2 3 5 2 2" xfId="23419" xr:uid="{00000000-0005-0000-0000-00007C5B0000}"/>
    <cellStyle name="Note 2 2 2 3 5 3" xfId="23420" xr:uid="{00000000-0005-0000-0000-00007D5B0000}"/>
    <cellStyle name="Note 2 2 2 3 6" xfId="23421" xr:uid="{00000000-0005-0000-0000-00007E5B0000}"/>
    <cellStyle name="Note 2 2 2 3 6 2" xfId="23422" xr:uid="{00000000-0005-0000-0000-00007F5B0000}"/>
    <cellStyle name="Note 2 2 2 3 6 2 2" xfId="23423" xr:uid="{00000000-0005-0000-0000-0000805B0000}"/>
    <cellStyle name="Note 2 2 2 3 6 3" xfId="23424" xr:uid="{00000000-0005-0000-0000-0000815B0000}"/>
    <cellStyle name="Note 2 2 2 3 7" xfId="23425" xr:uid="{00000000-0005-0000-0000-0000825B0000}"/>
    <cellStyle name="Note 2 2 2 3 7 2" xfId="23426" xr:uid="{00000000-0005-0000-0000-0000835B0000}"/>
    <cellStyle name="Note 2 2 2 3 7 2 2" xfId="23427" xr:uid="{00000000-0005-0000-0000-0000845B0000}"/>
    <cellStyle name="Note 2 2 2 3 7 3" xfId="23428" xr:uid="{00000000-0005-0000-0000-0000855B0000}"/>
    <cellStyle name="Note 2 2 2 3 8" xfId="23429" xr:uid="{00000000-0005-0000-0000-0000865B0000}"/>
    <cellStyle name="Note 2 2 2 3 8 2" xfId="23430" xr:uid="{00000000-0005-0000-0000-0000875B0000}"/>
    <cellStyle name="Note 2 2 2 3 9" xfId="23431" xr:uid="{00000000-0005-0000-0000-0000885B0000}"/>
    <cellStyle name="Note 2 2 2 3 9 2" xfId="23432" xr:uid="{00000000-0005-0000-0000-0000895B0000}"/>
    <cellStyle name="Note 2 2 2 4" xfId="23433" xr:uid="{00000000-0005-0000-0000-00008A5B0000}"/>
    <cellStyle name="Note 2 2 2 4 2" xfId="23434" xr:uid="{00000000-0005-0000-0000-00008B5B0000}"/>
    <cellStyle name="Note 2 2 2 4 2 10" xfId="23435" xr:uid="{00000000-0005-0000-0000-00008C5B0000}"/>
    <cellStyle name="Note 2 2 2 4 2 2" xfId="23436" xr:uid="{00000000-0005-0000-0000-00008D5B0000}"/>
    <cellStyle name="Note 2 2 2 4 2 3" xfId="23437" xr:uid="{00000000-0005-0000-0000-00008E5B0000}"/>
    <cellStyle name="Note 2 2 2 4 2 4" xfId="23438" xr:uid="{00000000-0005-0000-0000-00008F5B0000}"/>
    <cellStyle name="Note 2 2 2 4 2 4 2" xfId="23439" xr:uid="{00000000-0005-0000-0000-0000905B0000}"/>
    <cellStyle name="Note 2 2 2 4 2 4 2 2" xfId="23440" xr:uid="{00000000-0005-0000-0000-0000915B0000}"/>
    <cellStyle name="Note 2 2 2 4 2 4 3" xfId="23441" xr:uid="{00000000-0005-0000-0000-0000925B0000}"/>
    <cellStyle name="Note 2 2 2 4 2 5" xfId="23442" xr:uid="{00000000-0005-0000-0000-0000935B0000}"/>
    <cellStyle name="Note 2 2 2 4 2 5 2" xfId="23443" xr:uid="{00000000-0005-0000-0000-0000945B0000}"/>
    <cellStyle name="Note 2 2 2 4 2 5 2 2" xfId="23444" xr:uid="{00000000-0005-0000-0000-0000955B0000}"/>
    <cellStyle name="Note 2 2 2 4 2 5 3" xfId="23445" xr:uid="{00000000-0005-0000-0000-0000965B0000}"/>
    <cellStyle name="Note 2 2 2 4 2 6" xfId="23446" xr:uid="{00000000-0005-0000-0000-0000975B0000}"/>
    <cellStyle name="Note 2 2 2 4 2 6 2" xfId="23447" xr:uid="{00000000-0005-0000-0000-0000985B0000}"/>
    <cellStyle name="Note 2 2 2 4 2 6 2 2" xfId="23448" xr:uid="{00000000-0005-0000-0000-0000995B0000}"/>
    <cellStyle name="Note 2 2 2 4 2 6 3" xfId="23449" xr:uid="{00000000-0005-0000-0000-00009A5B0000}"/>
    <cellStyle name="Note 2 2 2 4 2 7" xfId="23450" xr:uid="{00000000-0005-0000-0000-00009B5B0000}"/>
    <cellStyle name="Note 2 2 2 4 2 7 2" xfId="23451" xr:uid="{00000000-0005-0000-0000-00009C5B0000}"/>
    <cellStyle name="Note 2 2 2 4 2 8" xfId="23452" xr:uid="{00000000-0005-0000-0000-00009D5B0000}"/>
    <cellStyle name="Note 2 2 2 4 2 8 2" xfId="23453" xr:uid="{00000000-0005-0000-0000-00009E5B0000}"/>
    <cellStyle name="Note 2 2 2 4 2 9" xfId="23454" xr:uid="{00000000-0005-0000-0000-00009F5B0000}"/>
    <cellStyle name="Note 2 2 2 4 3" xfId="23455" xr:uid="{00000000-0005-0000-0000-0000A05B0000}"/>
    <cellStyle name="Note 2 2 2 4 4" xfId="23456" xr:uid="{00000000-0005-0000-0000-0000A15B0000}"/>
    <cellStyle name="Note 2 2 2 4 4 2" xfId="23457" xr:uid="{00000000-0005-0000-0000-0000A25B0000}"/>
    <cellStyle name="Note 2 2 2 4 4 2 2" xfId="23458" xr:uid="{00000000-0005-0000-0000-0000A35B0000}"/>
    <cellStyle name="Note 2 2 2 4 4 3" xfId="23459" xr:uid="{00000000-0005-0000-0000-0000A45B0000}"/>
    <cellStyle name="Note 2 2 2 4 5" xfId="23460" xr:uid="{00000000-0005-0000-0000-0000A55B0000}"/>
    <cellStyle name="Note 2 2 2 4 5 2" xfId="23461" xr:uid="{00000000-0005-0000-0000-0000A65B0000}"/>
    <cellStyle name="Note 2 2 2 4 5 2 2" xfId="23462" xr:uid="{00000000-0005-0000-0000-0000A75B0000}"/>
    <cellStyle name="Note 2 2 2 4 5 3" xfId="23463" xr:uid="{00000000-0005-0000-0000-0000A85B0000}"/>
    <cellStyle name="Note 2 2 2 5" xfId="23464" xr:uid="{00000000-0005-0000-0000-0000A95B0000}"/>
    <cellStyle name="Note 2 2 2 5 2" xfId="23465" xr:uid="{00000000-0005-0000-0000-0000AA5B0000}"/>
    <cellStyle name="Note 2 2 2 5 3" xfId="23466" xr:uid="{00000000-0005-0000-0000-0000AB5B0000}"/>
    <cellStyle name="Note 2 2 2 5 3 2" xfId="23467" xr:uid="{00000000-0005-0000-0000-0000AC5B0000}"/>
    <cellStyle name="Note 2 2 2 5 3 3" xfId="23468" xr:uid="{00000000-0005-0000-0000-0000AD5B0000}"/>
    <cellStyle name="Note 2 2 2 5 4" xfId="23469" xr:uid="{00000000-0005-0000-0000-0000AE5B0000}"/>
    <cellStyle name="Note 2 2 2 5 4 2" xfId="23470" xr:uid="{00000000-0005-0000-0000-0000AF5B0000}"/>
    <cellStyle name="Note 2 2 2 5 4 2 2" xfId="23471" xr:uid="{00000000-0005-0000-0000-0000B05B0000}"/>
    <cellStyle name="Note 2 2 2 5 4 3" xfId="23472" xr:uid="{00000000-0005-0000-0000-0000B15B0000}"/>
    <cellStyle name="Note 2 2 2 5 5" xfId="23473" xr:uid="{00000000-0005-0000-0000-0000B25B0000}"/>
    <cellStyle name="Note 2 2 2 5 5 2" xfId="23474" xr:uid="{00000000-0005-0000-0000-0000B35B0000}"/>
    <cellStyle name="Note 2 2 2 5 5 2 2" xfId="23475" xr:uid="{00000000-0005-0000-0000-0000B45B0000}"/>
    <cellStyle name="Note 2 2 2 5 5 3" xfId="23476" xr:uid="{00000000-0005-0000-0000-0000B55B0000}"/>
    <cellStyle name="Note 2 2 2 5 6" xfId="23477" xr:uid="{00000000-0005-0000-0000-0000B65B0000}"/>
    <cellStyle name="Note 2 2 2 5 6 2" xfId="23478" xr:uid="{00000000-0005-0000-0000-0000B75B0000}"/>
    <cellStyle name="Note 2 2 2 5 6 2 2" xfId="23479" xr:uid="{00000000-0005-0000-0000-0000B85B0000}"/>
    <cellStyle name="Note 2 2 2 5 6 3" xfId="23480" xr:uid="{00000000-0005-0000-0000-0000B95B0000}"/>
    <cellStyle name="Note 2 2 2 5 7" xfId="23481" xr:uid="{00000000-0005-0000-0000-0000BA5B0000}"/>
    <cellStyle name="Note 2 2 2 5 7 2" xfId="23482" xr:uid="{00000000-0005-0000-0000-0000BB5B0000}"/>
    <cellStyle name="Note 2 2 2 5 8" xfId="23483" xr:uid="{00000000-0005-0000-0000-0000BC5B0000}"/>
    <cellStyle name="Note 2 2 2 5 8 2" xfId="23484" xr:uid="{00000000-0005-0000-0000-0000BD5B0000}"/>
    <cellStyle name="Note 2 2 2 5 9" xfId="23485" xr:uid="{00000000-0005-0000-0000-0000BE5B0000}"/>
    <cellStyle name="Note 2 2 2 6" xfId="23486" xr:uid="{00000000-0005-0000-0000-0000BF5B0000}"/>
    <cellStyle name="Note 2 2 2 6 2" xfId="23487" xr:uid="{00000000-0005-0000-0000-0000C05B0000}"/>
    <cellStyle name="Note 2 2 2 6 3" xfId="23488" xr:uid="{00000000-0005-0000-0000-0000C15B0000}"/>
    <cellStyle name="Note 2 2 2 7" xfId="23489" xr:uid="{00000000-0005-0000-0000-0000C25B0000}"/>
    <cellStyle name="Note 2 2 2 8" xfId="23490" xr:uid="{00000000-0005-0000-0000-0000C35B0000}"/>
    <cellStyle name="Note 2 2 2 8 2" xfId="23491" xr:uid="{00000000-0005-0000-0000-0000C45B0000}"/>
    <cellStyle name="Note 2 2 2 8 2 2" xfId="23492" xr:uid="{00000000-0005-0000-0000-0000C55B0000}"/>
    <cellStyle name="Note 2 2 2 8 3" xfId="23493" xr:uid="{00000000-0005-0000-0000-0000C65B0000}"/>
    <cellStyle name="Note 2 2 2 8 4" xfId="23494" xr:uid="{00000000-0005-0000-0000-0000C75B0000}"/>
    <cellStyle name="Note 2 2 2 8 5" xfId="23495" xr:uid="{00000000-0005-0000-0000-0000C85B0000}"/>
    <cellStyle name="Note 2 2 2 9" xfId="23496" xr:uid="{00000000-0005-0000-0000-0000C95B0000}"/>
    <cellStyle name="Note 2 2 2 9 2" xfId="23497" xr:uid="{00000000-0005-0000-0000-0000CA5B0000}"/>
    <cellStyle name="Note 2 2 2 9 2 2" xfId="23498" xr:uid="{00000000-0005-0000-0000-0000CB5B0000}"/>
    <cellStyle name="Note 2 2 2 9 3" xfId="23499" xr:uid="{00000000-0005-0000-0000-0000CC5B0000}"/>
    <cellStyle name="Note 2 2 3" xfId="23500" xr:uid="{00000000-0005-0000-0000-0000CD5B0000}"/>
    <cellStyle name="Note 2 2 3 10" xfId="23501" xr:uid="{00000000-0005-0000-0000-0000CE5B0000}"/>
    <cellStyle name="Note 2 2 3 10 2" xfId="23502" xr:uid="{00000000-0005-0000-0000-0000CF5B0000}"/>
    <cellStyle name="Note 2 2 3 10 2 2" xfId="23503" xr:uid="{00000000-0005-0000-0000-0000D05B0000}"/>
    <cellStyle name="Note 2 2 3 10 3" xfId="23504" xr:uid="{00000000-0005-0000-0000-0000D15B0000}"/>
    <cellStyle name="Note 2 2 3 11" xfId="23505" xr:uid="{00000000-0005-0000-0000-0000D25B0000}"/>
    <cellStyle name="Note 2 2 3 11 2" xfId="23506" xr:uid="{00000000-0005-0000-0000-0000D35B0000}"/>
    <cellStyle name="Note 2 2 3 12" xfId="23507" xr:uid="{00000000-0005-0000-0000-0000D45B0000}"/>
    <cellStyle name="Note 2 2 3 12 2" xfId="23508" xr:uid="{00000000-0005-0000-0000-0000D55B0000}"/>
    <cellStyle name="Note 2 2 3 13" xfId="23509" xr:uid="{00000000-0005-0000-0000-0000D65B0000}"/>
    <cellStyle name="Note 2 2 3 14" xfId="23510" xr:uid="{00000000-0005-0000-0000-0000D75B0000}"/>
    <cellStyle name="Note 2 2 3 15" xfId="23511" xr:uid="{00000000-0005-0000-0000-0000D85B0000}"/>
    <cellStyle name="Note 2 2 3 2" xfId="23512" xr:uid="{00000000-0005-0000-0000-0000D95B0000}"/>
    <cellStyle name="Note 2 2 3 2 2" xfId="23513" xr:uid="{00000000-0005-0000-0000-0000DA5B0000}"/>
    <cellStyle name="Note 2 2 3 2 2 2" xfId="23514" xr:uid="{00000000-0005-0000-0000-0000DB5B0000}"/>
    <cellStyle name="Note 2 2 3 2 2 3" xfId="23515" xr:uid="{00000000-0005-0000-0000-0000DC5B0000}"/>
    <cellStyle name="Note 2 2 3 2 2 3 2" xfId="23516" xr:uid="{00000000-0005-0000-0000-0000DD5B0000}"/>
    <cellStyle name="Note 2 2 3 2 2 3 3" xfId="23517" xr:uid="{00000000-0005-0000-0000-0000DE5B0000}"/>
    <cellStyle name="Note 2 2 3 2 2 4" xfId="23518" xr:uid="{00000000-0005-0000-0000-0000DF5B0000}"/>
    <cellStyle name="Note 2 2 3 2 2 4 2" xfId="23519" xr:uid="{00000000-0005-0000-0000-0000E05B0000}"/>
    <cellStyle name="Note 2 2 3 2 2 4 2 2" xfId="23520" xr:uid="{00000000-0005-0000-0000-0000E15B0000}"/>
    <cellStyle name="Note 2 2 3 2 2 4 3" xfId="23521" xr:uid="{00000000-0005-0000-0000-0000E25B0000}"/>
    <cellStyle name="Note 2 2 3 2 2 5" xfId="23522" xr:uid="{00000000-0005-0000-0000-0000E35B0000}"/>
    <cellStyle name="Note 2 2 3 2 2 5 2" xfId="23523" xr:uid="{00000000-0005-0000-0000-0000E45B0000}"/>
    <cellStyle name="Note 2 2 3 2 2 5 2 2" xfId="23524" xr:uid="{00000000-0005-0000-0000-0000E55B0000}"/>
    <cellStyle name="Note 2 2 3 2 2 5 3" xfId="23525" xr:uid="{00000000-0005-0000-0000-0000E65B0000}"/>
    <cellStyle name="Note 2 2 3 2 2 6" xfId="23526" xr:uid="{00000000-0005-0000-0000-0000E75B0000}"/>
    <cellStyle name="Note 2 2 3 2 2 6 2" xfId="23527" xr:uid="{00000000-0005-0000-0000-0000E85B0000}"/>
    <cellStyle name="Note 2 2 3 2 2 6 2 2" xfId="23528" xr:uid="{00000000-0005-0000-0000-0000E95B0000}"/>
    <cellStyle name="Note 2 2 3 2 2 6 3" xfId="23529" xr:uid="{00000000-0005-0000-0000-0000EA5B0000}"/>
    <cellStyle name="Note 2 2 3 2 2 7" xfId="23530" xr:uid="{00000000-0005-0000-0000-0000EB5B0000}"/>
    <cellStyle name="Note 2 2 3 2 2 7 2" xfId="23531" xr:uid="{00000000-0005-0000-0000-0000EC5B0000}"/>
    <cellStyle name="Note 2 2 3 2 2 8" xfId="23532" xr:uid="{00000000-0005-0000-0000-0000ED5B0000}"/>
    <cellStyle name="Note 2 2 3 2 2 8 2" xfId="23533" xr:uid="{00000000-0005-0000-0000-0000EE5B0000}"/>
    <cellStyle name="Note 2 2 3 2 2 9" xfId="23534" xr:uid="{00000000-0005-0000-0000-0000EF5B0000}"/>
    <cellStyle name="Note 2 2 3 2 3" xfId="23535" xr:uid="{00000000-0005-0000-0000-0000F05B0000}"/>
    <cellStyle name="Note 2 2 3 2 3 2" xfId="23536" xr:uid="{00000000-0005-0000-0000-0000F15B0000}"/>
    <cellStyle name="Note 2 2 3 2 3 3" xfId="23537" xr:uid="{00000000-0005-0000-0000-0000F25B0000}"/>
    <cellStyle name="Note 2 2 3 2 3 3 2" xfId="23538" xr:uid="{00000000-0005-0000-0000-0000F35B0000}"/>
    <cellStyle name="Note 2 2 3 2 3 3 3" xfId="23539" xr:uid="{00000000-0005-0000-0000-0000F45B0000}"/>
    <cellStyle name="Note 2 2 3 2 3 4" xfId="23540" xr:uid="{00000000-0005-0000-0000-0000F55B0000}"/>
    <cellStyle name="Note 2 2 3 2 3 4 2" xfId="23541" xr:uid="{00000000-0005-0000-0000-0000F65B0000}"/>
    <cellStyle name="Note 2 2 3 2 3 4 2 2" xfId="23542" xr:uid="{00000000-0005-0000-0000-0000F75B0000}"/>
    <cellStyle name="Note 2 2 3 2 3 4 3" xfId="23543" xr:uid="{00000000-0005-0000-0000-0000F85B0000}"/>
    <cellStyle name="Note 2 2 3 2 3 5" xfId="23544" xr:uid="{00000000-0005-0000-0000-0000F95B0000}"/>
    <cellStyle name="Note 2 2 3 2 3 5 2" xfId="23545" xr:uid="{00000000-0005-0000-0000-0000FA5B0000}"/>
    <cellStyle name="Note 2 2 3 2 3 5 2 2" xfId="23546" xr:uid="{00000000-0005-0000-0000-0000FB5B0000}"/>
    <cellStyle name="Note 2 2 3 2 3 5 3" xfId="23547" xr:uid="{00000000-0005-0000-0000-0000FC5B0000}"/>
    <cellStyle name="Note 2 2 3 2 3 6" xfId="23548" xr:uid="{00000000-0005-0000-0000-0000FD5B0000}"/>
    <cellStyle name="Note 2 2 3 2 3 6 2" xfId="23549" xr:uid="{00000000-0005-0000-0000-0000FE5B0000}"/>
    <cellStyle name="Note 2 2 3 2 3 6 2 2" xfId="23550" xr:uid="{00000000-0005-0000-0000-0000FF5B0000}"/>
    <cellStyle name="Note 2 2 3 2 3 6 3" xfId="23551" xr:uid="{00000000-0005-0000-0000-0000005C0000}"/>
    <cellStyle name="Note 2 2 3 2 3 7" xfId="23552" xr:uid="{00000000-0005-0000-0000-0000015C0000}"/>
    <cellStyle name="Note 2 2 3 2 3 7 2" xfId="23553" xr:uid="{00000000-0005-0000-0000-0000025C0000}"/>
    <cellStyle name="Note 2 2 3 2 3 8" xfId="23554" xr:uid="{00000000-0005-0000-0000-0000035C0000}"/>
    <cellStyle name="Note 2 2 3 2 3 8 2" xfId="23555" xr:uid="{00000000-0005-0000-0000-0000045C0000}"/>
    <cellStyle name="Note 2 2 3 2 3 9" xfId="23556" xr:uid="{00000000-0005-0000-0000-0000055C0000}"/>
    <cellStyle name="Note 2 2 3 2 4" xfId="23557" xr:uid="{00000000-0005-0000-0000-0000065C0000}"/>
    <cellStyle name="Note 2 2 3 2 4 2" xfId="23558" xr:uid="{00000000-0005-0000-0000-0000075C0000}"/>
    <cellStyle name="Note 2 2 3 2 4 3" xfId="23559" xr:uid="{00000000-0005-0000-0000-0000085C0000}"/>
    <cellStyle name="Note 2 2 3 2 4 3 2" xfId="23560" xr:uid="{00000000-0005-0000-0000-0000095C0000}"/>
    <cellStyle name="Note 2 2 3 2 4 3 2 2" xfId="23561" xr:uid="{00000000-0005-0000-0000-00000A5C0000}"/>
    <cellStyle name="Note 2 2 3 2 4 3 3" xfId="23562" xr:uid="{00000000-0005-0000-0000-00000B5C0000}"/>
    <cellStyle name="Note 2 2 3 2 4 4" xfId="23563" xr:uid="{00000000-0005-0000-0000-00000C5C0000}"/>
    <cellStyle name="Note 2 2 3 2 4 4 2" xfId="23564" xr:uid="{00000000-0005-0000-0000-00000D5C0000}"/>
    <cellStyle name="Note 2 2 3 2 4 4 2 2" xfId="23565" xr:uid="{00000000-0005-0000-0000-00000E5C0000}"/>
    <cellStyle name="Note 2 2 3 2 4 4 3" xfId="23566" xr:uid="{00000000-0005-0000-0000-00000F5C0000}"/>
    <cellStyle name="Note 2 2 3 2 4 5" xfId="23567" xr:uid="{00000000-0005-0000-0000-0000105C0000}"/>
    <cellStyle name="Note 2 2 3 2 4 5 2" xfId="23568" xr:uid="{00000000-0005-0000-0000-0000115C0000}"/>
    <cellStyle name="Note 2 2 3 2 4 5 2 2" xfId="23569" xr:uid="{00000000-0005-0000-0000-0000125C0000}"/>
    <cellStyle name="Note 2 2 3 2 4 5 3" xfId="23570" xr:uid="{00000000-0005-0000-0000-0000135C0000}"/>
    <cellStyle name="Note 2 2 3 2 4 6" xfId="23571" xr:uid="{00000000-0005-0000-0000-0000145C0000}"/>
    <cellStyle name="Note 2 2 3 2 4 6 2" xfId="23572" xr:uid="{00000000-0005-0000-0000-0000155C0000}"/>
    <cellStyle name="Note 2 2 3 2 4 7" xfId="23573" xr:uid="{00000000-0005-0000-0000-0000165C0000}"/>
    <cellStyle name="Note 2 2 3 2 4 7 2" xfId="23574" xr:uid="{00000000-0005-0000-0000-0000175C0000}"/>
    <cellStyle name="Note 2 2 3 2 4 8" xfId="23575" xr:uid="{00000000-0005-0000-0000-0000185C0000}"/>
    <cellStyle name="Note 2 2 3 2 4 9" xfId="23576" xr:uid="{00000000-0005-0000-0000-0000195C0000}"/>
    <cellStyle name="Note 2 2 3 2 5" xfId="23577" xr:uid="{00000000-0005-0000-0000-00001A5C0000}"/>
    <cellStyle name="Note 2 2 3 2 5 2" xfId="23578" xr:uid="{00000000-0005-0000-0000-00001B5C0000}"/>
    <cellStyle name="Note 2 2 3 2 5 3" xfId="23579" xr:uid="{00000000-0005-0000-0000-00001C5C0000}"/>
    <cellStyle name="Note 2 2 3 2 6" xfId="23580" xr:uid="{00000000-0005-0000-0000-00001D5C0000}"/>
    <cellStyle name="Note 2 2 3 2 6 2" xfId="23581" xr:uid="{00000000-0005-0000-0000-00001E5C0000}"/>
    <cellStyle name="Note 2 2 3 2 6 2 2" xfId="23582" xr:uid="{00000000-0005-0000-0000-00001F5C0000}"/>
    <cellStyle name="Note 2 2 3 2 6 2 2 2" xfId="23583" xr:uid="{00000000-0005-0000-0000-0000205C0000}"/>
    <cellStyle name="Note 2 2 3 2 6 2 3" xfId="23584" xr:uid="{00000000-0005-0000-0000-0000215C0000}"/>
    <cellStyle name="Note 2 2 3 2 6 3" xfId="23585" xr:uid="{00000000-0005-0000-0000-0000225C0000}"/>
    <cellStyle name="Note 2 2 3 2 6 3 2" xfId="23586" xr:uid="{00000000-0005-0000-0000-0000235C0000}"/>
    <cellStyle name="Note 2 2 3 2 6 3 2 2" xfId="23587" xr:uid="{00000000-0005-0000-0000-0000245C0000}"/>
    <cellStyle name="Note 2 2 3 2 6 3 3" xfId="23588" xr:uid="{00000000-0005-0000-0000-0000255C0000}"/>
    <cellStyle name="Note 2 2 3 2 6 4" xfId="23589" xr:uid="{00000000-0005-0000-0000-0000265C0000}"/>
    <cellStyle name="Note 2 2 3 2 6 4 2" xfId="23590" xr:uid="{00000000-0005-0000-0000-0000275C0000}"/>
    <cellStyle name="Note 2 2 3 2 6 4 2 2" xfId="23591" xr:uid="{00000000-0005-0000-0000-0000285C0000}"/>
    <cellStyle name="Note 2 2 3 2 6 4 3" xfId="23592" xr:uid="{00000000-0005-0000-0000-0000295C0000}"/>
    <cellStyle name="Note 2 2 3 2 6 5" xfId="23593" xr:uid="{00000000-0005-0000-0000-00002A5C0000}"/>
    <cellStyle name="Note 2 2 3 2 6 5 2" xfId="23594" xr:uid="{00000000-0005-0000-0000-00002B5C0000}"/>
    <cellStyle name="Note 2 2 3 2 6 6" xfId="23595" xr:uid="{00000000-0005-0000-0000-00002C5C0000}"/>
    <cellStyle name="Note 2 2 3 2 6 6 2" xfId="23596" xr:uid="{00000000-0005-0000-0000-00002D5C0000}"/>
    <cellStyle name="Note 2 2 3 2 6 7" xfId="23597" xr:uid="{00000000-0005-0000-0000-00002E5C0000}"/>
    <cellStyle name="Note 2 2 3 2 7" xfId="23598" xr:uid="{00000000-0005-0000-0000-00002F5C0000}"/>
    <cellStyle name="Note 2 2 3 2 7 2" xfId="23599" xr:uid="{00000000-0005-0000-0000-0000305C0000}"/>
    <cellStyle name="Note 2 2 3 2 7 2 2" xfId="23600" xr:uid="{00000000-0005-0000-0000-0000315C0000}"/>
    <cellStyle name="Note 2 2 3 2 7 3" xfId="23601" xr:uid="{00000000-0005-0000-0000-0000325C0000}"/>
    <cellStyle name="Note 2 2 3 2 8" xfId="23602" xr:uid="{00000000-0005-0000-0000-0000335C0000}"/>
    <cellStyle name="Note 2 2 3 2 8 2" xfId="23603" xr:uid="{00000000-0005-0000-0000-0000345C0000}"/>
    <cellStyle name="Note 2 2 3 2 8 2 2" xfId="23604" xr:uid="{00000000-0005-0000-0000-0000355C0000}"/>
    <cellStyle name="Note 2 2 3 2 8 3" xfId="23605" xr:uid="{00000000-0005-0000-0000-0000365C0000}"/>
    <cellStyle name="Note 2 2 3 3" xfId="23606" xr:uid="{00000000-0005-0000-0000-0000375C0000}"/>
    <cellStyle name="Note 2 2 3 3 10" xfId="23607" xr:uid="{00000000-0005-0000-0000-0000385C0000}"/>
    <cellStyle name="Note 2 2 3 3 2" xfId="23608" xr:uid="{00000000-0005-0000-0000-0000395C0000}"/>
    <cellStyle name="Note 2 2 3 3 2 2" xfId="23609" xr:uid="{00000000-0005-0000-0000-00003A5C0000}"/>
    <cellStyle name="Note 2 2 3 3 2 3" xfId="23610" xr:uid="{00000000-0005-0000-0000-00003B5C0000}"/>
    <cellStyle name="Note 2 2 3 3 2 3 2" xfId="23611" xr:uid="{00000000-0005-0000-0000-00003C5C0000}"/>
    <cellStyle name="Note 2 2 3 3 2 3 3" xfId="23612" xr:uid="{00000000-0005-0000-0000-00003D5C0000}"/>
    <cellStyle name="Note 2 2 3 3 2 4" xfId="23613" xr:uid="{00000000-0005-0000-0000-00003E5C0000}"/>
    <cellStyle name="Note 2 2 3 3 2 4 2" xfId="23614" xr:uid="{00000000-0005-0000-0000-00003F5C0000}"/>
    <cellStyle name="Note 2 2 3 3 2 4 2 2" xfId="23615" xr:uid="{00000000-0005-0000-0000-0000405C0000}"/>
    <cellStyle name="Note 2 2 3 3 2 4 3" xfId="23616" xr:uid="{00000000-0005-0000-0000-0000415C0000}"/>
    <cellStyle name="Note 2 2 3 3 2 5" xfId="23617" xr:uid="{00000000-0005-0000-0000-0000425C0000}"/>
    <cellStyle name="Note 2 2 3 3 2 5 2" xfId="23618" xr:uid="{00000000-0005-0000-0000-0000435C0000}"/>
    <cellStyle name="Note 2 2 3 3 2 5 2 2" xfId="23619" xr:uid="{00000000-0005-0000-0000-0000445C0000}"/>
    <cellStyle name="Note 2 2 3 3 2 5 3" xfId="23620" xr:uid="{00000000-0005-0000-0000-0000455C0000}"/>
    <cellStyle name="Note 2 2 3 3 2 6" xfId="23621" xr:uid="{00000000-0005-0000-0000-0000465C0000}"/>
    <cellStyle name="Note 2 2 3 3 2 6 2" xfId="23622" xr:uid="{00000000-0005-0000-0000-0000475C0000}"/>
    <cellStyle name="Note 2 2 3 3 2 6 2 2" xfId="23623" xr:uid="{00000000-0005-0000-0000-0000485C0000}"/>
    <cellStyle name="Note 2 2 3 3 2 6 3" xfId="23624" xr:uid="{00000000-0005-0000-0000-0000495C0000}"/>
    <cellStyle name="Note 2 2 3 3 2 7" xfId="23625" xr:uid="{00000000-0005-0000-0000-00004A5C0000}"/>
    <cellStyle name="Note 2 2 3 3 2 7 2" xfId="23626" xr:uid="{00000000-0005-0000-0000-00004B5C0000}"/>
    <cellStyle name="Note 2 2 3 3 2 8" xfId="23627" xr:uid="{00000000-0005-0000-0000-00004C5C0000}"/>
    <cellStyle name="Note 2 2 3 3 2 8 2" xfId="23628" xr:uid="{00000000-0005-0000-0000-00004D5C0000}"/>
    <cellStyle name="Note 2 2 3 3 2 9" xfId="23629" xr:uid="{00000000-0005-0000-0000-00004E5C0000}"/>
    <cellStyle name="Note 2 2 3 3 3" xfId="23630" xr:uid="{00000000-0005-0000-0000-00004F5C0000}"/>
    <cellStyle name="Note 2 2 3 3 4" xfId="23631" xr:uid="{00000000-0005-0000-0000-0000505C0000}"/>
    <cellStyle name="Note 2 2 3 3 4 2" xfId="23632" xr:uid="{00000000-0005-0000-0000-0000515C0000}"/>
    <cellStyle name="Note 2 2 3 3 4 3" xfId="23633" xr:uid="{00000000-0005-0000-0000-0000525C0000}"/>
    <cellStyle name="Note 2 2 3 3 5" xfId="23634" xr:uid="{00000000-0005-0000-0000-0000535C0000}"/>
    <cellStyle name="Note 2 2 3 3 5 2" xfId="23635" xr:uid="{00000000-0005-0000-0000-0000545C0000}"/>
    <cellStyle name="Note 2 2 3 3 5 2 2" xfId="23636" xr:uid="{00000000-0005-0000-0000-0000555C0000}"/>
    <cellStyle name="Note 2 2 3 3 5 3" xfId="23637" xr:uid="{00000000-0005-0000-0000-0000565C0000}"/>
    <cellStyle name="Note 2 2 3 3 6" xfId="23638" xr:uid="{00000000-0005-0000-0000-0000575C0000}"/>
    <cellStyle name="Note 2 2 3 3 6 2" xfId="23639" xr:uid="{00000000-0005-0000-0000-0000585C0000}"/>
    <cellStyle name="Note 2 2 3 3 6 2 2" xfId="23640" xr:uid="{00000000-0005-0000-0000-0000595C0000}"/>
    <cellStyle name="Note 2 2 3 3 6 3" xfId="23641" xr:uid="{00000000-0005-0000-0000-00005A5C0000}"/>
    <cellStyle name="Note 2 2 3 3 7" xfId="23642" xr:uid="{00000000-0005-0000-0000-00005B5C0000}"/>
    <cellStyle name="Note 2 2 3 3 7 2" xfId="23643" xr:uid="{00000000-0005-0000-0000-00005C5C0000}"/>
    <cellStyle name="Note 2 2 3 3 7 2 2" xfId="23644" xr:uid="{00000000-0005-0000-0000-00005D5C0000}"/>
    <cellStyle name="Note 2 2 3 3 7 3" xfId="23645" xr:uid="{00000000-0005-0000-0000-00005E5C0000}"/>
    <cellStyle name="Note 2 2 3 3 8" xfId="23646" xr:uid="{00000000-0005-0000-0000-00005F5C0000}"/>
    <cellStyle name="Note 2 2 3 3 8 2" xfId="23647" xr:uid="{00000000-0005-0000-0000-0000605C0000}"/>
    <cellStyle name="Note 2 2 3 3 9" xfId="23648" xr:uid="{00000000-0005-0000-0000-0000615C0000}"/>
    <cellStyle name="Note 2 2 3 3 9 2" xfId="23649" xr:uid="{00000000-0005-0000-0000-0000625C0000}"/>
    <cellStyle name="Note 2 2 3 4" xfId="23650" xr:uid="{00000000-0005-0000-0000-0000635C0000}"/>
    <cellStyle name="Note 2 2 3 4 2" xfId="23651" xr:uid="{00000000-0005-0000-0000-0000645C0000}"/>
    <cellStyle name="Note 2 2 3 4 2 10" xfId="23652" xr:uid="{00000000-0005-0000-0000-0000655C0000}"/>
    <cellStyle name="Note 2 2 3 4 2 2" xfId="23653" xr:uid="{00000000-0005-0000-0000-0000665C0000}"/>
    <cellStyle name="Note 2 2 3 4 2 3" xfId="23654" xr:uid="{00000000-0005-0000-0000-0000675C0000}"/>
    <cellStyle name="Note 2 2 3 4 2 4" xfId="23655" xr:uid="{00000000-0005-0000-0000-0000685C0000}"/>
    <cellStyle name="Note 2 2 3 4 2 4 2" xfId="23656" xr:uid="{00000000-0005-0000-0000-0000695C0000}"/>
    <cellStyle name="Note 2 2 3 4 2 4 2 2" xfId="23657" xr:uid="{00000000-0005-0000-0000-00006A5C0000}"/>
    <cellStyle name="Note 2 2 3 4 2 4 3" xfId="23658" xr:uid="{00000000-0005-0000-0000-00006B5C0000}"/>
    <cellStyle name="Note 2 2 3 4 2 5" xfId="23659" xr:uid="{00000000-0005-0000-0000-00006C5C0000}"/>
    <cellStyle name="Note 2 2 3 4 2 5 2" xfId="23660" xr:uid="{00000000-0005-0000-0000-00006D5C0000}"/>
    <cellStyle name="Note 2 2 3 4 2 5 2 2" xfId="23661" xr:uid="{00000000-0005-0000-0000-00006E5C0000}"/>
    <cellStyle name="Note 2 2 3 4 2 5 3" xfId="23662" xr:uid="{00000000-0005-0000-0000-00006F5C0000}"/>
    <cellStyle name="Note 2 2 3 4 2 6" xfId="23663" xr:uid="{00000000-0005-0000-0000-0000705C0000}"/>
    <cellStyle name="Note 2 2 3 4 2 6 2" xfId="23664" xr:uid="{00000000-0005-0000-0000-0000715C0000}"/>
    <cellStyle name="Note 2 2 3 4 2 6 2 2" xfId="23665" xr:uid="{00000000-0005-0000-0000-0000725C0000}"/>
    <cellStyle name="Note 2 2 3 4 2 6 3" xfId="23666" xr:uid="{00000000-0005-0000-0000-0000735C0000}"/>
    <cellStyle name="Note 2 2 3 4 2 7" xfId="23667" xr:uid="{00000000-0005-0000-0000-0000745C0000}"/>
    <cellStyle name="Note 2 2 3 4 2 7 2" xfId="23668" xr:uid="{00000000-0005-0000-0000-0000755C0000}"/>
    <cellStyle name="Note 2 2 3 4 2 8" xfId="23669" xr:uid="{00000000-0005-0000-0000-0000765C0000}"/>
    <cellStyle name="Note 2 2 3 4 2 8 2" xfId="23670" xr:uid="{00000000-0005-0000-0000-0000775C0000}"/>
    <cellStyle name="Note 2 2 3 4 2 9" xfId="23671" xr:uid="{00000000-0005-0000-0000-0000785C0000}"/>
    <cellStyle name="Note 2 2 3 4 3" xfId="23672" xr:uid="{00000000-0005-0000-0000-0000795C0000}"/>
    <cellStyle name="Note 2 2 3 4 4" xfId="23673" xr:uid="{00000000-0005-0000-0000-00007A5C0000}"/>
    <cellStyle name="Note 2 2 3 4 4 2" xfId="23674" xr:uid="{00000000-0005-0000-0000-00007B5C0000}"/>
    <cellStyle name="Note 2 2 3 4 4 2 2" xfId="23675" xr:uid="{00000000-0005-0000-0000-00007C5C0000}"/>
    <cellStyle name="Note 2 2 3 4 4 3" xfId="23676" xr:uid="{00000000-0005-0000-0000-00007D5C0000}"/>
    <cellStyle name="Note 2 2 3 4 5" xfId="23677" xr:uid="{00000000-0005-0000-0000-00007E5C0000}"/>
    <cellStyle name="Note 2 2 3 4 5 2" xfId="23678" xr:uid="{00000000-0005-0000-0000-00007F5C0000}"/>
    <cellStyle name="Note 2 2 3 4 5 2 2" xfId="23679" xr:uid="{00000000-0005-0000-0000-0000805C0000}"/>
    <cellStyle name="Note 2 2 3 4 5 3" xfId="23680" xr:uid="{00000000-0005-0000-0000-0000815C0000}"/>
    <cellStyle name="Note 2 2 3 5" xfId="23681" xr:uid="{00000000-0005-0000-0000-0000825C0000}"/>
    <cellStyle name="Note 2 2 3 5 2" xfId="23682" xr:uid="{00000000-0005-0000-0000-0000835C0000}"/>
    <cellStyle name="Note 2 2 3 5 3" xfId="23683" xr:uid="{00000000-0005-0000-0000-0000845C0000}"/>
    <cellStyle name="Note 2 2 3 5 3 2" xfId="23684" xr:uid="{00000000-0005-0000-0000-0000855C0000}"/>
    <cellStyle name="Note 2 2 3 5 3 3" xfId="23685" xr:uid="{00000000-0005-0000-0000-0000865C0000}"/>
    <cellStyle name="Note 2 2 3 5 4" xfId="23686" xr:uid="{00000000-0005-0000-0000-0000875C0000}"/>
    <cellStyle name="Note 2 2 3 5 4 2" xfId="23687" xr:uid="{00000000-0005-0000-0000-0000885C0000}"/>
    <cellStyle name="Note 2 2 3 5 4 2 2" xfId="23688" xr:uid="{00000000-0005-0000-0000-0000895C0000}"/>
    <cellStyle name="Note 2 2 3 5 4 3" xfId="23689" xr:uid="{00000000-0005-0000-0000-00008A5C0000}"/>
    <cellStyle name="Note 2 2 3 5 5" xfId="23690" xr:uid="{00000000-0005-0000-0000-00008B5C0000}"/>
    <cellStyle name="Note 2 2 3 5 5 2" xfId="23691" xr:uid="{00000000-0005-0000-0000-00008C5C0000}"/>
    <cellStyle name="Note 2 2 3 5 5 2 2" xfId="23692" xr:uid="{00000000-0005-0000-0000-00008D5C0000}"/>
    <cellStyle name="Note 2 2 3 5 5 3" xfId="23693" xr:uid="{00000000-0005-0000-0000-00008E5C0000}"/>
    <cellStyle name="Note 2 2 3 5 6" xfId="23694" xr:uid="{00000000-0005-0000-0000-00008F5C0000}"/>
    <cellStyle name="Note 2 2 3 5 6 2" xfId="23695" xr:uid="{00000000-0005-0000-0000-0000905C0000}"/>
    <cellStyle name="Note 2 2 3 5 6 2 2" xfId="23696" xr:uid="{00000000-0005-0000-0000-0000915C0000}"/>
    <cellStyle name="Note 2 2 3 5 6 3" xfId="23697" xr:uid="{00000000-0005-0000-0000-0000925C0000}"/>
    <cellStyle name="Note 2 2 3 5 7" xfId="23698" xr:uid="{00000000-0005-0000-0000-0000935C0000}"/>
    <cellStyle name="Note 2 2 3 5 7 2" xfId="23699" xr:uid="{00000000-0005-0000-0000-0000945C0000}"/>
    <cellStyle name="Note 2 2 3 5 8" xfId="23700" xr:uid="{00000000-0005-0000-0000-0000955C0000}"/>
    <cellStyle name="Note 2 2 3 5 8 2" xfId="23701" xr:uid="{00000000-0005-0000-0000-0000965C0000}"/>
    <cellStyle name="Note 2 2 3 5 9" xfId="23702" xr:uid="{00000000-0005-0000-0000-0000975C0000}"/>
    <cellStyle name="Note 2 2 3 6" xfId="23703" xr:uid="{00000000-0005-0000-0000-0000985C0000}"/>
    <cellStyle name="Note 2 2 3 6 2" xfId="23704" xr:uid="{00000000-0005-0000-0000-0000995C0000}"/>
    <cellStyle name="Note 2 2 3 6 3" xfId="23705" xr:uid="{00000000-0005-0000-0000-00009A5C0000}"/>
    <cellStyle name="Note 2 2 3 7" xfId="23706" xr:uid="{00000000-0005-0000-0000-00009B5C0000}"/>
    <cellStyle name="Note 2 2 3 8" xfId="23707" xr:uid="{00000000-0005-0000-0000-00009C5C0000}"/>
    <cellStyle name="Note 2 2 3 8 2" xfId="23708" xr:uid="{00000000-0005-0000-0000-00009D5C0000}"/>
    <cellStyle name="Note 2 2 3 8 2 2" xfId="23709" xr:uid="{00000000-0005-0000-0000-00009E5C0000}"/>
    <cellStyle name="Note 2 2 3 8 3" xfId="23710" xr:uid="{00000000-0005-0000-0000-00009F5C0000}"/>
    <cellStyle name="Note 2 2 3 8 4" xfId="23711" xr:uid="{00000000-0005-0000-0000-0000A05C0000}"/>
    <cellStyle name="Note 2 2 3 8 5" xfId="23712" xr:uid="{00000000-0005-0000-0000-0000A15C0000}"/>
    <cellStyle name="Note 2 2 3 9" xfId="23713" xr:uid="{00000000-0005-0000-0000-0000A25C0000}"/>
    <cellStyle name="Note 2 2 3 9 2" xfId="23714" xr:uid="{00000000-0005-0000-0000-0000A35C0000}"/>
    <cellStyle name="Note 2 2 3 9 2 2" xfId="23715" xr:uid="{00000000-0005-0000-0000-0000A45C0000}"/>
    <cellStyle name="Note 2 2 3 9 3" xfId="23716" xr:uid="{00000000-0005-0000-0000-0000A55C0000}"/>
    <cellStyle name="Note 2 2 4" xfId="23717" xr:uid="{00000000-0005-0000-0000-0000A65C0000}"/>
    <cellStyle name="Note 2 2 4 2" xfId="23718" xr:uid="{00000000-0005-0000-0000-0000A75C0000}"/>
    <cellStyle name="Note 2 2 4 2 2" xfId="23719" xr:uid="{00000000-0005-0000-0000-0000A85C0000}"/>
    <cellStyle name="Note 2 2 4 2 3" xfId="23720" xr:uid="{00000000-0005-0000-0000-0000A95C0000}"/>
    <cellStyle name="Note 2 2 4 2 3 2" xfId="23721" xr:uid="{00000000-0005-0000-0000-0000AA5C0000}"/>
    <cellStyle name="Note 2 2 4 2 3 3" xfId="23722" xr:uid="{00000000-0005-0000-0000-0000AB5C0000}"/>
    <cellStyle name="Note 2 2 4 2 4" xfId="23723" xr:uid="{00000000-0005-0000-0000-0000AC5C0000}"/>
    <cellStyle name="Note 2 2 4 2 4 2" xfId="23724" xr:uid="{00000000-0005-0000-0000-0000AD5C0000}"/>
    <cellStyle name="Note 2 2 4 2 4 2 2" xfId="23725" xr:uid="{00000000-0005-0000-0000-0000AE5C0000}"/>
    <cellStyle name="Note 2 2 4 2 4 3" xfId="23726" xr:uid="{00000000-0005-0000-0000-0000AF5C0000}"/>
    <cellStyle name="Note 2 2 4 2 5" xfId="23727" xr:uid="{00000000-0005-0000-0000-0000B05C0000}"/>
    <cellStyle name="Note 2 2 4 2 5 2" xfId="23728" xr:uid="{00000000-0005-0000-0000-0000B15C0000}"/>
    <cellStyle name="Note 2 2 4 2 5 2 2" xfId="23729" xr:uid="{00000000-0005-0000-0000-0000B25C0000}"/>
    <cellStyle name="Note 2 2 4 2 5 3" xfId="23730" xr:uid="{00000000-0005-0000-0000-0000B35C0000}"/>
    <cellStyle name="Note 2 2 4 2 6" xfId="23731" xr:uid="{00000000-0005-0000-0000-0000B45C0000}"/>
    <cellStyle name="Note 2 2 4 2 6 2" xfId="23732" xr:uid="{00000000-0005-0000-0000-0000B55C0000}"/>
    <cellStyle name="Note 2 2 4 2 6 2 2" xfId="23733" xr:uid="{00000000-0005-0000-0000-0000B65C0000}"/>
    <cellStyle name="Note 2 2 4 2 6 3" xfId="23734" xr:uid="{00000000-0005-0000-0000-0000B75C0000}"/>
    <cellStyle name="Note 2 2 4 2 7" xfId="23735" xr:uid="{00000000-0005-0000-0000-0000B85C0000}"/>
    <cellStyle name="Note 2 2 4 2 7 2" xfId="23736" xr:uid="{00000000-0005-0000-0000-0000B95C0000}"/>
    <cellStyle name="Note 2 2 4 2 8" xfId="23737" xr:uid="{00000000-0005-0000-0000-0000BA5C0000}"/>
    <cellStyle name="Note 2 2 4 2 8 2" xfId="23738" xr:uid="{00000000-0005-0000-0000-0000BB5C0000}"/>
    <cellStyle name="Note 2 2 4 2 9" xfId="23739" xr:uid="{00000000-0005-0000-0000-0000BC5C0000}"/>
    <cellStyle name="Note 2 2 4 3" xfId="23740" xr:uid="{00000000-0005-0000-0000-0000BD5C0000}"/>
    <cellStyle name="Note 2 2 4 3 2" xfId="23741" xr:uid="{00000000-0005-0000-0000-0000BE5C0000}"/>
    <cellStyle name="Note 2 2 4 3 3" xfId="23742" xr:uid="{00000000-0005-0000-0000-0000BF5C0000}"/>
    <cellStyle name="Note 2 2 4 3 3 2" xfId="23743" xr:uid="{00000000-0005-0000-0000-0000C05C0000}"/>
    <cellStyle name="Note 2 2 4 3 3 3" xfId="23744" xr:uid="{00000000-0005-0000-0000-0000C15C0000}"/>
    <cellStyle name="Note 2 2 4 3 4" xfId="23745" xr:uid="{00000000-0005-0000-0000-0000C25C0000}"/>
    <cellStyle name="Note 2 2 4 3 4 2" xfId="23746" xr:uid="{00000000-0005-0000-0000-0000C35C0000}"/>
    <cellStyle name="Note 2 2 4 3 4 2 2" xfId="23747" xr:uid="{00000000-0005-0000-0000-0000C45C0000}"/>
    <cellStyle name="Note 2 2 4 3 4 3" xfId="23748" xr:uid="{00000000-0005-0000-0000-0000C55C0000}"/>
    <cellStyle name="Note 2 2 4 3 5" xfId="23749" xr:uid="{00000000-0005-0000-0000-0000C65C0000}"/>
    <cellStyle name="Note 2 2 4 3 5 2" xfId="23750" xr:uid="{00000000-0005-0000-0000-0000C75C0000}"/>
    <cellStyle name="Note 2 2 4 3 5 2 2" xfId="23751" xr:uid="{00000000-0005-0000-0000-0000C85C0000}"/>
    <cellStyle name="Note 2 2 4 3 5 3" xfId="23752" xr:uid="{00000000-0005-0000-0000-0000C95C0000}"/>
    <cellStyle name="Note 2 2 4 3 6" xfId="23753" xr:uid="{00000000-0005-0000-0000-0000CA5C0000}"/>
    <cellStyle name="Note 2 2 4 3 6 2" xfId="23754" xr:uid="{00000000-0005-0000-0000-0000CB5C0000}"/>
    <cellStyle name="Note 2 2 4 3 6 2 2" xfId="23755" xr:uid="{00000000-0005-0000-0000-0000CC5C0000}"/>
    <cellStyle name="Note 2 2 4 3 6 3" xfId="23756" xr:uid="{00000000-0005-0000-0000-0000CD5C0000}"/>
    <cellStyle name="Note 2 2 4 3 7" xfId="23757" xr:uid="{00000000-0005-0000-0000-0000CE5C0000}"/>
    <cellStyle name="Note 2 2 4 3 7 2" xfId="23758" xr:uid="{00000000-0005-0000-0000-0000CF5C0000}"/>
    <cellStyle name="Note 2 2 4 3 8" xfId="23759" xr:uid="{00000000-0005-0000-0000-0000D05C0000}"/>
    <cellStyle name="Note 2 2 4 3 8 2" xfId="23760" xr:uid="{00000000-0005-0000-0000-0000D15C0000}"/>
    <cellStyle name="Note 2 2 4 3 9" xfId="23761" xr:uid="{00000000-0005-0000-0000-0000D25C0000}"/>
    <cellStyle name="Note 2 2 4 4" xfId="23762" xr:uid="{00000000-0005-0000-0000-0000D35C0000}"/>
    <cellStyle name="Note 2 2 4 4 2" xfId="23763" xr:uid="{00000000-0005-0000-0000-0000D45C0000}"/>
    <cellStyle name="Note 2 2 4 4 3" xfId="23764" xr:uid="{00000000-0005-0000-0000-0000D55C0000}"/>
    <cellStyle name="Note 2 2 4 4 3 2" xfId="23765" xr:uid="{00000000-0005-0000-0000-0000D65C0000}"/>
    <cellStyle name="Note 2 2 4 4 3 2 2" xfId="23766" xr:uid="{00000000-0005-0000-0000-0000D75C0000}"/>
    <cellStyle name="Note 2 2 4 4 3 3" xfId="23767" xr:uid="{00000000-0005-0000-0000-0000D85C0000}"/>
    <cellStyle name="Note 2 2 4 4 4" xfId="23768" xr:uid="{00000000-0005-0000-0000-0000D95C0000}"/>
    <cellStyle name="Note 2 2 4 4 4 2" xfId="23769" xr:uid="{00000000-0005-0000-0000-0000DA5C0000}"/>
    <cellStyle name="Note 2 2 4 4 4 2 2" xfId="23770" xr:uid="{00000000-0005-0000-0000-0000DB5C0000}"/>
    <cellStyle name="Note 2 2 4 4 4 3" xfId="23771" xr:uid="{00000000-0005-0000-0000-0000DC5C0000}"/>
    <cellStyle name="Note 2 2 4 4 5" xfId="23772" xr:uid="{00000000-0005-0000-0000-0000DD5C0000}"/>
    <cellStyle name="Note 2 2 4 4 5 2" xfId="23773" xr:uid="{00000000-0005-0000-0000-0000DE5C0000}"/>
    <cellStyle name="Note 2 2 4 4 5 2 2" xfId="23774" xr:uid="{00000000-0005-0000-0000-0000DF5C0000}"/>
    <cellStyle name="Note 2 2 4 4 5 3" xfId="23775" xr:uid="{00000000-0005-0000-0000-0000E05C0000}"/>
    <cellStyle name="Note 2 2 4 4 6" xfId="23776" xr:uid="{00000000-0005-0000-0000-0000E15C0000}"/>
    <cellStyle name="Note 2 2 4 4 6 2" xfId="23777" xr:uid="{00000000-0005-0000-0000-0000E25C0000}"/>
    <cellStyle name="Note 2 2 4 4 7" xfId="23778" xr:uid="{00000000-0005-0000-0000-0000E35C0000}"/>
    <cellStyle name="Note 2 2 4 4 7 2" xfId="23779" xr:uid="{00000000-0005-0000-0000-0000E45C0000}"/>
    <cellStyle name="Note 2 2 4 4 8" xfId="23780" xr:uid="{00000000-0005-0000-0000-0000E55C0000}"/>
    <cellStyle name="Note 2 2 4 4 9" xfId="23781" xr:uid="{00000000-0005-0000-0000-0000E65C0000}"/>
    <cellStyle name="Note 2 2 4 5" xfId="23782" xr:uid="{00000000-0005-0000-0000-0000E75C0000}"/>
    <cellStyle name="Note 2 2 4 5 2" xfId="23783" xr:uid="{00000000-0005-0000-0000-0000E85C0000}"/>
    <cellStyle name="Note 2 2 4 5 3" xfId="23784" xr:uid="{00000000-0005-0000-0000-0000E95C0000}"/>
    <cellStyle name="Note 2 2 4 6" xfId="23785" xr:uid="{00000000-0005-0000-0000-0000EA5C0000}"/>
    <cellStyle name="Note 2 2 4 6 2" xfId="23786" xr:uid="{00000000-0005-0000-0000-0000EB5C0000}"/>
    <cellStyle name="Note 2 2 4 6 2 2" xfId="23787" xr:uid="{00000000-0005-0000-0000-0000EC5C0000}"/>
    <cellStyle name="Note 2 2 4 6 2 2 2" xfId="23788" xr:uid="{00000000-0005-0000-0000-0000ED5C0000}"/>
    <cellStyle name="Note 2 2 4 6 2 3" xfId="23789" xr:uid="{00000000-0005-0000-0000-0000EE5C0000}"/>
    <cellStyle name="Note 2 2 4 6 3" xfId="23790" xr:uid="{00000000-0005-0000-0000-0000EF5C0000}"/>
    <cellStyle name="Note 2 2 4 6 3 2" xfId="23791" xr:uid="{00000000-0005-0000-0000-0000F05C0000}"/>
    <cellStyle name="Note 2 2 4 6 3 2 2" xfId="23792" xr:uid="{00000000-0005-0000-0000-0000F15C0000}"/>
    <cellStyle name="Note 2 2 4 6 3 3" xfId="23793" xr:uid="{00000000-0005-0000-0000-0000F25C0000}"/>
    <cellStyle name="Note 2 2 4 6 4" xfId="23794" xr:uid="{00000000-0005-0000-0000-0000F35C0000}"/>
    <cellStyle name="Note 2 2 4 6 4 2" xfId="23795" xr:uid="{00000000-0005-0000-0000-0000F45C0000}"/>
    <cellStyle name="Note 2 2 4 6 4 2 2" xfId="23796" xr:uid="{00000000-0005-0000-0000-0000F55C0000}"/>
    <cellStyle name="Note 2 2 4 6 4 3" xfId="23797" xr:uid="{00000000-0005-0000-0000-0000F65C0000}"/>
    <cellStyle name="Note 2 2 4 6 5" xfId="23798" xr:uid="{00000000-0005-0000-0000-0000F75C0000}"/>
    <cellStyle name="Note 2 2 4 6 5 2" xfId="23799" xr:uid="{00000000-0005-0000-0000-0000F85C0000}"/>
    <cellStyle name="Note 2 2 4 6 6" xfId="23800" xr:uid="{00000000-0005-0000-0000-0000F95C0000}"/>
    <cellStyle name="Note 2 2 4 6 6 2" xfId="23801" xr:uid="{00000000-0005-0000-0000-0000FA5C0000}"/>
    <cellStyle name="Note 2 2 4 6 7" xfId="23802" xr:uid="{00000000-0005-0000-0000-0000FB5C0000}"/>
    <cellStyle name="Note 2 2 4 7" xfId="23803" xr:uid="{00000000-0005-0000-0000-0000FC5C0000}"/>
    <cellStyle name="Note 2 2 4 7 2" xfId="23804" xr:uid="{00000000-0005-0000-0000-0000FD5C0000}"/>
    <cellStyle name="Note 2 2 4 7 2 2" xfId="23805" xr:uid="{00000000-0005-0000-0000-0000FE5C0000}"/>
    <cellStyle name="Note 2 2 4 7 3" xfId="23806" xr:uid="{00000000-0005-0000-0000-0000FF5C0000}"/>
    <cellStyle name="Note 2 2 4 8" xfId="23807" xr:uid="{00000000-0005-0000-0000-0000005D0000}"/>
    <cellStyle name="Note 2 2 4 8 2" xfId="23808" xr:uid="{00000000-0005-0000-0000-0000015D0000}"/>
    <cellStyle name="Note 2 2 4 8 2 2" xfId="23809" xr:uid="{00000000-0005-0000-0000-0000025D0000}"/>
    <cellStyle name="Note 2 2 4 8 3" xfId="23810" xr:uid="{00000000-0005-0000-0000-0000035D0000}"/>
    <cellStyle name="Note 2 2 5" xfId="23811" xr:uid="{00000000-0005-0000-0000-0000045D0000}"/>
    <cellStyle name="Note 2 2 5 10" xfId="23812" xr:uid="{00000000-0005-0000-0000-0000055D0000}"/>
    <cellStyle name="Note 2 2 5 2" xfId="23813" xr:uid="{00000000-0005-0000-0000-0000065D0000}"/>
    <cellStyle name="Note 2 2 5 2 2" xfId="23814" xr:uid="{00000000-0005-0000-0000-0000075D0000}"/>
    <cellStyle name="Note 2 2 5 2 3" xfId="23815" xr:uid="{00000000-0005-0000-0000-0000085D0000}"/>
    <cellStyle name="Note 2 2 5 2 3 2" xfId="23816" xr:uid="{00000000-0005-0000-0000-0000095D0000}"/>
    <cellStyle name="Note 2 2 5 2 3 3" xfId="23817" xr:uid="{00000000-0005-0000-0000-00000A5D0000}"/>
    <cellStyle name="Note 2 2 5 2 4" xfId="23818" xr:uid="{00000000-0005-0000-0000-00000B5D0000}"/>
    <cellStyle name="Note 2 2 5 2 4 2" xfId="23819" xr:uid="{00000000-0005-0000-0000-00000C5D0000}"/>
    <cellStyle name="Note 2 2 5 2 4 2 2" xfId="23820" xr:uid="{00000000-0005-0000-0000-00000D5D0000}"/>
    <cellStyle name="Note 2 2 5 2 4 3" xfId="23821" xr:uid="{00000000-0005-0000-0000-00000E5D0000}"/>
    <cellStyle name="Note 2 2 5 2 5" xfId="23822" xr:uid="{00000000-0005-0000-0000-00000F5D0000}"/>
    <cellStyle name="Note 2 2 5 2 5 2" xfId="23823" xr:uid="{00000000-0005-0000-0000-0000105D0000}"/>
    <cellStyle name="Note 2 2 5 2 5 2 2" xfId="23824" xr:uid="{00000000-0005-0000-0000-0000115D0000}"/>
    <cellStyle name="Note 2 2 5 2 5 3" xfId="23825" xr:uid="{00000000-0005-0000-0000-0000125D0000}"/>
    <cellStyle name="Note 2 2 5 2 6" xfId="23826" xr:uid="{00000000-0005-0000-0000-0000135D0000}"/>
    <cellStyle name="Note 2 2 5 2 6 2" xfId="23827" xr:uid="{00000000-0005-0000-0000-0000145D0000}"/>
    <cellStyle name="Note 2 2 5 2 6 2 2" xfId="23828" xr:uid="{00000000-0005-0000-0000-0000155D0000}"/>
    <cellStyle name="Note 2 2 5 2 6 3" xfId="23829" xr:uid="{00000000-0005-0000-0000-0000165D0000}"/>
    <cellStyle name="Note 2 2 5 2 7" xfId="23830" xr:uid="{00000000-0005-0000-0000-0000175D0000}"/>
    <cellStyle name="Note 2 2 5 2 7 2" xfId="23831" xr:uid="{00000000-0005-0000-0000-0000185D0000}"/>
    <cellStyle name="Note 2 2 5 2 8" xfId="23832" xr:uid="{00000000-0005-0000-0000-0000195D0000}"/>
    <cellStyle name="Note 2 2 5 2 8 2" xfId="23833" xr:uid="{00000000-0005-0000-0000-00001A5D0000}"/>
    <cellStyle name="Note 2 2 5 2 9" xfId="23834" xr:uid="{00000000-0005-0000-0000-00001B5D0000}"/>
    <cellStyle name="Note 2 2 5 3" xfId="23835" xr:uid="{00000000-0005-0000-0000-00001C5D0000}"/>
    <cellStyle name="Note 2 2 5 4" xfId="23836" xr:uid="{00000000-0005-0000-0000-00001D5D0000}"/>
    <cellStyle name="Note 2 2 5 4 2" xfId="23837" xr:uid="{00000000-0005-0000-0000-00001E5D0000}"/>
    <cellStyle name="Note 2 2 5 4 3" xfId="23838" xr:uid="{00000000-0005-0000-0000-00001F5D0000}"/>
    <cellStyle name="Note 2 2 5 5" xfId="23839" xr:uid="{00000000-0005-0000-0000-0000205D0000}"/>
    <cellStyle name="Note 2 2 5 5 2" xfId="23840" xr:uid="{00000000-0005-0000-0000-0000215D0000}"/>
    <cellStyle name="Note 2 2 5 5 2 2" xfId="23841" xr:uid="{00000000-0005-0000-0000-0000225D0000}"/>
    <cellStyle name="Note 2 2 5 5 3" xfId="23842" xr:uid="{00000000-0005-0000-0000-0000235D0000}"/>
    <cellStyle name="Note 2 2 5 6" xfId="23843" xr:uid="{00000000-0005-0000-0000-0000245D0000}"/>
    <cellStyle name="Note 2 2 5 6 2" xfId="23844" xr:uid="{00000000-0005-0000-0000-0000255D0000}"/>
    <cellStyle name="Note 2 2 5 6 2 2" xfId="23845" xr:uid="{00000000-0005-0000-0000-0000265D0000}"/>
    <cellStyle name="Note 2 2 5 6 3" xfId="23846" xr:uid="{00000000-0005-0000-0000-0000275D0000}"/>
    <cellStyle name="Note 2 2 5 7" xfId="23847" xr:uid="{00000000-0005-0000-0000-0000285D0000}"/>
    <cellStyle name="Note 2 2 5 7 2" xfId="23848" xr:uid="{00000000-0005-0000-0000-0000295D0000}"/>
    <cellStyle name="Note 2 2 5 7 2 2" xfId="23849" xr:uid="{00000000-0005-0000-0000-00002A5D0000}"/>
    <cellStyle name="Note 2 2 5 7 3" xfId="23850" xr:uid="{00000000-0005-0000-0000-00002B5D0000}"/>
    <cellStyle name="Note 2 2 5 8" xfId="23851" xr:uid="{00000000-0005-0000-0000-00002C5D0000}"/>
    <cellStyle name="Note 2 2 5 8 2" xfId="23852" xr:uid="{00000000-0005-0000-0000-00002D5D0000}"/>
    <cellStyle name="Note 2 2 5 9" xfId="23853" xr:uid="{00000000-0005-0000-0000-00002E5D0000}"/>
    <cellStyle name="Note 2 2 5 9 2" xfId="23854" xr:uid="{00000000-0005-0000-0000-00002F5D0000}"/>
    <cellStyle name="Note 2 2 6" xfId="23855" xr:uid="{00000000-0005-0000-0000-0000305D0000}"/>
    <cellStyle name="Note 2 2 6 2" xfId="23856" xr:uid="{00000000-0005-0000-0000-0000315D0000}"/>
    <cellStyle name="Note 2 2 6 2 10" xfId="23857" xr:uid="{00000000-0005-0000-0000-0000325D0000}"/>
    <cellStyle name="Note 2 2 6 2 2" xfId="23858" xr:uid="{00000000-0005-0000-0000-0000335D0000}"/>
    <cellStyle name="Note 2 2 6 2 3" xfId="23859" xr:uid="{00000000-0005-0000-0000-0000345D0000}"/>
    <cellStyle name="Note 2 2 6 2 4" xfId="23860" xr:uid="{00000000-0005-0000-0000-0000355D0000}"/>
    <cellStyle name="Note 2 2 6 2 4 2" xfId="23861" xr:uid="{00000000-0005-0000-0000-0000365D0000}"/>
    <cellStyle name="Note 2 2 6 2 4 2 2" xfId="23862" xr:uid="{00000000-0005-0000-0000-0000375D0000}"/>
    <cellStyle name="Note 2 2 6 2 4 3" xfId="23863" xr:uid="{00000000-0005-0000-0000-0000385D0000}"/>
    <cellStyle name="Note 2 2 6 2 5" xfId="23864" xr:uid="{00000000-0005-0000-0000-0000395D0000}"/>
    <cellStyle name="Note 2 2 6 2 5 2" xfId="23865" xr:uid="{00000000-0005-0000-0000-00003A5D0000}"/>
    <cellStyle name="Note 2 2 6 2 5 2 2" xfId="23866" xr:uid="{00000000-0005-0000-0000-00003B5D0000}"/>
    <cellStyle name="Note 2 2 6 2 5 3" xfId="23867" xr:uid="{00000000-0005-0000-0000-00003C5D0000}"/>
    <cellStyle name="Note 2 2 6 2 6" xfId="23868" xr:uid="{00000000-0005-0000-0000-00003D5D0000}"/>
    <cellStyle name="Note 2 2 6 2 6 2" xfId="23869" xr:uid="{00000000-0005-0000-0000-00003E5D0000}"/>
    <cellStyle name="Note 2 2 6 2 6 2 2" xfId="23870" xr:uid="{00000000-0005-0000-0000-00003F5D0000}"/>
    <cellStyle name="Note 2 2 6 2 6 3" xfId="23871" xr:uid="{00000000-0005-0000-0000-0000405D0000}"/>
    <cellStyle name="Note 2 2 6 2 7" xfId="23872" xr:uid="{00000000-0005-0000-0000-0000415D0000}"/>
    <cellStyle name="Note 2 2 6 2 7 2" xfId="23873" xr:uid="{00000000-0005-0000-0000-0000425D0000}"/>
    <cellStyle name="Note 2 2 6 2 8" xfId="23874" xr:uid="{00000000-0005-0000-0000-0000435D0000}"/>
    <cellStyle name="Note 2 2 6 2 8 2" xfId="23875" xr:uid="{00000000-0005-0000-0000-0000445D0000}"/>
    <cellStyle name="Note 2 2 6 2 9" xfId="23876" xr:uid="{00000000-0005-0000-0000-0000455D0000}"/>
    <cellStyle name="Note 2 2 6 3" xfId="23877" xr:uid="{00000000-0005-0000-0000-0000465D0000}"/>
    <cellStyle name="Note 2 2 6 4" xfId="23878" xr:uid="{00000000-0005-0000-0000-0000475D0000}"/>
    <cellStyle name="Note 2 2 6 4 2" xfId="23879" xr:uid="{00000000-0005-0000-0000-0000485D0000}"/>
    <cellStyle name="Note 2 2 6 4 2 2" xfId="23880" xr:uid="{00000000-0005-0000-0000-0000495D0000}"/>
    <cellStyle name="Note 2 2 6 4 3" xfId="23881" xr:uid="{00000000-0005-0000-0000-00004A5D0000}"/>
    <cellStyle name="Note 2 2 6 5" xfId="23882" xr:uid="{00000000-0005-0000-0000-00004B5D0000}"/>
    <cellStyle name="Note 2 2 6 5 2" xfId="23883" xr:uid="{00000000-0005-0000-0000-00004C5D0000}"/>
    <cellStyle name="Note 2 2 6 5 2 2" xfId="23884" xr:uid="{00000000-0005-0000-0000-00004D5D0000}"/>
    <cellStyle name="Note 2 2 6 5 3" xfId="23885" xr:uid="{00000000-0005-0000-0000-00004E5D0000}"/>
    <cellStyle name="Note 2 2 7" xfId="23886" xr:uid="{00000000-0005-0000-0000-00004F5D0000}"/>
    <cellStyle name="Note 2 2 7 2" xfId="23887" xr:uid="{00000000-0005-0000-0000-0000505D0000}"/>
    <cellStyle name="Note 2 2 7 3" xfId="23888" xr:uid="{00000000-0005-0000-0000-0000515D0000}"/>
    <cellStyle name="Note 2 2 7 3 2" xfId="23889" xr:uid="{00000000-0005-0000-0000-0000525D0000}"/>
    <cellStyle name="Note 2 2 7 3 3" xfId="23890" xr:uid="{00000000-0005-0000-0000-0000535D0000}"/>
    <cellStyle name="Note 2 2 7 4" xfId="23891" xr:uid="{00000000-0005-0000-0000-0000545D0000}"/>
    <cellStyle name="Note 2 2 7 4 2" xfId="23892" xr:uid="{00000000-0005-0000-0000-0000555D0000}"/>
    <cellStyle name="Note 2 2 7 4 2 2" xfId="23893" xr:uid="{00000000-0005-0000-0000-0000565D0000}"/>
    <cellStyle name="Note 2 2 7 4 3" xfId="23894" xr:uid="{00000000-0005-0000-0000-0000575D0000}"/>
    <cellStyle name="Note 2 2 7 5" xfId="23895" xr:uid="{00000000-0005-0000-0000-0000585D0000}"/>
    <cellStyle name="Note 2 2 7 5 2" xfId="23896" xr:uid="{00000000-0005-0000-0000-0000595D0000}"/>
    <cellStyle name="Note 2 2 7 5 2 2" xfId="23897" xr:uid="{00000000-0005-0000-0000-00005A5D0000}"/>
    <cellStyle name="Note 2 2 7 5 3" xfId="23898" xr:uid="{00000000-0005-0000-0000-00005B5D0000}"/>
    <cellStyle name="Note 2 2 7 6" xfId="23899" xr:uid="{00000000-0005-0000-0000-00005C5D0000}"/>
    <cellStyle name="Note 2 2 7 6 2" xfId="23900" xr:uid="{00000000-0005-0000-0000-00005D5D0000}"/>
    <cellStyle name="Note 2 2 7 6 2 2" xfId="23901" xr:uid="{00000000-0005-0000-0000-00005E5D0000}"/>
    <cellStyle name="Note 2 2 7 6 3" xfId="23902" xr:uid="{00000000-0005-0000-0000-00005F5D0000}"/>
    <cellStyle name="Note 2 2 7 7" xfId="23903" xr:uid="{00000000-0005-0000-0000-0000605D0000}"/>
    <cellStyle name="Note 2 2 7 7 2" xfId="23904" xr:uid="{00000000-0005-0000-0000-0000615D0000}"/>
    <cellStyle name="Note 2 2 7 8" xfId="23905" xr:uid="{00000000-0005-0000-0000-0000625D0000}"/>
    <cellStyle name="Note 2 2 7 8 2" xfId="23906" xr:uid="{00000000-0005-0000-0000-0000635D0000}"/>
    <cellStyle name="Note 2 2 7 9" xfId="23907" xr:uid="{00000000-0005-0000-0000-0000645D0000}"/>
    <cellStyle name="Note 2 2 8" xfId="23908" xr:uid="{00000000-0005-0000-0000-0000655D0000}"/>
    <cellStyle name="Note 2 2 8 2" xfId="23909" xr:uid="{00000000-0005-0000-0000-0000665D0000}"/>
    <cellStyle name="Note 2 2 8 3" xfId="23910" xr:uid="{00000000-0005-0000-0000-0000675D0000}"/>
    <cellStyle name="Note 2 2 8 4" xfId="23911" xr:uid="{00000000-0005-0000-0000-0000685D0000}"/>
    <cellStyle name="Note 2 2 8 5" xfId="23912" xr:uid="{00000000-0005-0000-0000-0000695D0000}"/>
    <cellStyle name="Note 2 2 8 5 2" xfId="23913" xr:uid="{00000000-0005-0000-0000-00006A5D0000}"/>
    <cellStyle name="Note 2 2 8 6" xfId="23914" xr:uid="{00000000-0005-0000-0000-00006B5D0000}"/>
    <cellStyle name="Note 2 2 8 7" xfId="23915" xr:uid="{00000000-0005-0000-0000-00006C5D0000}"/>
    <cellStyle name="Note 2 2 9" xfId="23916" xr:uid="{00000000-0005-0000-0000-00006D5D0000}"/>
    <cellStyle name="Note 2 20" xfId="23917" xr:uid="{00000000-0005-0000-0000-00006E5D0000}"/>
    <cellStyle name="Note 2 21" xfId="23918" xr:uid="{00000000-0005-0000-0000-00006F5D0000}"/>
    <cellStyle name="Note 2 3" xfId="23919" xr:uid="{00000000-0005-0000-0000-0000705D0000}"/>
    <cellStyle name="Note 2 3 10" xfId="23920" xr:uid="{00000000-0005-0000-0000-0000715D0000}"/>
    <cellStyle name="Note 2 3 10 2" xfId="23921" xr:uid="{00000000-0005-0000-0000-0000725D0000}"/>
    <cellStyle name="Note 2 3 10 2 2" xfId="23922" xr:uid="{00000000-0005-0000-0000-0000735D0000}"/>
    <cellStyle name="Note 2 3 10 3" xfId="23923" xr:uid="{00000000-0005-0000-0000-0000745D0000}"/>
    <cellStyle name="Note 2 3 10 4" xfId="23924" xr:uid="{00000000-0005-0000-0000-0000755D0000}"/>
    <cellStyle name="Note 2 3 10 5" xfId="23925" xr:uid="{00000000-0005-0000-0000-0000765D0000}"/>
    <cellStyle name="Note 2 3 11" xfId="23926" xr:uid="{00000000-0005-0000-0000-0000775D0000}"/>
    <cellStyle name="Note 2 3 11 2" xfId="23927" xr:uid="{00000000-0005-0000-0000-0000785D0000}"/>
    <cellStyle name="Note 2 3 11 2 2" xfId="23928" xr:uid="{00000000-0005-0000-0000-0000795D0000}"/>
    <cellStyle name="Note 2 3 11 3" xfId="23929" xr:uid="{00000000-0005-0000-0000-00007A5D0000}"/>
    <cellStyle name="Note 2 3 12" xfId="23930" xr:uid="{00000000-0005-0000-0000-00007B5D0000}"/>
    <cellStyle name="Note 2 3 12 2" xfId="23931" xr:uid="{00000000-0005-0000-0000-00007C5D0000}"/>
    <cellStyle name="Note 2 3 12 2 2" xfId="23932" xr:uid="{00000000-0005-0000-0000-00007D5D0000}"/>
    <cellStyle name="Note 2 3 12 3" xfId="23933" xr:uid="{00000000-0005-0000-0000-00007E5D0000}"/>
    <cellStyle name="Note 2 3 13" xfId="23934" xr:uid="{00000000-0005-0000-0000-00007F5D0000}"/>
    <cellStyle name="Note 2 3 13 2" xfId="23935" xr:uid="{00000000-0005-0000-0000-0000805D0000}"/>
    <cellStyle name="Note 2 3 14" xfId="23936" xr:uid="{00000000-0005-0000-0000-0000815D0000}"/>
    <cellStyle name="Note 2 3 14 2" xfId="23937" xr:uid="{00000000-0005-0000-0000-0000825D0000}"/>
    <cellStyle name="Note 2 3 15" xfId="23938" xr:uid="{00000000-0005-0000-0000-0000835D0000}"/>
    <cellStyle name="Note 2 3 16" xfId="23939" xr:uid="{00000000-0005-0000-0000-0000845D0000}"/>
    <cellStyle name="Note 2 3 17" xfId="23940" xr:uid="{00000000-0005-0000-0000-0000855D0000}"/>
    <cellStyle name="Note 2 3 2" xfId="23941" xr:uid="{00000000-0005-0000-0000-0000865D0000}"/>
    <cellStyle name="Note 2 3 2 10" xfId="23942" xr:uid="{00000000-0005-0000-0000-0000875D0000}"/>
    <cellStyle name="Note 2 3 2 10 2" xfId="23943" xr:uid="{00000000-0005-0000-0000-0000885D0000}"/>
    <cellStyle name="Note 2 3 2 10 2 2" xfId="23944" xr:uid="{00000000-0005-0000-0000-0000895D0000}"/>
    <cellStyle name="Note 2 3 2 10 3" xfId="23945" xr:uid="{00000000-0005-0000-0000-00008A5D0000}"/>
    <cellStyle name="Note 2 3 2 11" xfId="23946" xr:uid="{00000000-0005-0000-0000-00008B5D0000}"/>
    <cellStyle name="Note 2 3 2 11 2" xfId="23947" xr:uid="{00000000-0005-0000-0000-00008C5D0000}"/>
    <cellStyle name="Note 2 3 2 12" xfId="23948" xr:uid="{00000000-0005-0000-0000-00008D5D0000}"/>
    <cellStyle name="Note 2 3 2 12 2" xfId="23949" xr:uid="{00000000-0005-0000-0000-00008E5D0000}"/>
    <cellStyle name="Note 2 3 2 13" xfId="23950" xr:uid="{00000000-0005-0000-0000-00008F5D0000}"/>
    <cellStyle name="Note 2 3 2 14" xfId="23951" xr:uid="{00000000-0005-0000-0000-0000905D0000}"/>
    <cellStyle name="Note 2 3 2 15" xfId="23952" xr:uid="{00000000-0005-0000-0000-0000915D0000}"/>
    <cellStyle name="Note 2 3 2 2" xfId="23953" xr:uid="{00000000-0005-0000-0000-0000925D0000}"/>
    <cellStyle name="Note 2 3 2 2 2" xfId="23954" xr:uid="{00000000-0005-0000-0000-0000935D0000}"/>
    <cellStyle name="Note 2 3 2 2 2 2" xfId="23955" xr:uid="{00000000-0005-0000-0000-0000945D0000}"/>
    <cellStyle name="Note 2 3 2 2 2 3" xfId="23956" xr:uid="{00000000-0005-0000-0000-0000955D0000}"/>
    <cellStyle name="Note 2 3 2 2 2 3 2" xfId="23957" xr:uid="{00000000-0005-0000-0000-0000965D0000}"/>
    <cellStyle name="Note 2 3 2 2 2 3 3" xfId="23958" xr:uid="{00000000-0005-0000-0000-0000975D0000}"/>
    <cellStyle name="Note 2 3 2 2 2 4" xfId="23959" xr:uid="{00000000-0005-0000-0000-0000985D0000}"/>
    <cellStyle name="Note 2 3 2 2 2 4 2" xfId="23960" xr:uid="{00000000-0005-0000-0000-0000995D0000}"/>
    <cellStyle name="Note 2 3 2 2 2 4 2 2" xfId="23961" xr:uid="{00000000-0005-0000-0000-00009A5D0000}"/>
    <cellStyle name="Note 2 3 2 2 2 4 3" xfId="23962" xr:uid="{00000000-0005-0000-0000-00009B5D0000}"/>
    <cellStyle name="Note 2 3 2 2 2 5" xfId="23963" xr:uid="{00000000-0005-0000-0000-00009C5D0000}"/>
    <cellStyle name="Note 2 3 2 2 2 5 2" xfId="23964" xr:uid="{00000000-0005-0000-0000-00009D5D0000}"/>
    <cellStyle name="Note 2 3 2 2 2 5 2 2" xfId="23965" xr:uid="{00000000-0005-0000-0000-00009E5D0000}"/>
    <cellStyle name="Note 2 3 2 2 2 5 3" xfId="23966" xr:uid="{00000000-0005-0000-0000-00009F5D0000}"/>
    <cellStyle name="Note 2 3 2 2 2 6" xfId="23967" xr:uid="{00000000-0005-0000-0000-0000A05D0000}"/>
    <cellStyle name="Note 2 3 2 2 2 6 2" xfId="23968" xr:uid="{00000000-0005-0000-0000-0000A15D0000}"/>
    <cellStyle name="Note 2 3 2 2 2 6 2 2" xfId="23969" xr:uid="{00000000-0005-0000-0000-0000A25D0000}"/>
    <cellStyle name="Note 2 3 2 2 2 6 3" xfId="23970" xr:uid="{00000000-0005-0000-0000-0000A35D0000}"/>
    <cellStyle name="Note 2 3 2 2 2 7" xfId="23971" xr:uid="{00000000-0005-0000-0000-0000A45D0000}"/>
    <cellStyle name="Note 2 3 2 2 2 7 2" xfId="23972" xr:uid="{00000000-0005-0000-0000-0000A55D0000}"/>
    <cellStyle name="Note 2 3 2 2 2 8" xfId="23973" xr:uid="{00000000-0005-0000-0000-0000A65D0000}"/>
    <cellStyle name="Note 2 3 2 2 2 8 2" xfId="23974" xr:uid="{00000000-0005-0000-0000-0000A75D0000}"/>
    <cellStyle name="Note 2 3 2 2 2 9" xfId="23975" xr:uid="{00000000-0005-0000-0000-0000A85D0000}"/>
    <cellStyle name="Note 2 3 2 2 3" xfId="23976" xr:uid="{00000000-0005-0000-0000-0000A95D0000}"/>
    <cellStyle name="Note 2 3 2 2 3 2" xfId="23977" xr:uid="{00000000-0005-0000-0000-0000AA5D0000}"/>
    <cellStyle name="Note 2 3 2 2 3 3" xfId="23978" xr:uid="{00000000-0005-0000-0000-0000AB5D0000}"/>
    <cellStyle name="Note 2 3 2 2 3 3 2" xfId="23979" xr:uid="{00000000-0005-0000-0000-0000AC5D0000}"/>
    <cellStyle name="Note 2 3 2 2 3 3 3" xfId="23980" xr:uid="{00000000-0005-0000-0000-0000AD5D0000}"/>
    <cellStyle name="Note 2 3 2 2 3 4" xfId="23981" xr:uid="{00000000-0005-0000-0000-0000AE5D0000}"/>
    <cellStyle name="Note 2 3 2 2 3 4 2" xfId="23982" xr:uid="{00000000-0005-0000-0000-0000AF5D0000}"/>
    <cellStyle name="Note 2 3 2 2 3 4 2 2" xfId="23983" xr:uid="{00000000-0005-0000-0000-0000B05D0000}"/>
    <cellStyle name="Note 2 3 2 2 3 4 3" xfId="23984" xr:uid="{00000000-0005-0000-0000-0000B15D0000}"/>
    <cellStyle name="Note 2 3 2 2 3 5" xfId="23985" xr:uid="{00000000-0005-0000-0000-0000B25D0000}"/>
    <cellStyle name="Note 2 3 2 2 3 5 2" xfId="23986" xr:uid="{00000000-0005-0000-0000-0000B35D0000}"/>
    <cellStyle name="Note 2 3 2 2 3 5 2 2" xfId="23987" xr:uid="{00000000-0005-0000-0000-0000B45D0000}"/>
    <cellStyle name="Note 2 3 2 2 3 5 3" xfId="23988" xr:uid="{00000000-0005-0000-0000-0000B55D0000}"/>
    <cellStyle name="Note 2 3 2 2 3 6" xfId="23989" xr:uid="{00000000-0005-0000-0000-0000B65D0000}"/>
    <cellStyle name="Note 2 3 2 2 3 6 2" xfId="23990" xr:uid="{00000000-0005-0000-0000-0000B75D0000}"/>
    <cellStyle name="Note 2 3 2 2 3 6 2 2" xfId="23991" xr:uid="{00000000-0005-0000-0000-0000B85D0000}"/>
    <cellStyle name="Note 2 3 2 2 3 6 3" xfId="23992" xr:uid="{00000000-0005-0000-0000-0000B95D0000}"/>
    <cellStyle name="Note 2 3 2 2 3 7" xfId="23993" xr:uid="{00000000-0005-0000-0000-0000BA5D0000}"/>
    <cellStyle name="Note 2 3 2 2 3 7 2" xfId="23994" xr:uid="{00000000-0005-0000-0000-0000BB5D0000}"/>
    <cellStyle name="Note 2 3 2 2 3 8" xfId="23995" xr:uid="{00000000-0005-0000-0000-0000BC5D0000}"/>
    <cellStyle name="Note 2 3 2 2 3 8 2" xfId="23996" xr:uid="{00000000-0005-0000-0000-0000BD5D0000}"/>
    <cellStyle name="Note 2 3 2 2 3 9" xfId="23997" xr:uid="{00000000-0005-0000-0000-0000BE5D0000}"/>
    <cellStyle name="Note 2 3 2 2 4" xfId="23998" xr:uid="{00000000-0005-0000-0000-0000BF5D0000}"/>
    <cellStyle name="Note 2 3 2 2 4 2" xfId="23999" xr:uid="{00000000-0005-0000-0000-0000C05D0000}"/>
    <cellStyle name="Note 2 3 2 2 4 3" xfId="24000" xr:uid="{00000000-0005-0000-0000-0000C15D0000}"/>
    <cellStyle name="Note 2 3 2 2 4 3 2" xfId="24001" xr:uid="{00000000-0005-0000-0000-0000C25D0000}"/>
    <cellStyle name="Note 2 3 2 2 4 3 2 2" xfId="24002" xr:uid="{00000000-0005-0000-0000-0000C35D0000}"/>
    <cellStyle name="Note 2 3 2 2 4 3 3" xfId="24003" xr:uid="{00000000-0005-0000-0000-0000C45D0000}"/>
    <cellStyle name="Note 2 3 2 2 4 4" xfId="24004" xr:uid="{00000000-0005-0000-0000-0000C55D0000}"/>
    <cellStyle name="Note 2 3 2 2 4 4 2" xfId="24005" xr:uid="{00000000-0005-0000-0000-0000C65D0000}"/>
    <cellStyle name="Note 2 3 2 2 4 4 2 2" xfId="24006" xr:uid="{00000000-0005-0000-0000-0000C75D0000}"/>
    <cellStyle name="Note 2 3 2 2 4 4 3" xfId="24007" xr:uid="{00000000-0005-0000-0000-0000C85D0000}"/>
    <cellStyle name="Note 2 3 2 2 4 5" xfId="24008" xr:uid="{00000000-0005-0000-0000-0000C95D0000}"/>
    <cellStyle name="Note 2 3 2 2 4 5 2" xfId="24009" xr:uid="{00000000-0005-0000-0000-0000CA5D0000}"/>
    <cellStyle name="Note 2 3 2 2 4 5 2 2" xfId="24010" xr:uid="{00000000-0005-0000-0000-0000CB5D0000}"/>
    <cellStyle name="Note 2 3 2 2 4 5 3" xfId="24011" xr:uid="{00000000-0005-0000-0000-0000CC5D0000}"/>
    <cellStyle name="Note 2 3 2 2 4 6" xfId="24012" xr:uid="{00000000-0005-0000-0000-0000CD5D0000}"/>
    <cellStyle name="Note 2 3 2 2 4 6 2" xfId="24013" xr:uid="{00000000-0005-0000-0000-0000CE5D0000}"/>
    <cellStyle name="Note 2 3 2 2 4 7" xfId="24014" xr:uid="{00000000-0005-0000-0000-0000CF5D0000}"/>
    <cellStyle name="Note 2 3 2 2 4 7 2" xfId="24015" xr:uid="{00000000-0005-0000-0000-0000D05D0000}"/>
    <cellStyle name="Note 2 3 2 2 4 8" xfId="24016" xr:uid="{00000000-0005-0000-0000-0000D15D0000}"/>
    <cellStyle name="Note 2 3 2 2 4 9" xfId="24017" xr:uid="{00000000-0005-0000-0000-0000D25D0000}"/>
    <cellStyle name="Note 2 3 2 2 5" xfId="24018" xr:uid="{00000000-0005-0000-0000-0000D35D0000}"/>
    <cellStyle name="Note 2 3 2 2 5 2" xfId="24019" xr:uid="{00000000-0005-0000-0000-0000D45D0000}"/>
    <cellStyle name="Note 2 3 2 2 5 3" xfId="24020" xr:uid="{00000000-0005-0000-0000-0000D55D0000}"/>
    <cellStyle name="Note 2 3 2 2 6" xfId="24021" xr:uid="{00000000-0005-0000-0000-0000D65D0000}"/>
    <cellStyle name="Note 2 3 2 2 6 2" xfId="24022" xr:uid="{00000000-0005-0000-0000-0000D75D0000}"/>
    <cellStyle name="Note 2 3 2 2 6 2 2" xfId="24023" xr:uid="{00000000-0005-0000-0000-0000D85D0000}"/>
    <cellStyle name="Note 2 3 2 2 6 2 2 2" xfId="24024" xr:uid="{00000000-0005-0000-0000-0000D95D0000}"/>
    <cellStyle name="Note 2 3 2 2 6 2 3" xfId="24025" xr:uid="{00000000-0005-0000-0000-0000DA5D0000}"/>
    <cellStyle name="Note 2 3 2 2 6 3" xfId="24026" xr:uid="{00000000-0005-0000-0000-0000DB5D0000}"/>
    <cellStyle name="Note 2 3 2 2 6 3 2" xfId="24027" xr:uid="{00000000-0005-0000-0000-0000DC5D0000}"/>
    <cellStyle name="Note 2 3 2 2 6 3 2 2" xfId="24028" xr:uid="{00000000-0005-0000-0000-0000DD5D0000}"/>
    <cellStyle name="Note 2 3 2 2 6 3 3" xfId="24029" xr:uid="{00000000-0005-0000-0000-0000DE5D0000}"/>
    <cellStyle name="Note 2 3 2 2 6 4" xfId="24030" xr:uid="{00000000-0005-0000-0000-0000DF5D0000}"/>
    <cellStyle name="Note 2 3 2 2 6 4 2" xfId="24031" xr:uid="{00000000-0005-0000-0000-0000E05D0000}"/>
    <cellStyle name="Note 2 3 2 2 6 4 2 2" xfId="24032" xr:uid="{00000000-0005-0000-0000-0000E15D0000}"/>
    <cellStyle name="Note 2 3 2 2 6 4 3" xfId="24033" xr:uid="{00000000-0005-0000-0000-0000E25D0000}"/>
    <cellStyle name="Note 2 3 2 2 6 5" xfId="24034" xr:uid="{00000000-0005-0000-0000-0000E35D0000}"/>
    <cellStyle name="Note 2 3 2 2 6 5 2" xfId="24035" xr:uid="{00000000-0005-0000-0000-0000E45D0000}"/>
    <cellStyle name="Note 2 3 2 2 6 6" xfId="24036" xr:uid="{00000000-0005-0000-0000-0000E55D0000}"/>
    <cellStyle name="Note 2 3 2 2 6 6 2" xfId="24037" xr:uid="{00000000-0005-0000-0000-0000E65D0000}"/>
    <cellStyle name="Note 2 3 2 2 6 7" xfId="24038" xr:uid="{00000000-0005-0000-0000-0000E75D0000}"/>
    <cellStyle name="Note 2 3 2 2 7" xfId="24039" xr:uid="{00000000-0005-0000-0000-0000E85D0000}"/>
    <cellStyle name="Note 2 3 2 2 7 2" xfId="24040" xr:uid="{00000000-0005-0000-0000-0000E95D0000}"/>
    <cellStyle name="Note 2 3 2 2 7 2 2" xfId="24041" xr:uid="{00000000-0005-0000-0000-0000EA5D0000}"/>
    <cellStyle name="Note 2 3 2 2 7 3" xfId="24042" xr:uid="{00000000-0005-0000-0000-0000EB5D0000}"/>
    <cellStyle name="Note 2 3 2 2 8" xfId="24043" xr:uid="{00000000-0005-0000-0000-0000EC5D0000}"/>
    <cellStyle name="Note 2 3 2 2 8 2" xfId="24044" xr:uid="{00000000-0005-0000-0000-0000ED5D0000}"/>
    <cellStyle name="Note 2 3 2 2 8 2 2" xfId="24045" xr:uid="{00000000-0005-0000-0000-0000EE5D0000}"/>
    <cellStyle name="Note 2 3 2 2 8 3" xfId="24046" xr:uid="{00000000-0005-0000-0000-0000EF5D0000}"/>
    <cellStyle name="Note 2 3 2 3" xfId="24047" xr:uid="{00000000-0005-0000-0000-0000F05D0000}"/>
    <cellStyle name="Note 2 3 2 3 10" xfId="24048" xr:uid="{00000000-0005-0000-0000-0000F15D0000}"/>
    <cellStyle name="Note 2 3 2 3 2" xfId="24049" xr:uid="{00000000-0005-0000-0000-0000F25D0000}"/>
    <cellStyle name="Note 2 3 2 3 2 2" xfId="24050" xr:uid="{00000000-0005-0000-0000-0000F35D0000}"/>
    <cellStyle name="Note 2 3 2 3 2 3" xfId="24051" xr:uid="{00000000-0005-0000-0000-0000F45D0000}"/>
    <cellStyle name="Note 2 3 2 3 2 3 2" xfId="24052" xr:uid="{00000000-0005-0000-0000-0000F55D0000}"/>
    <cellStyle name="Note 2 3 2 3 2 3 3" xfId="24053" xr:uid="{00000000-0005-0000-0000-0000F65D0000}"/>
    <cellStyle name="Note 2 3 2 3 2 4" xfId="24054" xr:uid="{00000000-0005-0000-0000-0000F75D0000}"/>
    <cellStyle name="Note 2 3 2 3 2 4 2" xfId="24055" xr:uid="{00000000-0005-0000-0000-0000F85D0000}"/>
    <cellStyle name="Note 2 3 2 3 2 4 2 2" xfId="24056" xr:uid="{00000000-0005-0000-0000-0000F95D0000}"/>
    <cellStyle name="Note 2 3 2 3 2 4 3" xfId="24057" xr:uid="{00000000-0005-0000-0000-0000FA5D0000}"/>
    <cellStyle name="Note 2 3 2 3 2 5" xfId="24058" xr:uid="{00000000-0005-0000-0000-0000FB5D0000}"/>
    <cellStyle name="Note 2 3 2 3 2 5 2" xfId="24059" xr:uid="{00000000-0005-0000-0000-0000FC5D0000}"/>
    <cellStyle name="Note 2 3 2 3 2 5 2 2" xfId="24060" xr:uid="{00000000-0005-0000-0000-0000FD5D0000}"/>
    <cellStyle name="Note 2 3 2 3 2 5 3" xfId="24061" xr:uid="{00000000-0005-0000-0000-0000FE5D0000}"/>
    <cellStyle name="Note 2 3 2 3 2 6" xfId="24062" xr:uid="{00000000-0005-0000-0000-0000FF5D0000}"/>
    <cellStyle name="Note 2 3 2 3 2 6 2" xfId="24063" xr:uid="{00000000-0005-0000-0000-0000005E0000}"/>
    <cellStyle name="Note 2 3 2 3 2 6 2 2" xfId="24064" xr:uid="{00000000-0005-0000-0000-0000015E0000}"/>
    <cellStyle name="Note 2 3 2 3 2 6 3" xfId="24065" xr:uid="{00000000-0005-0000-0000-0000025E0000}"/>
    <cellStyle name="Note 2 3 2 3 2 7" xfId="24066" xr:uid="{00000000-0005-0000-0000-0000035E0000}"/>
    <cellStyle name="Note 2 3 2 3 2 7 2" xfId="24067" xr:uid="{00000000-0005-0000-0000-0000045E0000}"/>
    <cellStyle name="Note 2 3 2 3 2 8" xfId="24068" xr:uid="{00000000-0005-0000-0000-0000055E0000}"/>
    <cellStyle name="Note 2 3 2 3 2 8 2" xfId="24069" xr:uid="{00000000-0005-0000-0000-0000065E0000}"/>
    <cellStyle name="Note 2 3 2 3 2 9" xfId="24070" xr:uid="{00000000-0005-0000-0000-0000075E0000}"/>
    <cellStyle name="Note 2 3 2 3 3" xfId="24071" xr:uid="{00000000-0005-0000-0000-0000085E0000}"/>
    <cellStyle name="Note 2 3 2 3 4" xfId="24072" xr:uid="{00000000-0005-0000-0000-0000095E0000}"/>
    <cellStyle name="Note 2 3 2 3 4 2" xfId="24073" xr:uid="{00000000-0005-0000-0000-00000A5E0000}"/>
    <cellStyle name="Note 2 3 2 3 4 3" xfId="24074" xr:uid="{00000000-0005-0000-0000-00000B5E0000}"/>
    <cellStyle name="Note 2 3 2 3 5" xfId="24075" xr:uid="{00000000-0005-0000-0000-00000C5E0000}"/>
    <cellStyle name="Note 2 3 2 3 5 2" xfId="24076" xr:uid="{00000000-0005-0000-0000-00000D5E0000}"/>
    <cellStyle name="Note 2 3 2 3 5 2 2" xfId="24077" xr:uid="{00000000-0005-0000-0000-00000E5E0000}"/>
    <cellStyle name="Note 2 3 2 3 5 3" xfId="24078" xr:uid="{00000000-0005-0000-0000-00000F5E0000}"/>
    <cellStyle name="Note 2 3 2 3 6" xfId="24079" xr:uid="{00000000-0005-0000-0000-0000105E0000}"/>
    <cellStyle name="Note 2 3 2 3 6 2" xfId="24080" xr:uid="{00000000-0005-0000-0000-0000115E0000}"/>
    <cellStyle name="Note 2 3 2 3 6 2 2" xfId="24081" xr:uid="{00000000-0005-0000-0000-0000125E0000}"/>
    <cellStyle name="Note 2 3 2 3 6 3" xfId="24082" xr:uid="{00000000-0005-0000-0000-0000135E0000}"/>
    <cellStyle name="Note 2 3 2 3 7" xfId="24083" xr:uid="{00000000-0005-0000-0000-0000145E0000}"/>
    <cellStyle name="Note 2 3 2 3 7 2" xfId="24084" xr:uid="{00000000-0005-0000-0000-0000155E0000}"/>
    <cellStyle name="Note 2 3 2 3 7 2 2" xfId="24085" xr:uid="{00000000-0005-0000-0000-0000165E0000}"/>
    <cellStyle name="Note 2 3 2 3 7 3" xfId="24086" xr:uid="{00000000-0005-0000-0000-0000175E0000}"/>
    <cellStyle name="Note 2 3 2 3 8" xfId="24087" xr:uid="{00000000-0005-0000-0000-0000185E0000}"/>
    <cellStyle name="Note 2 3 2 3 8 2" xfId="24088" xr:uid="{00000000-0005-0000-0000-0000195E0000}"/>
    <cellStyle name="Note 2 3 2 3 9" xfId="24089" xr:uid="{00000000-0005-0000-0000-00001A5E0000}"/>
    <cellStyle name="Note 2 3 2 3 9 2" xfId="24090" xr:uid="{00000000-0005-0000-0000-00001B5E0000}"/>
    <cellStyle name="Note 2 3 2 4" xfId="24091" xr:uid="{00000000-0005-0000-0000-00001C5E0000}"/>
    <cellStyle name="Note 2 3 2 4 2" xfId="24092" xr:uid="{00000000-0005-0000-0000-00001D5E0000}"/>
    <cellStyle name="Note 2 3 2 4 2 10" xfId="24093" xr:uid="{00000000-0005-0000-0000-00001E5E0000}"/>
    <cellStyle name="Note 2 3 2 4 2 2" xfId="24094" xr:uid="{00000000-0005-0000-0000-00001F5E0000}"/>
    <cellStyle name="Note 2 3 2 4 2 3" xfId="24095" xr:uid="{00000000-0005-0000-0000-0000205E0000}"/>
    <cellStyle name="Note 2 3 2 4 2 4" xfId="24096" xr:uid="{00000000-0005-0000-0000-0000215E0000}"/>
    <cellStyle name="Note 2 3 2 4 2 4 2" xfId="24097" xr:uid="{00000000-0005-0000-0000-0000225E0000}"/>
    <cellStyle name="Note 2 3 2 4 2 4 2 2" xfId="24098" xr:uid="{00000000-0005-0000-0000-0000235E0000}"/>
    <cellStyle name="Note 2 3 2 4 2 4 3" xfId="24099" xr:uid="{00000000-0005-0000-0000-0000245E0000}"/>
    <cellStyle name="Note 2 3 2 4 2 5" xfId="24100" xr:uid="{00000000-0005-0000-0000-0000255E0000}"/>
    <cellStyle name="Note 2 3 2 4 2 5 2" xfId="24101" xr:uid="{00000000-0005-0000-0000-0000265E0000}"/>
    <cellStyle name="Note 2 3 2 4 2 5 2 2" xfId="24102" xr:uid="{00000000-0005-0000-0000-0000275E0000}"/>
    <cellStyle name="Note 2 3 2 4 2 5 3" xfId="24103" xr:uid="{00000000-0005-0000-0000-0000285E0000}"/>
    <cellStyle name="Note 2 3 2 4 2 6" xfId="24104" xr:uid="{00000000-0005-0000-0000-0000295E0000}"/>
    <cellStyle name="Note 2 3 2 4 2 6 2" xfId="24105" xr:uid="{00000000-0005-0000-0000-00002A5E0000}"/>
    <cellStyle name="Note 2 3 2 4 2 6 2 2" xfId="24106" xr:uid="{00000000-0005-0000-0000-00002B5E0000}"/>
    <cellStyle name="Note 2 3 2 4 2 6 3" xfId="24107" xr:uid="{00000000-0005-0000-0000-00002C5E0000}"/>
    <cellStyle name="Note 2 3 2 4 2 7" xfId="24108" xr:uid="{00000000-0005-0000-0000-00002D5E0000}"/>
    <cellStyle name="Note 2 3 2 4 2 7 2" xfId="24109" xr:uid="{00000000-0005-0000-0000-00002E5E0000}"/>
    <cellStyle name="Note 2 3 2 4 2 8" xfId="24110" xr:uid="{00000000-0005-0000-0000-00002F5E0000}"/>
    <cellStyle name="Note 2 3 2 4 2 8 2" xfId="24111" xr:uid="{00000000-0005-0000-0000-0000305E0000}"/>
    <cellStyle name="Note 2 3 2 4 2 9" xfId="24112" xr:uid="{00000000-0005-0000-0000-0000315E0000}"/>
    <cellStyle name="Note 2 3 2 4 3" xfId="24113" xr:uid="{00000000-0005-0000-0000-0000325E0000}"/>
    <cellStyle name="Note 2 3 2 4 4" xfId="24114" xr:uid="{00000000-0005-0000-0000-0000335E0000}"/>
    <cellStyle name="Note 2 3 2 4 4 2" xfId="24115" xr:uid="{00000000-0005-0000-0000-0000345E0000}"/>
    <cellStyle name="Note 2 3 2 4 4 2 2" xfId="24116" xr:uid="{00000000-0005-0000-0000-0000355E0000}"/>
    <cellStyle name="Note 2 3 2 4 4 3" xfId="24117" xr:uid="{00000000-0005-0000-0000-0000365E0000}"/>
    <cellStyle name="Note 2 3 2 4 5" xfId="24118" xr:uid="{00000000-0005-0000-0000-0000375E0000}"/>
    <cellStyle name="Note 2 3 2 4 5 2" xfId="24119" xr:uid="{00000000-0005-0000-0000-0000385E0000}"/>
    <cellStyle name="Note 2 3 2 4 5 2 2" xfId="24120" xr:uid="{00000000-0005-0000-0000-0000395E0000}"/>
    <cellStyle name="Note 2 3 2 4 5 3" xfId="24121" xr:uid="{00000000-0005-0000-0000-00003A5E0000}"/>
    <cellStyle name="Note 2 3 2 5" xfId="24122" xr:uid="{00000000-0005-0000-0000-00003B5E0000}"/>
    <cellStyle name="Note 2 3 2 5 2" xfId="24123" xr:uid="{00000000-0005-0000-0000-00003C5E0000}"/>
    <cellStyle name="Note 2 3 2 5 3" xfId="24124" xr:uid="{00000000-0005-0000-0000-00003D5E0000}"/>
    <cellStyle name="Note 2 3 2 5 3 2" xfId="24125" xr:uid="{00000000-0005-0000-0000-00003E5E0000}"/>
    <cellStyle name="Note 2 3 2 5 3 3" xfId="24126" xr:uid="{00000000-0005-0000-0000-00003F5E0000}"/>
    <cellStyle name="Note 2 3 2 5 4" xfId="24127" xr:uid="{00000000-0005-0000-0000-0000405E0000}"/>
    <cellStyle name="Note 2 3 2 5 4 2" xfId="24128" xr:uid="{00000000-0005-0000-0000-0000415E0000}"/>
    <cellStyle name="Note 2 3 2 5 4 2 2" xfId="24129" xr:uid="{00000000-0005-0000-0000-0000425E0000}"/>
    <cellStyle name="Note 2 3 2 5 4 3" xfId="24130" xr:uid="{00000000-0005-0000-0000-0000435E0000}"/>
    <cellStyle name="Note 2 3 2 5 5" xfId="24131" xr:uid="{00000000-0005-0000-0000-0000445E0000}"/>
    <cellStyle name="Note 2 3 2 5 5 2" xfId="24132" xr:uid="{00000000-0005-0000-0000-0000455E0000}"/>
    <cellStyle name="Note 2 3 2 5 5 2 2" xfId="24133" xr:uid="{00000000-0005-0000-0000-0000465E0000}"/>
    <cellStyle name="Note 2 3 2 5 5 3" xfId="24134" xr:uid="{00000000-0005-0000-0000-0000475E0000}"/>
    <cellStyle name="Note 2 3 2 5 6" xfId="24135" xr:uid="{00000000-0005-0000-0000-0000485E0000}"/>
    <cellStyle name="Note 2 3 2 5 6 2" xfId="24136" xr:uid="{00000000-0005-0000-0000-0000495E0000}"/>
    <cellStyle name="Note 2 3 2 5 6 2 2" xfId="24137" xr:uid="{00000000-0005-0000-0000-00004A5E0000}"/>
    <cellStyle name="Note 2 3 2 5 6 3" xfId="24138" xr:uid="{00000000-0005-0000-0000-00004B5E0000}"/>
    <cellStyle name="Note 2 3 2 5 7" xfId="24139" xr:uid="{00000000-0005-0000-0000-00004C5E0000}"/>
    <cellStyle name="Note 2 3 2 5 7 2" xfId="24140" xr:uid="{00000000-0005-0000-0000-00004D5E0000}"/>
    <cellStyle name="Note 2 3 2 5 8" xfId="24141" xr:uid="{00000000-0005-0000-0000-00004E5E0000}"/>
    <cellStyle name="Note 2 3 2 5 8 2" xfId="24142" xr:uid="{00000000-0005-0000-0000-00004F5E0000}"/>
    <cellStyle name="Note 2 3 2 5 9" xfId="24143" xr:uid="{00000000-0005-0000-0000-0000505E0000}"/>
    <cellStyle name="Note 2 3 2 6" xfId="24144" xr:uid="{00000000-0005-0000-0000-0000515E0000}"/>
    <cellStyle name="Note 2 3 2 6 2" xfId="24145" xr:uid="{00000000-0005-0000-0000-0000525E0000}"/>
    <cellStyle name="Note 2 3 2 6 3" xfId="24146" xr:uid="{00000000-0005-0000-0000-0000535E0000}"/>
    <cellStyle name="Note 2 3 2 7" xfId="24147" xr:uid="{00000000-0005-0000-0000-0000545E0000}"/>
    <cellStyle name="Note 2 3 2 8" xfId="24148" xr:uid="{00000000-0005-0000-0000-0000555E0000}"/>
    <cellStyle name="Note 2 3 2 8 2" xfId="24149" xr:uid="{00000000-0005-0000-0000-0000565E0000}"/>
    <cellStyle name="Note 2 3 2 8 2 2" xfId="24150" xr:uid="{00000000-0005-0000-0000-0000575E0000}"/>
    <cellStyle name="Note 2 3 2 8 3" xfId="24151" xr:uid="{00000000-0005-0000-0000-0000585E0000}"/>
    <cellStyle name="Note 2 3 2 8 4" xfId="24152" xr:uid="{00000000-0005-0000-0000-0000595E0000}"/>
    <cellStyle name="Note 2 3 2 8 5" xfId="24153" xr:uid="{00000000-0005-0000-0000-00005A5E0000}"/>
    <cellStyle name="Note 2 3 2 9" xfId="24154" xr:uid="{00000000-0005-0000-0000-00005B5E0000}"/>
    <cellStyle name="Note 2 3 2 9 2" xfId="24155" xr:uid="{00000000-0005-0000-0000-00005C5E0000}"/>
    <cellStyle name="Note 2 3 2 9 2 2" xfId="24156" xr:uid="{00000000-0005-0000-0000-00005D5E0000}"/>
    <cellStyle name="Note 2 3 2 9 3" xfId="24157" xr:uid="{00000000-0005-0000-0000-00005E5E0000}"/>
    <cellStyle name="Note 2 3 3" xfId="24158" xr:uid="{00000000-0005-0000-0000-00005F5E0000}"/>
    <cellStyle name="Note 2 3 3 10" xfId="24159" xr:uid="{00000000-0005-0000-0000-0000605E0000}"/>
    <cellStyle name="Note 2 3 3 10 2" xfId="24160" xr:uid="{00000000-0005-0000-0000-0000615E0000}"/>
    <cellStyle name="Note 2 3 3 10 2 2" xfId="24161" xr:uid="{00000000-0005-0000-0000-0000625E0000}"/>
    <cellStyle name="Note 2 3 3 10 3" xfId="24162" xr:uid="{00000000-0005-0000-0000-0000635E0000}"/>
    <cellStyle name="Note 2 3 3 11" xfId="24163" xr:uid="{00000000-0005-0000-0000-0000645E0000}"/>
    <cellStyle name="Note 2 3 3 11 2" xfId="24164" xr:uid="{00000000-0005-0000-0000-0000655E0000}"/>
    <cellStyle name="Note 2 3 3 12" xfId="24165" xr:uid="{00000000-0005-0000-0000-0000665E0000}"/>
    <cellStyle name="Note 2 3 3 12 2" xfId="24166" xr:uid="{00000000-0005-0000-0000-0000675E0000}"/>
    <cellStyle name="Note 2 3 3 13" xfId="24167" xr:uid="{00000000-0005-0000-0000-0000685E0000}"/>
    <cellStyle name="Note 2 3 3 14" xfId="24168" xr:uid="{00000000-0005-0000-0000-0000695E0000}"/>
    <cellStyle name="Note 2 3 3 15" xfId="24169" xr:uid="{00000000-0005-0000-0000-00006A5E0000}"/>
    <cellStyle name="Note 2 3 3 2" xfId="24170" xr:uid="{00000000-0005-0000-0000-00006B5E0000}"/>
    <cellStyle name="Note 2 3 3 2 2" xfId="24171" xr:uid="{00000000-0005-0000-0000-00006C5E0000}"/>
    <cellStyle name="Note 2 3 3 2 2 2" xfId="24172" xr:uid="{00000000-0005-0000-0000-00006D5E0000}"/>
    <cellStyle name="Note 2 3 3 2 2 3" xfId="24173" xr:uid="{00000000-0005-0000-0000-00006E5E0000}"/>
    <cellStyle name="Note 2 3 3 2 2 3 2" xfId="24174" xr:uid="{00000000-0005-0000-0000-00006F5E0000}"/>
    <cellStyle name="Note 2 3 3 2 2 3 3" xfId="24175" xr:uid="{00000000-0005-0000-0000-0000705E0000}"/>
    <cellStyle name="Note 2 3 3 2 2 4" xfId="24176" xr:uid="{00000000-0005-0000-0000-0000715E0000}"/>
    <cellStyle name="Note 2 3 3 2 2 4 2" xfId="24177" xr:uid="{00000000-0005-0000-0000-0000725E0000}"/>
    <cellStyle name="Note 2 3 3 2 2 4 2 2" xfId="24178" xr:uid="{00000000-0005-0000-0000-0000735E0000}"/>
    <cellStyle name="Note 2 3 3 2 2 4 3" xfId="24179" xr:uid="{00000000-0005-0000-0000-0000745E0000}"/>
    <cellStyle name="Note 2 3 3 2 2 5" xfId="24180" xr:uid="{00000000-0005-0000-0000-0000755E0000}"/>
    <cellStyle name="Note 2 3 3 2 2 5 2" xfId="24181" xr:uid="{00000000-0005-0000-0000-0000765E0000}"/>
    <cellStyle name="Note 2 3 3 2 2 5 2 2" xfId="24182" xr:uid="{00000000-0005-0000-0000-0000775E0000}"/>
    <cellStyle name="Note 2 3 3 2 2 5 3" xfId="24183" xr:uid="{00000000-0005-0000-0000-0000785E0000}"/>
    <cellStyle name="Note 2 3 3 2 2 6" xfId="24184" xr:uid="{00000000-0005-0000-0000-0000795E0000}"/>
    <cellStyle name="Note 2 3 3 2 2 6 2" xfId="24185" xr:uid="{00000000-0005-0000-0000-00007A5E0000}"/>
    <cellStyle name="Note 2 3 3 2 2 6 2 2" xfId="24186" xr:uid="{00000000-0005-0000-0000-00007B5E0000}"/>
    <cellStyle name="Note 2 3 3 2 2 6 3" xfId="24187" xr:uid="{00000000-0005-0000-0000-00007C5E0000}"/>
    <cellStyle name="Note 2 3 3 2 2 7" xfId="24188" xr:uid="{00000000-0005-0000-0000-00007D5E0000}"/>
    <cellStyle name="Note 2 3 3 2 2 7 2" xfId="24189" xr:uid="{00000000-0005-0000-0000-00007E5E0000}"/>
    <cellStyle name="Note 2 3 3 2 2 8" xfId="24190" xr:uid="{00000000-0005-0000-0000-00007F5E0000}"/>
    <cellStyle name="Note 2 3 3 2 2 8 2" xfId="24191" xr:uid="{00000000-0005-0000-0000-0000805E0000}"/>
    <cellStyle name="Note 2 3 3 2 2 9" xfId="24192" xr:uid="{00000000-0005-0000-0000-0000815E0000}"/>
    <cellStyle name="Note 2 3 3 2 3" xfId="24193" xr:uid="{00000000-0005-0000-0000-0000825E0000}"/>
    <cellStyle name="Note 2 3 3 2 3 2" xfId="24194" xr:uid="{00000000-0005-0000-0000-0000835E0000}"/>
    <cellStyle name="Note 2 3 3 2 3 3" xfId="24195" xr:uid="{00000000-0005-0000-0000-0000845E0000}"/>
    <cellStyle name="Note 2 3 3 2 3 3 2" xfId="24196" xr:uid="{00000000-0005-0000-0000-0000855E0000}"/>
    <cellStyle name="Note 2 3 3 2 3 3 3" xfId="24197" xr:uid="{00000000-0005-0000-0000-0000865E0000}"/>
    <cellStyle name="Note 2 3 3 2 3 4" xfId="24198" xr:uid="{00000000-0005-0000-0000-0000875E0000}"/>
    <cellStyle name="Note 2 3 3 2 3 4 2" xfId="24199" xr:uid="{00000000-0005-0000-0000-0000885E0000}"/>
    <cellStyle name="Note 2 3 3 2 3 4 2 2" xfId="24200" xr:uid="{00000000-0005-0000-0000-0000895E0000}"/>
    <cellStyle name="Note 2 3 3 2 3 4 3" xfId="24201" xr:uid="{00000000-0005-0000-0000-00008A5E0000}"/>
    <cellStyle name="Note 2 3 3 2 3 5" xfId="24202" xr:uid="{00000000-0005-0000-0000-00008B5E0000}"/>
    <cellStyle name="Note 2 3 3 2 3 5 2" xfId="24203" xr:uid="{00000000-0005-0000-0000-00008C5E0000}"/>
    <cellStyle name="Note 2 3 3 2 3 5 2 2" xfId="24204" xr:uid="{00000000-0005-0000-0000-00008D5E0000}"/>
    <cellStyle name="Note 2 3 3 2 3 5 3" xfId="24205" xr:uid="{00000000-0005-0000-0000-00008E5E0000}"/>
    <cellStyle name="Note 2 3 3 2 3 6" xfId="24206" xr:uid="{00000000-0005-0000-0000-00008F5E0000}"/>
    <cellStyle name="Note 2 3 3 2 3 6 2" xfId="24207" xr:uid="{00000000-0005-0000-0000-0000905E0000}"/>
    <cellStyle name="Note 2 3 3 2 3 6 2 2" xfId="24208" xr:uid="{00000000-0005-0000-0000-0000915E0000}"/>
    <cellStyle name="Note 2 3 3 2 3 6 3" xfId="24209" xr:uid="{00000000-0005-0000-0000-0000925E0000}"/>
    <cellStyle name="Note 2 3 3 2 3 7" xfId="24210" xr:uid="{00000000-0005-0000-0000-0000935E0000}"/>
    <cellStyle name="Note 2 3 3 2 3 7 2" xfId="24211" xr:uid="{00000000-0005-0000-0000-0000945E0000}"/>
    <cellStyle name="Note 2 3 3 2 3 8" xfId="24212" xr:uid="{00000000-0005-0000-0000-0000955E0000}"/>
    <cellStyle name="Note 2 3 3 2 3 8 2" xfId="24213" xr:uid="{00000000-0005-0000-0000-0000965E0000}"/>
    <cellStyle name="Note 2 3 3 2 3 9" xfId="24214" xr:uid="{00000000-0005-0000-0000-0000975E0000}"/>
    <cellStyle name="Note 2 3 3 2 4" xfId="24215" xr:uid="{00000000-0005-0000-0000-0000985E0000}"/>
    <cellStyle name="Note 2 3 3 2 4 2" xfId="24216" xr:uid="{00000000-0005-0000-0000-0000995E0000}"/>
    <cellStyle name="Note 2 3 3 2 4 3" xfId="24217" xr:uid="{00000000-0005-0000-0000-00009A5E0000}"/>
    <cellStyle name="Note 2 3 3 2 4 3 2" xfId="24218" xr:uid="{00000000-0005-0000-0000-00009B5E0000}"/>
    <cellStyle name="Note 2 3 3 2 4 3 2 2" xfId="24219" xr:uid="{00000000-0005-0000-0000-00009C5E0000}"/>
    <cellStyle name="Note 2 3 3 2 4 3 3" xfId="24220" xr:uid="{00000000-0005-0000-0000-00009D5E0000}"/>
    <cellStyle name="Note 2 3 3 2 4 4" xfId="24221" xr:uid="{00000000-0005-0000-0000-00009E5E0000}"/>
    <cellStyle name="Note 2 3 3 2 4 4 2" xfId="24222" xr:uid="{00000000-0005-0000-0000-00009F5E0000}"/>
    <cellStyle name="Note 2 3 3 2 4 4 2 2" xfId="24223" xr:uid="{00000000-0005-0000-0000-0000A05E0000}"/>
    <cellStyle name="Note 2 3 3 2 4 4 3" xfId="24224" xr:uid="{00000000-0005-0000-0000-0000A15E0000}"/>
    <cellStyle name="Note 2 3 3 2 4 5" xfId="24225" xr:uid="{00000000-0005-0000-0000-0000A25E0000}"/>
    <cellStyle name="Note 2 3 3 2 4 5 2" xfId="24226" xr:uid="{00000000-0005-0000-0000-0000A35E0000}"/>
    <cellStyle name="Note 2 3 3 2 4 5 2 2" xfId="24227" xr:uid="{00000000-0005-0000-0000-0000A45E0000}"/>
    <cellStyle name="Note 2 3 3 2 4 5 3" xfId="24228" xr:uid="{00000000-0005-0000-0000-0000A55E0000}"/>
    <cellStyle name="Note 2 3 3 2 4 6" xfId="24229" xr:uid="{00000000-0005-0000-0000-0000A65E0000}"/>
    <cellStyle name="Note 2 3 3 2 4 6 2" xfId="24230" xr:uid="{00000000-0005-0000-0000-0000A75E0000}"/>
    <cellStyle name="Note 2 3 3 2 4 7" xfId="24231" xr:uid="{00000000-0005-0000-0000-0000A85E0000}"/>
    <cellStyle name="Note 2 3 3 2 4 7 2" xfId="24232" xr:uid="{00000000-0005-0000-0000-0000A95E0000}"/>
    <cellStyle name="Note 2 3 3 2 4 8" xfId="24233" xr:uid="{00000000-0005-0000-0000-0000AA5E0000}"/>
    <cellStyle name="Note 2 3 3 2 4 9" xfId="24234" xr:uid="{00000000-0005-0000-0000-0000AB5E0000}"/>
    <cellStyle name="Note 2 3 3 2 5" xfId="24235" xr:uid="{00000000-0005-0000-0000-0000AC5E0000}"/>
    <cellStyle name="Note 2 3 3 2 5 2" xfId="24236" xr:uid="{00000000-0005-0000-0000-0000AD5E0000}"/>
    <cellStyle name="Note 2 3 3 2 5 3" xfId="24237" xr:uid="{00000000-0005-0000-0000-0000AE5E0000}"/>
    <cellStyle name="Note 2 3 3 2 6" xfId="24238" xr:uid="{00000000-0005-0000-0000-0000AF5E0000}"/>
    <cellStyle name="Note 2 3 3 2 6 2" xfId="24239" xr:uid="{00000000-0005-0000-0000-0000B05E0000}"/>
    <cellStyle name="Note 2 3 3 2 6 2 2" xfId="24240" xr:uid="{00000000-0005-0000-0000-0000B15E0000}"/>
    <cellStyle name="Note 2 3 3 2 6 2 2 2" xfId="24241" xr:uid="{00000000-0005-0000-0000-0000B25E0000}"/>
    <cellStyle name="Note 2 3 3 2 6 2 3" xfId="24242" xr:uid="{00000000-0005-0000-0000-0000B35E0000}"/>
    <cellStyle name="Note 2 3 3 2 6 3" xfId="24243" xr:uid="{00000000-0005-0000-0000-0000B45E0000}"/>
    <cellStyle name="Note 2 3 3 2 6 3 2" xfId="24244" xr:uid="{00000000-0005-0000-0000-0000B55E0000}"/>
    <cellStyle name="Note 2 3 3 2 6 3 2 2" xfId="24245" xr:uid="{00000000-0005-0000-0000-0000B65E0000}"/>
    <cellStyle name="Note 2 3 3 2 6 3 3" xfId="24246" xr:uid="{00000000-0005-0000-0000-0000B75E0000}"/>
    <cellStyle name="Note 2 3 3 2 6 4" xfId="24247" xr:uid="{00000000-0005-0000-0000-0000B85E0000}"/>
    <cellStyle name="Note 2 3 3 2 6 4 2" xfId="24248" xr:uid="{00000000-0005-0000-0000-0000B95E0000}"/>
    <cellStyle name="Note 2 3 3 2 6 4 2 2" xfId="24249" xr:uid="{00000000-0005-0000-0000-0000BA5E0000}"/>
    <cellStyle name="Note 2 3 3 2 6 4 3" xfId="24250" xr:uid="{00000000-0005-0000-0000-0000BB5E0000}"/>
    <cellStyle name="Note 2 3 3 2 6 5" xfId="24251" xr:uid="{00000000-0005-0000-0000-0000BC5E0000}"/>
    <cellStyle name="Note 2 3 3 2 6 5 2" xfId="24252" xr:uid="{00000000-0005-0000-0000-0000BD5E0000}"/>
    <cellStyle name="Note 2 3 3 2 6 6" xfId="24253" xr:uid="{00000000-0005-0000-0000-0000BE5E0000}"/>
    <cellStyle name="Note 2 3 3 2 6 6 2" xfId="24254" xr:uid="{00000000-0005-0000-0000-0000BF5E0000}"/>
    <cellStyle name="Note 2 3 3 2 6 7" xfId="24255" xr:uid="{00000000-0005-0000-0000-0000C05E0000}"/>
    <cellStyle name="Note 2 3 3 2 7" xfId="24256" xr:uid="{00000000-0005-0000-0000-0000C15E0000}"/>
    <cellStyle name="Note 2 3 3 2 7 2" xfId="24257" xr:uid="{00000000-0005-0000-0000-0000C25E0000}"/>
    <cellStyle name="Note 2 3 3 2 7 2 2" xfId="24258" xr:uid="{00000000-0005-0000-0000-0000C35E0000}"/>
    <cellStyle name="Note 2 3 3 2 7 3" xfId="24259" xr:uid="{00000000-0005-0000-0000-0000C45E0000}"/>
    <cellStyle name="Note 2 3 3 2 8" xfId="24260" xr:uid="{00000000-0005-0000-0000-0000C55E0000}"/>
    <cellStyle name="Note 2 3 3 2 8 2" xfId="24261" xr:uid="{00000000-0005-0000-0000-0000C65E0000}"/>
    <cellStyle name="Note 2 3 3 2 8 2 2" xfId="24262" xr:uid="{00000000-0005-0000-0000-0000C75E0000}"/>
    <cellStyle name="Note 2 3 3 2 8 3" xfId="24263" xr:uid="{00000000-0005-0000-0000-0000C85E0000}"/>
    <cellStyle name="Note 2 3 3 3" xfId="24264" xr:uid="{00000000-0005-0000-0000-0000C95E0000}"/>
    <cellStyle name="Note 2 3 3 3 10" xfId="24265" xr:uid="{00000000-0005-0000-0000-0000CA5E0000}"/>
    <cellStyle name="Note 2 3 3 3 2" xfId="24266" xr:uid="{00000000-0005-0000-0000-0000CB5E0000}"/>
    <cellStyle name="Note 2 3 3 3 2 2" xfId="24267" xr:uid="{00000000-0005-0000-0000-0000CC5E0000}"/>
    <cellStyle name="Note 2 3 3 3 2 3" xfId="24268" xr:uid="{00000000-0005-0000-0000-0000CD5E0000}"/>
    <cellStyle name="Note 2 3 3 3 2 3 2" xfId="24269" xr:uid="{00000000-0005-0000-0000-0000CE5E0000}"/>
    <cellStyle name="Note 2 3 3 3 2 3 3" xfId="24270" xr:uid="{00000000-0005-0000-0000-0000CF5E0000}"/>
    <cellStyle name="Note 2 3 3 3 2 4" xfId="24271" xr:uid="{00000000-0005-0000-0000-0000D05E0000}"/>
    <cellStyle name="Note 2 3 3 3 2 4 2" xfId="24272" xr:uid="{00000000-0005-0000-0000-0000D15E0000}"/>
    <cellStyle name="Note 2 3 3 3 2 4 2 2" xfId="24273" xr:uid="{00000000-0005-0000-0000-0000D25E0000}"/>
    <cellStyle name="Note 2 3 3 3 2 4 3" xfId="24274" xr:uid="{00000000-0005-0000-0000-0000D35E0000}"/>
    <cellStyle name="Note 2 3 3 3 2 5" xfId="24275" xr:uid="{00000000-0005-0000-0000-0000D45E0000}"/>
    <cellStyle name="Note 2 3 3 3 2 5 2" xfId="24276" xr:uid="{00000000-0005-0000-0000-0000D55E0000}"/>
    <cellStyle name="Note 2 3 3 3 2 5 2 2" xfId="24277" xr:uid="{00000000-0005-0000-0000-0000D65E0000}"/>
    <cellStyle name="Note 2 3 3 3 2 5 3" xfId="24278" xr:uid="{00000000-0005-0000-0000-0000D75E0000}"/>
    <cellStyle name="Note 2 3 3 3 2 6" xfId="24279" xr:uid="{00000000-0005-0000-0000-0000D85E0000}"/>
    <cellStyle name="Note 2 3 3 3 2 6 2" xfId="24280" xr:uid="{00000000-0005-0000-0000-0000D95E0000}"/>
    <cellStyle name="Note 2 3 3 3 2 6 2 2" xfId="24281" xr:uid="{00000000-0005-0000-0000-0000DA5E0000}"/>
    <cellStyle name="Note 2 3 3 3 2 6 3" xfId="24282" xr:uid="{00000000-0005-0000-0000-0000DB5E0000}"/>
    <cellStyle name="Note 2 3 3 3 2 7" xfId="24283" xr:uid="{00000000-0005-0000-0000-0000DC5E0000}"/>
    <cellStyle name="Note 2 3 3 3 2 7 2" xfId="24284" xr:uid="{00000000-0005-0000-0000-0000DD5E0000}"/>
    <cellStyle name="Note 2 3 3 3 2 8" xfId="24285" xr:uid="{00000000-0005-0000-0000-0000DE5E0000}"/>
    <cellStyle name="Note 2 3 3 3 2 8 2" xfId="24286" xr:uid="{00000000-0005-0000-0000-0000DF5E0000}"/>
    <cellStyle name="Note 2 3 3 3 2 9" xfId="24287" xr:uid="{00000000-0005-0000-0000-0000E05E0000}"/>
    <cellStyle name="Note 2 3 3 3 3" xfId="24288" xr:uid="{00000000-0005-0000-0000-0000E15E0000}"/>
    <cellStyle name="Note 2 3 3 3 4" xfId="24289" xr:uid="{00000000-0005-0000-0000-0000E25E0000}"/>
    <cellStyle name="Note 2 3 3 3 4 2" xfId="24290" xr:uid="{00000000-0005-0000-0000-0000E35E0000}"/>
    <cellStyle name="Note 2 3 3 3 4 3" xfId="24291" xr:uid="{00000000-0005-0000-0000-0000E45E0000}"/>
    <cellStyle name="Note 2 3 3 3 5" xfId="24292" xr:uid="{00000000-0005-0000-0000-0000E55E0000}"/>
    <cellStyle name="Note 2 3 3 3 5 2" xfId="24293" xr:uid="{00000000-0005-0000-0000-0000E65E0000}"/>
    <cellStyle name="Note 2 3 3 3 5 2 2" xfId="24294" xr:uid="{00000000-0005-0000-0000-0000E75E0000}"/>
    <cellStyle name="Note 2 3 3 3 5 3" xfId="24295" xr:uid="{00000000-0005-0000-0000-0000E85E0000}"/>
    <cellStyle name="Note 2 3 3 3 6" xfId="24296" xr:uid="{00000000-0005-0000-0000-0000E95E0000}"/>
    <cellStyle name="Note 2 3 3 3 6 2" xfId="24297" xr:uid="{00000000-0005-0000-0000-0000EA5E0000}"/>
    <cellStyle name="Note 2 3 3 3 6 2 2" xfId="24298" xr:uid="{00000000-0005-0000-0000-0000EB5E0000}"/>
    <cellStyle name="Note 2 3 3 3 6 3" xfId="24299" xr:uid="{00000000-0005-0000-0000-0000EC5E0000}"/>
    <cellStyle name="Note 2 3 3 3 7" xfId="24300" xr:uid="{00000000-0005-0000-0000-0000ED5E0000}"/>
    <cellStyle name="Note 2 3 3 3 7 2" xfId="24301" xr:uid="{00000000-0005-0000-0000-0000EE5E0000}"/>
    <cellStyle name="Note 2 3 3 3 7 2 2" xfId="24302" xr:uid="{00000000-0005-0000-0000-0000EF5E0000}"/>
    <cellStyle name="Note 2 3 3 3 7 3" xfId="24303" xr:uid="{00000000-0005-0000-0000-0000F05E0000}"/>
    <cellStyle name="Note 2 3 3 3 8" xfId="24304" xr:uid="{00000000-0005-0000-0000-0000F15E0000}"/>
    <cellStyle name="Note 2 3 3 3 8 2" xfId="24305" xr:uid="{00000000-0005-0000-0000-0000F25E0000}"/>
    <cellStyle name="Note 2 3 3 3 9" xfId="24306" xr:uid="{00000000-0005-0000-0000-0000F35E0000}"/>
    <cellStyle name="Note 2 3 3 3 9 2" xfId="24307" xr:uid="{00000000-0005-0000-0000-0000F45E0000}"/>
    <cellStyle name="Note 2 3 3 4" xfId="24308" xr:uid="{00000000-0005-0000-0000-0000F55E0000}"/>
    <cellStyle name="Note 2 3 3 4 2" xfId="24309" xr:uid="{00000000-0005-0000-0000-0000F65E0000}"/>
    <cellStyle name="Note 2 3 3 4 2 10" xfId="24310" xr:uid="{00000000-0005-0000-0000-0000F75E0000}"/>
    <cellStyle name="Note 2 3 3 4 2 2" xfId="24311" xr:uid="{00000000-0005-0000-0000-0000F85E0000}"/>
    <cellStyle name="Note 2 3 3 4 2 3" xfId="24312" xr:uid="{00000000-0005-0000-0000-0000F95E0000}"/>
    <cellStyle name="Note 2 3 3 4 2 4" xfId="24313" xr:uid="{00000000-0005-0000-0000-0000FA5E0000}"/>
    <cellStyle name="Note 2 3 3 4 2 4 2" xfId="24314" xr:uid="{00000000-0005-0000-0000-0000FB5E0000}"/>
    <cellStyle name="Note 2 3 3 4 2 4 2 2" xfId="24315" xr:uid="{00000000-0005-0000-0000-0000FC5E0000}"/>
    <cellStyle name="Note 2 3 3 4 2 4 3" xfId="24316" xr:uid="{00000000-0005-0000-0000-0000FD5E0000}"/>
    <cellStyle name="Note 2 3 3 4 2 5" xfId="24317" xr:uid="{00000000-0005-0000-0000-0000FE5E0000}"/>
    <cellStyle name="Note 2 3 3 4 2 5 2" xfId="24318" xr:uid="{00000000-0005-0000-0000-0000FF5E0000}"/>
    <cellStyle name="Note 2 3 3 4 2 5 2 2" xfId="24319" xr:uid="{00000000-0005-0000-0000-0000005F0000}"/>
    <cellStyle name="Note 2 3 3 4 2 5 3" xfId="24320" xr:uid="{00000000-0005-0000-0000-0000015F0000}"/>
    <cellStyle name="Note 2 3 3 4 2 6" xfId="24321" xr:uid="{00000000-0005-0000-0000-0000025F0000}"/>
    <cellStyle name="Note 2 3 3 4 2 6 2" xfId="24322" xr:uid="{00000000-0005-0000-0000-0000035F0000}"/>
    <cellStyle name="Note 2 3 3 4 2 6 2 2" xfId="24323" xr:uid="{00000000-0005-0000-0000-0000045F0000}"/>
    <cellStyle name="Note 2 3 3 4 2 6 3" xfId="24324" xr:uid="{00000000-0005-0000-0000-0000055F0000}"/>
    <cellStyle name="Note 2 3 3 4 2 7" xfId="24325" xr:uid="{00000000-0005-0000-0000-0000065F0000}"/>
    <cellStyle name="Note 2 3 3 4 2 7 2" xfId="24326" xr:uid="{00000000-0005-0000-0000-0000075F0000}"/>
    <cellStyle name="Note 2 3 3 4 2 8" xfId="24327" xr:uid="{00000000-0005-0000-0000-0000085F0000}"/>
    <cellStyle name="Note 2 3 3 4 2 8 2" xfId="24328" xr:uid="{00000000-0005-0000-0000-0000095F0000}"/>
    <cellStyle name="Note 2 3 3 4 2 9" xfId="24329" xr:uid="{00000000-0005-0000-0000-00000A5F0000}"/>
    <cellStyle name="Note 2 3 3 4 3" xfId="24330" xr:uid="{00000000-0005-0000-0000-00000B5F0000}"/>
    <cellStyle name="Note 2 3 3 4 4" xfId="24331" xr:uid="{00000000-0005-0000-0000-00000C5F0000}"/>
    <cellStyle name="Note 2 3 3 4 4 2" xfId="24332" xr:uid="{00000000-0005-0000-0000-00000D5F0000}"/>
    <cellStyle name="Note 2 3 3 4 4 2 2" xfId="24333" xr:uid="{00000000-0005-0000-0000-00000E5F0000}"/>
    <cellStyle name="Note 2 3 3 4 4 3" xfId="24334" xr:uid="{00000000-0005-0000-0000-00000F5F0000}"/>
    <cellStyle name="Note 2 3 3 4 5" xfId="24335" xr:uid="{00000000-0005-0000-0000-0000105F0000}"/>
    <cellStyle name="Note 2 3 3 4 5 2" xfId="24336" xr:uid="{00000000-0005-0000-0000-0000115F0000}"/>
    <cellStyle name="Note 2 3 3 4 5 2 2" xfId="24337" xr:uid="{00000000-0005-0000-0000-0000125F0000}"/>
    <cellStyle name="Note 2 3 3 4 5 3" xfId="24338" xr:uid="{00000000-0005-0000-0000-0000135F0000}"/>
    <cellStyle name="Note 2 3 3 5" xfId="24339" xr:uid="{00000000-0005-0000-0000-0000145F0000}"/>
    <cellStyle name="Note 2 3 3 5 2" xfId="24340" xr:uid="{00000000-0005-0000-0000-0000155F0000}"/>
    <cellStyle name="Note 2 3 3 5 3" xfId="24341" xr:uid="{00000000-0005-0000-0000-0000165F0000}"/>
    <cellStyle name="Note 2 3 3 5 3 2" xfId="24342" xr:uid="{00000000-0005-0000-0000-0000175F0000}"/>
    <cellStyle name="Note 2 3 3 5 3 3" xfId="24343" xr:uid="{00000000-0005-0000-0000-0000185F0000}"/>
    <cellStyle name="Note 2 3 3 5 4" xfId="24344" xr:uid="{00000000-0005-0000-0000-0000195F0000}"/>
    <cellStyle name="Note 2 3 3 5 4 2" xfId="24345" xr:uid="{00000000-0005-0000-0000-00001A5F0000}"/>
    <cellStyle name="Note 2 3 3 5 4 2 2" xfId="24346" xr:uid="{00000000-0005-0000-0000-00001B5F0000}"/>
    <cellStyle name="Note 2 3 3 5 4 3" xfId="24347" xr:uid="{00000000-0005-0000-0000-00001C5F0000}"/>
    <cellStyle name="Note 2 3 3 5 5" xfId="24348" xr:uid="{00000000-0005-0000-0000-00001D5F0000}"/>
    <cellStyle name="Note 2 3 3 5 5 2" xfId="24349" xr:uid="{00000000-0005-0000-0000-00001E5F0000}"/>
    <cellStyle name="Note 2 3 3 5 5 2 2" xfId="24350" xr:uid="{00000000-0005-0000-0000-00001F5F0000}"/>
    <cellStyle name="Note 2 3 3 5 5 3" xfId="24351" xr:uid="{00000000-0005-0000-0000-0000205F0000}"/>
    <cellStyle name="Note 2 3 3 5 6" xfId="24352" xr:uid="{00000000-0005-0000-0000-0000215F0000}"/>
    <cellStyle name="Note 2 3 3 5 6 2" xfId="24353" xr:uid="{00000000-0005-0000-0000-0000225F0000}"/>
    <cellStyle name="Note 2 3 3 5 6 2 2" xfId="24354" xr:uid="{00000000-0005-0000-0000-0000235F0000}"/>
    <cellStyle name="Note 2 3 3 5 6 3" xfId="24355" xr:uid="{00000000-0005-0000-0000-0000245F0000}"/>
    <cellStyle name="Note 2 3 3 5 7" xfId="24356" xr:uid="{00000000-0005-0000-0000-0000255F0000}"/>
    <cellStyle name="Note 2 3 3 5 7 2" xfId="24357" xr:uid="{00000000-0005-0000-0000-0000265F0000}"/>
    <cellStyle name="Note 2 3 3 5 8" xfId="24358" xr:uid="{00000000-0005-0000-0000-0000275F0000}"/>
    <cellStyle name="Note 2 3 3 5 8 2" xfId="24359" xr:uid="{00000000-0005-0000-0000-0000285F0000}"/>
    <cellStyle name="Note 2 3 3 5 9" xfId="24360" xr:uid="{00000000-0005-0000-0000-0000295F0000}"/>
    <cellStyle name="Note 2 3 3 6" xfId="24361" xr:uid="{00000000-0005-0000-0000-00002A5F0000}"/>
    <cellStyle name="Note 2 3 3 6 2" xfId="24362" xr:uid="{00000000-0005-0000-0000-00002B5F0000}"/>
    <cellStyle name="Note 2 3 3 6 3" xfId="24363" xr:uid="{00000000-0005-0000-0000-00002C5F0000}"/>
    <cellStyle name="Note 2 3 3 7" xfId="24364" xr:uid="{00000000-0005-0000-0000-00002D5F0000}"/>
    <cellStyle name="Note 2 3 3 8" xfId="24365" xr:uid="{00000000-0005-0000-0000-00002E5F0000}"/>
    <cellStyle name="Note 2 3 3 8 2" xfId="24366" xr:uid="{00000000-0005-0000-0000-00002F5F0000}"/>
    <cellStyle name="Note 2 3 3 8 2 2" xfId="24367" xr:uid="{00000000-0005-0000-0000-0000305F0000}"/>
    <cellStyle name="Note 2 3 3 8 3" xfId="24368" xr:uid="{00000000-0005-0000-0000-0000315F0000}"/>
    <cellStyle name="Note 2 3 3 8 4" xfId="24369" xr:uid="{00000000-0005-0000-0000-0000325F0000}"/>
    <cellStyle name="Note 2 3 3 8 5" xfId="24370" xr:uid="{00000000-0005-0000-0000-0000335F0000}"/>
    <cellStyle name="Note 2 3 3 9" xfId="24371" xr:uid="{00000000-0005-0000-0000-0000345F0000}"/>
    <cellStyle name="Note 2 3 3 9 2" xfId="24372" xr:uid="{00000000-0005-0000-0000-0000355F0000}"/>
    <cellStyle name="Note 2 3 3 9 2 2" xfId="24373" xr:uid="{00000000-0005-0000-0000-0000365F0000}"/>
    <cellStyle name="Note 2 3 3 9 3" xfId="24374" xr:uid="{00000000-0005-0000-0000-0000375F0000}"/>
    <cellStyle name="Note 2 3 4" xfId="24375" xr:uid="{00000000-0005-0000-0000-0000385F0000}"/>
    <cellStyle name="Note 2 3 4 2" xfId="24376" xr:uid="{00000000-0005-0000-0000-0000395F0000}"/>
    <cellStyle name="Note 2 3 4 2 2" xfId="24377" xr:uid="{00000000-0005-0000-0000-00003A5F0000}"/>
    <cellStyle name="Note 2 3 4 2 3" xfId="24378" xr:uid="{00000000-0005-0000-0000-00003B5F0000}"/>
    <cellStyle name="Note 2 3 4 2 3 2" xfId="24379" xr:uid="{00000000-0005-0000-0000-00003C5F0000}"/>
    <cellStyle name="Note 2 3 4 2 3 3" xfId="24380" xr:uid="{00000000-0005-0000-0000-00003D5F0000}"/>
    <cellStyle name="Note 2 3 4 2 4" xfId="24381" xr:uid="{00000000-0005-0000-0000-00003E5F0000}"/>
    <cellStyle name="Note 2 3 4 2 4 2" xfId="24382" xr:uid="{00000000-0005-0000-0000-00003F5F0000}"/>
    <cellStyle name="Note 2 3 4 2 4 2 2" xfId="24383" xr:uid="{00000000-0005-0000-0000-0000405F0000}"/>
    <cellStyle name="Note 2 3 4 2 4 3" xfId="24384" xr:uid="{00000000-0005-0000-0000-0000415F0000}"/>
    <cellStyle name="Note 2 3 4 2 5" xfId="24385" xr:uid="{00000000-0005-0000-0000-0000425F0000}"/>
    <cellStyle name="Note 2 3 4 2 5 2" xfId="24386" xr:uid="{00000000-0005-0000-0000-0000435F0000}"/>
    <cellStyle name="Note 2 3 4 2 5 2 2" xfId="24387" xr:uid="{00000000-0005-0000-0000-0000445F0000}"/>
    <cellStyle name="Note 2 3 4 2 5 3" xfId="24388" xr:uid="{00000000-0005-0000-0000-0000455F0000}"/>
    <cellStyle name="Note 2 3 4 2 6" xfId="24389" xr:uid="{00000000-0005-0000-0000-0000465F0000}"/>
    <cellStyle name="Note 2 3 4 2 6 2" xfId="24390" xr:uid="{00000000-0005-0000-0000-0000475F0000}"/>
    <cellStyle name="Note 2 3 4 2 6 2 2" xfId="24391" xr:uid="{00000000-0005-0000-0000-0000485F0000}"/>
    <cellStyle name="Note 2 3 4 2 6 3" xfId="24392" xr:uid="{00000000-0005-0000-0000-0000495F0000}"/>
    <cellStyle name="Note 2 3 4 2 7" xfId="24393" xr:uid="{00000000-0005-0000-0000-00004A5F0000}"/>
    <cellStyle name="Note 2 3 4 2 7 2" xfId="24394" xr:uid="{00000000-0005-0000-0000-00004B5F0000}"/>
    <cellStyle name="Note 2 3 4 2 8" xfId="24395" xr:uid="{00000000-0005-0000-0000-00004C5F0000}"/>
    <cellStyle name="Note 2 3 4 2 8 2" xfId="24396" xr:uid="{00000000-0005-0000-0000-00004D5F0000}"/>
    <cellStyle name="Note 2 3 4 2 9" xfId="24397" xr:uid="{00000000-0005-0000-0000-00004E5F0000}"/>
    <cellStyle name="Note 2 3 4 3" xfId="24398" xr:uid="{00000000-0005-0000-0000-00004F5F0000}"/>
    <cellStyle name="Note 2 3 4 3 2" xfId="24399" xr:uid="{00000000-0005-0000-0000-0000505F0000}"/>
    <cellStyle name="Note 2 3 4 3 3" xfId="24400" xr:uid="{00000000-0005-0000-0000-0000515F0000}"/>
    <cellStyle name="Note 2 3 4 3 3 2" xfId="24401" xr:uid="{00000000-0005-0000-0000-0000525F0000}"/>
    <cellStyle name="Note 2 3 4 3 3 3" xfId="24402" xr:uid="{00000000-0005-0000-0000-0000535F0000}"/>
    <cellStyle name="Note 2 3 4 3 4" xfId="24403" xr:uid="{00000000-0005-0000-0000-0000545F0000}"/>
    <cellStyle name="Note 2 3 4 3 4 2" xfId="24404" xr:uid="{00000000-0005-0000-0000-0000555F0000}"/>
    <cellStyle name="Note 2 3 4 3 4 2 2" xfId="24405" xr:uid="{00000000-0005-0000-0000-0000565F0000}"/>
    <cellStyle name="Note 2 3 4 3 4 3" xfId="24406" xr:uid="{00000000-0005-0000-0000-0000575F0000}"/>
    <cellStyle name="Note 2 3 4 3 5" xfId="24407" xr:uid="{00000000-0005-0000-0000-0000585F0000}"/>
    <cellStyle name="Note 2 3 4 3 5 2" xfId="24408" xr:uid="{00000000-0005-0000-0000-0000595F0000}"/>
    <cellStyle name="Note 2 3 4 3 5 2 2" xfId="24409" xr:uid="{00000000-0005-0000-0000-00005A5F0000}"/>
    <cellStyle name="Note 2 3 4 3 5 3" xfId="24410" xr:uid="{00000000-0005-0000-0000-00005B5F0000}"/>
    <cellStyle name="Note 2 3 4 3 6" xfId="24411" xr:uid="{00000000-0005-0000-0000-00005C5F0000}"/>
    <cellStyle name="Note 2 3 4 3 6 2" xfId="24412" xr:uid="{00000000-0005-0000-0000-00005D5F0000}"/>
    <cellStyle name="Note 2 3 4 3 6 2 2" xfId="24413" xr:uid="{00000000-0005-0000-0000-00005E5F0000}"/>
    <cellStyle name="Note 2 3 4 3 6 3" xfId="24414" xr:uid="{00000000-0005-0000-0000-00005F5F0000}"/>
    <cellStyle name="Note 2 3 4 3 7" xfId="24415" xr:uid="{00000000-0005-0000-0000-0000605F0000}"/>
    <cellStyle name="Note 2 3 4 3 7 2" xfId="24416" xr:uid="{00000000-0005-0000-0000-0000615F0000}"/>
    <cellStyle name="Note 2 3 4 3 8" xfId="24417" xr:uid="{00000000-0005-0000-0000-0000625F0000}"/>
    <cellStyle name="Note 2 3 4 3 8 2" xfId="24418" xr:uid="{00000000-0005-0000-0000-0000635F0000}"/>
    <cellStyle name="Note 2 3 4 3 9" xfId="24419" xr:uid="{00000000-0005-0000-0000-0000645F0000}"/>
    <cellStyle name="Note 2 3 4 4" xfId="24420" xr:uid="{00000000-0005-0000-0000-0000655F0000}"/>
    <cellStyle name="Note 2 3 4 4 2" xfId="24421" xr:uid="{00000000-0005-0000-0000-0000665F0000}"/>
    <cellStyle name="Note 2 3 4 4 3" xfId="24422" xr:uid="{00000000-0005-0000-0000-0000675F0000}"/>
    <cellStyle name="Note 2 3 4 4 3 2" xfId="24423" xr:uid="{00000000-0005-0000-0000-0000685F0000}"/>
    <cellStyle name="Note 2 3 4 4 3 2 2" xfId="24424" xr:uid="{00000000-0005-0000-0000-0000695F0000}"/>
    <cellStyle name="Note 2 3 4 4 3 3" xfId="24425" xr:uid="{00000000-0005-0000-0000-00006A5F0000}"/>
    <cellStyle name="Note 2 3 4 4 4" xfId="24426" xr:uid="{00000000-0005-0000-0000-00006B5F0000}"/>
    <cellStyle name="Note 2 3 4 4 4 2" xfId="24427" xr:uid="{00000000-0005-0000-0000-00006C5F0000}"/>
    <cellStyle name="Note 2 3 4 4 4 2 2" xfId="24428" xr:uid="{00000000-0005-0000-0000-00006D5F0000}"/>
    <cellStyle name="Note 2 3 4 4 4 3" xfId="24429" xr:uid="{00000000-0005-0000-0000-00006E5F0000}"/>
    <cellStyle name="Note 2 3 4 4 5" xfId="24430" xr:uid="{00000000-0005-0000-0000-00006F5F0000}"/>
    <cellStyle name="Note 2 3 4 4 5 2" xfId="24431" xr:uid="{00000000-0005-0000-0000-0000705F0000}"/>
    <cellStyle name="Note 2 3 4 4 5 2 2" xfId="24432" xr:uid="{00000000-0005-0000-0000-0000715F0000}"/>
    <cellStyle name="Note 2 3 4 4 5 3" xfId="24433" xr:uid="{00000000-0005-0000-0000-0000725F0000}"/>
    <cellStyle name="Note 2 3 4 4 6" xfId="24434" xr:uid="{00000000-0005-0000-0000-0000735F0000}"/>
    <cellStyle name="Note 2 3 4 4 6 2" xfId="24435" xr:uid="{00000000-0005-0000-0000-0000745F0000}"/>
    <cellStyle name="Note 2 3 4 4 7" xfId="24436" xr:uid="{00000000-0005-0000-0000-0000755F0000}"/>
    <cellStyle name="Note 2 3 4 4 7 2" xfId="24437" xr:uid="{00000000-0005-0000-0000-0000765F0000}"/>
    <cellStyle name="Note 2 3 4 4 8" xfId="24438" xr:uid="{00000000-0005-0000-0000-0000775F0000}"/>
    <cellStyle name="Note 2 3 4 4 9" xfId="24439" xr:uid="{00000000-0005-0000-0000-0000785F0000}"/>
    <cellStyle name="Note 2 3 4 5" xfId="24440" xr:uid="{00000000-0005-0000-0000-0000795F0000}"/>
    <cellStyle name="Note 2 3 4 5 2" xfId="24441" xr:uid="{00000000-0005-0000-0000-00007A5F0000}"/>
    <cellStyle name="Note 2 3 4 5 3" xfId="24442" xr:uid="{00000000-0005-0000-0000-00007B5F0000}"/>
    <cellStyle name="Note 2 3 4 6" xfId="24443" xr:uid="{00000000-0005-0000-0000-00007C5F0000}"/>
    <cellStyle name="Note 2 3 4 6 2" xfId="24444" xr:uid="{00000000-0005-0000-0000-00007D5F0000}"/>
    <cellStyle name="Note 2 3 4 6 2 2" xfId="24445" xr:uid="{00000000-0005-0000-0000-00007E5F0000}"/>
    <cellStyle name="Note 2 3 4 6 2 2 2" xfId="24446" xr:uid="{00000000-0005-0000-0000-00007F5F0000}"/>
    <cellStyle name="Note 2 3 4 6 2 3" xfId="24447" xr:uid="{00000000-0005-0000-0000-0000805F0000}"/>
    <cellStyle name="Note 2 3 4 6 3" xfId="24448" xr:uid="{00000000-0005-0000-0000-0000815F0000}"/>
    <cellStyle name="Note 2 3 4 6 3 2" xfId="24449" xr:uid="{00000000-0005-0000-0000-0000825F0000}"/>
    <cellStyle name="Note 2 3 4 6 3 2 2" xfId="24450" xr:uid="{00000000-0005-0000-0000-0000835F0000}"/>
    <cellStyle name="Note 2 3 4 6 3 3" xfId="24451" xr:uid="{00000000-0005-0000-0000-0000845F0000}"/>
    <cellStyle name="Note 2 3 4 6 4" xfId="24452" xr:uid="{00000000-0005-0000-0000-0000855F0000}"/>
    <cellStyle name="Note 2 3 4 6 4 2" xfId="24453" xr:uid="{00000000-0005-0000-0000-0000865F0000}"/>
    <cellStyle name="Note 2 3 4 6 4 2 2" xfId="24454" xr:uid="{00000000-0005-0000-0000-0000875F0000}"/>
    <cellStyle name="Note 2 3 4 6 4 3" xfId="24455" xr:uid="{00000000-0005-0000-0000-0000885F0000}"/>
    <cellStyle name="Note 2 3 4 6 5" xfId="24456" xr:uid="{00000000-0005-0000-0000-0000895F0000}"/>
    <cellStyle name="Note 2 3 4 6 5 2" xfId="24457" xr:uid="{00000000-0005-0000-0000-00008A5F0000}"/>
    <cellStyle name="Note 2 3 4 6 6" xfId="24458" xr:uid="{00000000-0005-0000-0000-00008B5F0000}"/>
    <cellStyle name="Note 2 3 4 6 6 2" xfId="24459" xr:uid="{00000000-0005-0000-0000-00008C5F0000}"/>
    <cellStyle name="Note 2 3 4 6 7" xfId="24460" xr:uid="{00000000-0005-0000-0000-00008D5F0000}"/>
    <cellStyle name="Note 2 3 4 7" xfId="24461" xr:uid="{00000000-0005-0000-0000-00008E5F0000}"/>
    <cellStyle name="Note 2 3 4 7 2" xfId="24462" xr:uid="{00000000-0005-0000-0000-00008F5F0000}"/>
    <cellStyle name="Note 2 3 4 7 2 2" xfId="24463" xr:uid="{00000000-0005-0000-0000-0000905F0000}"/>
    <cellStyle name="Note 2 3 4 7 3" xfId="24464" xr:uid="{00000000-0005-0000-0000-0000915F0000}"/>
    <cellStyle name="Note 2 3 4 8" xfId="24465" xr:uid="{00000000-0005-0000-0000-0000925F0000}"/>
    <cellStyle name="Note 2 3 4 8 2" xfId="24466" xr:uid="{00000000-0005-0000-0000-0000935F0000}"/>
    <cellStyle name="Note 2 3 4 8 2 2" xfId="24467" xr:uid="{00000000-0005-0000-0000-0000945F0000}"/>
    <cellStyle name="Note 2 3 4 8 3" xfId="24468" xr:uid="{00000000-0005-0000-0000-0000955F0000}"/>
    <cellStyle name="Note 2 3 5" xfId="24469" xr:uid="{00000000-0005-0000-0000-0000965F0000}"/>
    <cellStyle name="Note 2 3 5 10" xfId="24470" xr:uid="{00000000-0005-0000-0000-0000975F0000}"/>
    <cellStyle name="Note 2 3 5 2" xfId="24471" xr:uid="{00000000-0005-0000-0000-0000985F0000}"/>
    <cellStyle name="Note 2 3 5 2 2" xfId="24472" xr:uid="{00000000-0005-0000-0000-0000995F0000}"/>
    <cellStyle name="Note 2 3 5 2 3" xfId="24473" xr:uid="{00000000-0005-0000-0000-00009A5F0000}"/>
    <cellStyle name="Note 2 3 5 2 3 2" xfId="24474" xr:uid="{00000000-0005-0000-0000-00009B5F0000}"/>
    <cellStyle name="Note 2 3 5 2 3 3" xfId="24475" xr:uid="{00000000-0005-0000-0000-00009C5F0000}"/>
    <cellStyle name="Note 2 3 5 2 4" xfId="24476" xr:uid="{00000000-0005-0000-0000-00009D5F0000}"/>
    <cellStyle name="Note 2 3 5 2 4 2" xfId="24477" xr:uid="{00000000-0005-0000-0000-00009E5F0000}"/>
    <cellStyle name="Note 2 3 5 2 4 2 2" xfId="24478" xr:uid="{00000000-0005-0000-0000-00009F5F0000}"/>
    <cellStyle name="Note 2 3 5 2 4 3" xfId="24479" xr:uid="{00000000-0005-0000-0000-0000A05F0000}"/>
    <cellStyle name="Note 2 3 5 2 5" xfId="24480" xr:uid="{00000000-0005-0000-0000-0000A15F0000}"/>
    <cellStyle name="Note 2 3 5 2 5 2" xfId="24481" xr:uid="{00000000-0005-0000-0000-0000A25F0000}"/>
    <cellStyle name="Note 2 3 5 2 5 2 2" xfId="24482" xr:uid="{00000000-0005-0000-0000-0000A35F0000}"/>
    <cellStyle name="Note 2 3 5 2 5 3" xfId="24483" xr:uid="{00000000-0005-0000-0000-0000A45F0000}"/>
    <cellStyle name="Note 2 3 5 2 6" xfId="24484" xr:uid="{00000000-0005-0000-0000-0000A55F0000}"/>
    <cellStyle name="Note 2 3 5 2 6 2" xfId="24485" xr:uid="{00000000-0005-0000-0000-0000A65F0000}"/>
    <cellStyle name="Note 2 3 5 2 6 2 2" xfId="24486" xr:uid="{00000000-0005-0000-0000-0000A75F0000}"/>
    <cellStyle name="Note 2 3 5 2 6 3" xfId="24487" xr:uid="{00000000-0005-0000-0000-0000A85F0000}"/>
    <cellStyle name="Note 2 3 5 2 7" xfId="24488" xr:uid="{00000000-0005-0000-0000-0000A95F0000}"/>
    <cellStyle name="Note 2 3 5 2 7 2" xfId="24489" xr:uid="{00000000-0005-0000-0000-0000AA5F0000}"/>
    <cellStyle name="Note 2 3 5 2 8" xfId="24490" xr:uid="{00000000-0005-0000-0000-0000AB5F0000}"/>
    <cellStyle name="Note 2 3 5 2 8 2" xfId="24491" xr:uid="{00000000-0005-0000-0000-0000AC5F0000}"/>
    <cellStyle name="Note 2 3 5 2 9" xfId="24492" xr:uid="{00000000-0005-0000-0000-0000AD5F0000}"/>
    <cellStyle name="Note 2 3 5 3" xfId="24493" xr:uid="{00000000-0005-0000-0000-0000AE5F0000}"/>
    <cellStyle name="Note 2 3 5 4" xfId="24494" xr:uid="{00000000-0005-0000-0000-0000AF5F0000}"/>
    <cellStyle name="Note 2 3 5 4 2" xfId="24495" xr:uid="{00000000-0005-0000-0000-0000B05F0000}"/>
    <cellStyle name="Note 2 3 5 4 3" xfId="24496" xr:uid="{00000000-0005-0000-0000-0000B15F0000}"/>
    <cellStyle name="Note 2 3 5 5" xfId="24497" xr:uid="{00000000-0005-0000-0000-0000B25F0000}"/>
    <cellStyle name="Note 2 3 5 5 2" xfId="24498" xr:uid="{00000000-0005-0000-0000-0000B35F0000}"/>
    <cellStyle name="Note 2 3 5 5 2 2" xfId="24499" xr:uid="{00000000-0005-0000-0000-0000B45F0000}"/>
    <cellStyle name="Note 2 3 5 5 3" xfId="24500" xr:uid="{00000000-0005-0000-0000-0000B55F0000}"/>
    <cellStyle name="Note 2 3 5 6" xfId="24501" xr:uid="{00000000-0005-0000-0000-0000B65F0000}"/>
    <cellStyle name="Note 2 3 5 6 2" xfId="24502" xr:uid="{00000000-0005-0000-0000-0000B75F0000}"/>
    <cellStyle name="Note 2 3 5 6 2 2" xfId="24503" xr:uid="{00000000-0005-0000-0000-0000B85F0000}"/>
    <cellStyle name="Note 2 3 5 6 3" xfId="24504" xr:uid="{00000000-0005-0000-0000-0000B95F0000}"/>
    <cellStyle name="Note 2 3 5 7" xfId="24505" xr:uid="{00000000-0005-0000-0000-0000BA5F0000}"/>
    <cellStyle name="Note 2 3 5 7 2" xfId="24506" xr:uid="{00000000-0005-0000-0000-0000BB5F0000}"/>
    <cellStyle name="Note 2 3 5 7 2 2" xfId="24507" xr:uid="{00000000-0005-0000-0000-0000BC5F0000}"/>
    <cellStyle name="Note 2 3 5 7 3" xfId="24508" xr:uid="{00000000-0005-0000-0000-0000BD5F0000}"/>
    <cellStyle name="Note 2 3 5 8" xfId="24509" xr:uid="{00000000-0005-0000-0000-0000BE5F0000}"/>
    <cellStyle name="Note 2 3 5 8 2" xfId="24510" xr:uid="{00000000-0005-0000-0000-0000BF5F0000}"/>
    <cellStyle name="Note 2 3 5 9" xfId="24511" xr:uid="{00000000-0005-0000-0000-0000C05F0000}"/>
    <cellStyle name="Note 2 3 5 9 2" xfId="24512" xr:uid="{00000000-0005-0000-0000-0000C15F0000}"/>
    <cellStyle name="Note 2 3 6" xfId="24513" xr:uid="{00000000-0005-0000-0000-0000C25F0000}"/>
    <cellStyle name="Note 2 3 6 2" xfId="24514" xr:uid="{00000000-0005-0000-0000-0000C35F0000}"/>
    <cellStyle name="Note 2 3 6 2 10" xfId="24515" xr:uid="{00000000-0005-0000-0000-0000C45F0000}"/>
    <cellStyle name="Note 2 3 6 2 2" xfId="24516" xr:uid="{00000000-0005-0000-0000-0000C55F0000}"/>
    <cellStyle name="Note 2 3 6 2 3" xfId="24517" xr:uid="{00000000-0005-0000-0000-0000C65F0000}"/>
    <cellStyle name="Note 2 3 6 2 4" xfId="24518" xr:uid="{00000000-0005-0000-0000-0000C75F0000}"/>
    <cellStyle name="Note 2 3 6 2 4 2" xfId="24519" xr:uid="{00000000-0005-0000-0000-0000C85F0000}"/>
    <cellStyle name="Note 2 3 6 2 4 2 2" xfId="24520" xr:uid="{00000000-0005-0000-0000-0000C95F0000}"/>
    <cellStyle name="Note 2 3 6 2 4 3" xfId="24521" xr:uid="{00000000-0005-0000-0000-0000CA5F0000}"/>
    <cellStyle name="Note 2 3 6 2 5" xfId="24522" xr:uid="{00000000-0005-0000-0000-0000CB5F0000}"/>
    <cellStyle name="Note 2 3 6 2 5 2" xfId="24523" xr:uid="{00000000-0005-0000-0000-0000CC5F0000}"/>
    <cellStyle name="Note 2 3 6 2 5 2 2" xfId="24524" xr:uid="{00000000-0005-0000-0000-0000CD5F0000}"/>
    <cellStyle name="Note 2 3 6 2 5 3" xfId="24525" xr:uid="{00000000-0005-0000-0000-0000CE5F0000}"/>
    <cellStyle name="Note 2 3 6 2 6" xfId="24526" xr:uid="{00000000-0005-0000-0000-0000CF5F0000}"/>
    <cellStyle name="Note 2 3 6 2 6 2" xfId="24527" xr:uid="{00000000-0005-0000-0000-0000D05F0000}"/>
    <cellStyle name="Note 2 3 6 2 6 2 2" xfId="24528" xr:uid="{00000000-0005-0000-0000-0000D15F0000}"/>
    <cellStyle name="Note 2 3 6 2 6 3" xfId="24529" xr:uid="{00000000-0005-0000-0000-0000D25F0000}"/>
    <cellStyle name="Note 2 3 6 2 7" xfId="24530" xr:uid="{00000000-0005-0000-0000-0000D35F0000}"/>
    <cellStyle name="Note 2 3 6 2 7 2" xfId="24531" xr:uid="{00000000-0005-0000-0000-0000D45F0000}"/>
    <cellStyle name="Note 2 3 6 2 8" xfId="24532" xr:uid="{00000000-0005-0000-0000-0000D55F0000}"/>
    <cellStyle name="Note 2 3 6 2 8 2" xfId="24533" xr:uid="{00000000-0005-0000-0000-0000D65F0000}"/>
    <cellStyle name="Note 2 3 6 2 9" xfId="24534" xr:uid="{00000000-0005-0000-0000-0000D75F0000}"/>
    <cellStyle name="Note 2 3 6 3" xfId="24535" xr:uid="{00000000-0005-0000-0000-0000D85F0000}"/>
    <cellStyle name="Note 2 3 6 4" xfId="24536" xr:uid="{00000000-0005-0000-0000-0000D95F0000}"/>
    <cellStyle name="Note 2 3 6 4 2" xfId="24537" xr:uid="{00000000-0005-0000-0000-0000DA5F0000}"/>
    <cellStyle name="Note 2 3 6 4 2 2" xfId="24538" xr:uid="{00000000-0005-0000-0000-0000DB5F0000}"/>
    <cellStyle name="Note 2 3 6 4 3" xfId="24539" xr:uid="{00000000-0005-0000-0000-0000DC5F0000}"/>
    <cellStyle name="Note 2 3 6 5" xfId="24540" xr:uid="{00000000-0005-0000-0000-0000DD5F0000}"/>
    <cellStyle name="Note 2 3 6 5 2" xfId="24541" xr:uid="{00000000-0005-0000-0000-0000DE5F0000}"/>
    <cellStyle name="Note 2 3 6 5 2 2" xfId="24542" xr:uid="{00000000-0005-0000-0000-0000DF5F0000}"/>
    <cellStyle name="Note 2 3 6 5 3" xfId="24543" xr:uid="{00000000-0005-0000-0000-0000E05F0000}"/>
    <cellStyle name="Note 2 3 7" xfId="24544" xr:uid="{00000000-0005-0000-0000-0000E15F0000}"/>
    <cellStyle name="Note 2 3 7 2" xfId="24545" xr:uid="{00000000-0005-0000-0000-0000E25F0000}"/>
    <cellStyle name="Note 2 3 7 3" xfId="24546" xr:uid="{00000000-0005-0000-0000-0000E35F0000}"/>
    <cellStyle name="Note 2 3 7 3 2" xfId="24547" xr:uid="{00000000-0005-0000-0000-0000E45F0000}"/>
    <cellStyle name="Note 2 3 7 3 3" xfId="24548" xr:uid="{00000000-0005-0000-0000-0000E55F0000}"/>
    <cellStyle name="Note 2 3 7 4" xfId="24549" xr:uid="{00000000-0005-0000-0000-0000E65F0000}"/>
    <cellStyle name="Note 2 3 7 4 2" xfId="24550" xr:uid="{00000000-0005-0000-0000-0000E75F0000}"/>
    <cellStyle name="Note 2 3 7 4 2 2" xfId="24551" xr:uid="{00000000-0005-0000-0000-0000E85F0000}"/>
    <cellStyle name="Note 2 3 7 4 3" xfId="24552" xr:uid="{00000000-0005-0000-0000-0000E95F0000}"/>
    <cellStyle name="Note 2 3 7 5" xfId="24553" xr:uid="{00000000-0005-0000-0000-0000EA5F0000}"/>
    <cellStyle name="Note 2 3 7 5 2" xfId="24554" xr:uid="{00000000-0005-0000-0000-0000EB5F0000}"/>
    <cellStyle name="Note 2 3 7 5 2 2" xfId="24555" xr:uid="{00000000-0005-0000-0000-0000EC5F0000}"/>
    <cellStyle name="Note 2 3 7 5 3" xfId="24556" xr:uid="{00000000-0005-0000-0000-0000ED5F0000}"/>
    <cellStyle name="Note 2 3 7 6" xfId="24557" xr:uid="{00000000-0005-0000-0000-0000EE5F0000}"/>
    <cellStyle name="Note 2 3 7 6 2" xfId="24558" xr:uid="{00000000-0005-0000-0000-0000EF5F0000}"/>
    <cellStyle name="Note 2 3 7 6 2 2" xfId="24559" xr:uid="{00000000-0005-0000-0000-0000F05F0000}"/>
    <cellStyle name="Note 2 3 7 6 3" xfId="24560" xr:uid="{00000000-0005-0000-0000-0000F15F0000}"/>
    <cellStyle name="Note 2 3 7 7" xfId="24561" xr:uid="{00000000-0005-0000-0000-0000F25F0000}"/>
    <cellStyle name="Note 2 3 7 7 2" xfId="24562" xr:uid="{00000000-0005-0000-0000-0000F35F0000}"/>
    <cellStyle name="Note 2 3 7 8" xfId="24563" xr:uid="{00000000-0005-0000-0000-0000F45F0000}"/>
    <cellStyle name="Note 2 3 7 8 2" xfId="24564" xr:uid="{00000000-0005-0000-0000-0000F55F0000}"/>
    <cellStyle name="Note 2 3 7 9" xfId="24565" xr:uid="{00000000-0005-0000-0000-0000F65F0000}"/>
    <cellStyle name="Note 2 3 8" xfId="24566" xr:uid="{00000000-0005-0000-0000-0000F75F0000}"/>
    <cellStyle name="Note 2 3 8 2" xfId="24567" xr:uid="{00000000-0005-0000-0000-0000F85F0000}"/>
    <cellStyle name="Note 2 3 8 3" xfId="24568" xr:uid="{00000000-0005-0000-0000-0000F95F0000}"/>
    <cellStyle name="Note 2 3 9" xfId="24569" xr:uid="{00000000-0005-0000-0000-0000FA5F0000}"/>
    <cellStyle name="Note 2 4" xfId="24570" xr:uid="{00000000-0005-0000-0000-0000FB5F0000}"/>
    <cellStyle name="Note 2 4 10" xfId="24571" xr:uid="{00000000-0005-0000-0000-0000FC5F0000}"/>
    <cellStyle name="Note 2 4 10 2" xfId="24572" xr:uid="{00000000-0005-0000-0000-0000FD5F0000}"/>
    <cellStyle name="Note 2 4 10 2 2" xfId="24573" xr:uid="{00000000-0005-0000-0000-0000FE5F0000}"/>
    <cellStyle name="Note 2 4 10 3" xfId="24574" xr:uid="{00000000-0005-0000-0000-0000FF5F0000}"/>
    <cellStyle name="Note 2 4 11" xfId="24575" xr:uid="{00000000-0005-0000-0000-000000600000}"/>
    <cellStyle name="Note 2 4 11 2" xfId="24576" xr:uid="{00000000-0005-0000-0000-000001600000}"/>
    <cellStyle name="Note 2 4 12" xfId="24577" xr:uid="{00000000-0005-0000-0000-000002600000}"/>
    <cellStyle name="Note 2 4 12 2" xfId="24578" xr:uid="{00000000-0005-0000-0000-000003600000}"/>
    <cellStyle name="Note 2 4 13" xfId="24579" xr:uid="{00000000-0005-0000-0000-000004600000}"/>
    <cellStyle name="Note 2 4 14" xfId="24580" xr:uid="{00000000-0005-0000-0000-000005600000}"/>
    <cellStyle name="Note 2 4 15" xfId="24581" xr:uid="{00000000-0005-0000-0000-000006600000}"/>
    <cellStyle name="Note 2 4 2" xfId="24582" xr:uid="{00000000-0005-0000-0000-000007600000}"/>
    <cellStyle name="Note 2 4 2 2" xfId="24583" xr:uid="{00000000-0005-0000-0000-000008600000}"/>
    <cellStyle name="Note 2 4 2 2 2" xfId="24584" xr:uid="{00000000-0005-0000-0000-000009600000}"/>
    <cellStyle name="Note 2 4 2 2 3" xfId="24585" xr:uid="{00000000-0005-0000-0000-00000A600000}"/>
    <cellStyle name="Note 2 4 2 2 3 2" xfId="24586" xr:uid="{00000000-0005-0000-0000-00000B600000}"/>
    <cellStyle name="Note 2 4 2 2 3 3" xfId="24587" xr:uid="{00000000-0005-0000-0000-00000C600000}"/>
    <cellStyle name="Note 2 4 2 2 4" xfId="24588" xr:uid="{00000000-0005-0000-0000-00000D600000}"/>
    <cellStyle name="Note 2 4 2 2 4 2" xfId="24589" xr:uid="{00000000-0005-0000-0000-00000E600000}"/>
    <cellStyle name="Note 2 4 2 2 4 2 2" xfId="24590" xr:uid="{00000000-0005-0000-0000-00000F600000}"/>
    <cellStyle name="Note 2 4 2 2 4 3" xfId="24591" xr:uid="{00000000-0005-0000-0000-000010600000}"/>
    <cellStyle name="Note 2 4 2 2 5" xfId="24592" xr:uid="{00000000-0005-0000-0000-000011600000}"/>
    <cellStyle name="Note 2 4 2 2 5 2" xfId="24593" xr:uid="{00000000-0005-0000-0000-000012600000}"/>
    <cellStyle name="Note 2 4 2 2 5 2 2" xfId="24594" xr:uid="{00000000-0005-0000-0000-000013600000}"/>
    <cellStyle name="Note 2 4 2 2 5 3" xfId="24595" xr:uid="{00000000-0005-0000-0000-000014600000}"/>
    <cellStyle name="Note 2 4 2 2 6" xfId="24596" xr:uid="{00000000-0005-0000-0000-000015600000}"/>
    <cellStyle name="Note 2 4 2 2 6 2" xfId="24597" xr:uid="{00000000-0005-0000-0000-000016600000}"/>
    <cellStyle name="Note 2 4 2 2 6 2 2" xfId="24598" xr:uid="{00000000-0005-0000-0000-000017600000}"/>
    <cellStyle name="Note 2 4 2 2 6 3" xfId="24599" xr:uid="{00000000-0005-0000-0000-000018600000}"/>
    <cellStyle name="Note 2 4 2 2 7" xfId="24600" xr:uid="{00000000-0005-0000-0000-000019600000}"/>
    <cellStyle name="Note 2 4 2 2 7 2" xfId="24601" xr:uid="{00000000-0005-0000-0000-00001A600000}"/>
    <cellStyle name="Note 2 4 2 2 8" xfId="24602" xr:uid="{00000000-0005-0000-0000-00001B600000}"/>
    <cellStyle name="Note 2 4 2 2 8 2" xfId="24603" xr:uid="{00000000-0005-0000-0000-00001C600000}"/>
    <cellStyle name="Note 2 4 2 2 9" xfId="24604" xr:uid="{00000000-0005-0000-0000-00001D600000}"/>
    <cellStyle name="Note 2 4 2 3" xfId="24605" xr:uid="{00000000-0005-0000-0000-00001E600000}"/>
    <cellStyle name="Note 2 4 2 3 2" xfId="24606" xr:uid="{00000000-0005-0000-0000-00001F600000}"/>
    <cellStyle name="Note 2 4 2 3 3" xfId="24607" xr:uid="{00000000-0005-0000-0000-000020600000}"/>
    <cellStyle name="Note 2 4 2 3 3 2" xfId="24608" xr:uid="{00000000-0005-0000-0000-000021600000}"/>
    <cellStyle name="Note 2 4 2 3 3 3" xfId="24609" xr:uid="{00000000-0005-0000-0000-000022600000}"/>
    <cellStyle name="Note 2 4 2 3 4" xfId="24610" xr:uid="{00000000-0005-0000-0000-000023600000}"/>
    <cellStyle name="Note 2 4 2 3 4 2" xfId="24611" xr:uid="{00000000-0005-0000-0000-000024600000}"/>
    <cellStyle name="Note 2 4 2 3 4 2 2" xfId="24612" xr:uid="{00000000-0005-0000-0000-000025600000}"/>
    <cellStyle name="Note 2 4 2 3 4 3" xfId="24613" xr:uid="{00000000-0005-0000-0000-000026600000}"/>
    <cellStyle name="Note 2 4 2 3 5" xfId="24614" xr:uid="{00000000-0005-0000-0000-000027600000}"/>
    <cellStyle name="Note 2 4 2 3 5 2" xfId="24615" xr:uid="{00000000-0005-0000-0000-000028600000}"/>
    <cellStyle name="Note 2 4 2 3 5 2 2" xfId="24616" xr:uid="{00000000-0005-0000-0000-000029600000}"/>
    <cellStyle name="Note 2 4 2 3 5 3" xfId="24617" xr:uid="{00000000-0005-0000-0000-00002A600000}"/>
    <cellStyle name="Note 2 4 2 3 6" xfId="24618" xr:uid="{00000000-0005-0000-0000-00002B600000}"/>
    <cellStyle name="Note 2 4 2 3 6 2" xfId="24619" xr:uid="{00000000-0005-0000-0000-00002C600000}"/>
    <cellStyle name="Note 2 4 2 3 6 2 2" xfId="24620" xr:uid="{00000000-0005-0000-0000-00002D600000}"/>
    <cellStyle name="Note 2 4 2 3 6 3" xfId="24621" xr:uid="{00000000-0005-0000-0000-00002E600000}"/>
    <cellStyle name="Note 2 4 2 3 7" xfId="24622" xr:uid="{00000000-0005-0000-0000-00002F600000}"/>
    <cellStyle name="Note 2 4 2 3 7 2" xfId="24623" xr:uid="{00000000-0005-0000-0000-000030600000}"/>
    <cellStyle name="Note 2 4 2 3 8" xfId="24624" xr:uid="{00000000-0005-0000-0000-000031600000}"/>
    <cellStyle name="Note 2 4 2 3 8 2" xfId="24625" xr:uid="{00000000-0005-0000-0000-000032600000}"/>
    <cellStyle name="Note 2 4 2 3 9" xfId="24626" xr:uid="{00000000-0005-0000-0000-000033600000}"/>
    <cellStyle name="Note 2 4 2 4" xfId="24627" xr:uid="{00000000-0005-0000-0000-000034600000}"/>
    <cellStyle name="Note 2 4 2 4 2" xfId="24628" xr:uid="{00000000-0005-0000-0000-000035600000}"/>
    <cellStyle name="Note 2 4 2 4 3" xfId="24629" xr:uid="{00000000-0005-0000-0000-000036600000}"/>
    <cellStyle name="Note 2 4 2 4 3 2" xfId="24630" xr:uid="{00000000-0005-0000-0000-000037600000}"/>
    <cellStyle name="Note 2 4 2 4 3 2 2" xfId="24631" xr:uid="{00000000-0005-0000-0000-000038600000}"/>
    <cellStyle name="Note 2 4 2 4 3 3" xfId="24632" xr:uid="{00000000-0005-0000-0000-000039600000}"/>
    <cellStyle name="Note 2 4 2 4 4" xfId="24633" xr:uid="{00000000-0005-0000-0000-00003A600000}"/>
    <cellStyle name="Note 2 4 2 4 4 2" xfId="24634" xr:uid="{00000000-0005-0000-0000-00003B600000}"/>
    <cellStyle name="Note 2 4 2 4 4 2 2" xfId="24635" xr:uid="{00000000-0005-0000-0000-00003C600000}"/>
    <cellStyle name="Note 2 4 2 4 4 3" xfId="24636" xr:uid="{00000000-0005-0000-0000-00003D600000}"/>
    <cellStyle name="Note 2 4 2 4 5" xfId="24637" xr:uid="{00000000-0005-0000-0000-00003E600000}"/>
    <cellStyle name="Note 2 4 2 4 5 2" xfId="24638" xr:uid="{00000000-0005-0000-0000-00003F600000}"/>
    <cellStyle name="Note 2 4 2 4 5 2 2" xfId="24639" xr:uid="{00000000-0005-0000-0000-000040600000}"/>
    <cellStyle name="Note 2 4 2 4 5 3" xfId="24640" xr:uid="{00000000-0005-0000-0000-000041600000}"/>
    <cellStyle name="Note 2 4 2 4 6" xfId="24641" xr:uid="{00000000-0005-0000-0000-000042600000}"/>
    <cellStyle name="Note 2 4 2 4 6 2" xfId="24642" xr:uid="{00000000-0005-0000-0000-000043600000}"/>
    <cellStyle name="Note 2 4 2 4 7" xfId="24643" xr:uid="{00000000-0005-0000-0000-000044600000}"/>
    <cellStyle name="Note 2 4 2 4 7 2" xfId="24644" xr:uid="{00000000-0005-0000-0000-000045600000}"/>
    <cellStyle name="Note 2 4 2 4 8" xfId="24645" xr:uid="{00000000-0005-0000-0000-000046600000}"/>
    <cellStyle name="Note 2 4 2 4 9" xfId="24646" xr:uid="{00000000-0005-0000-0000-000047600000}"/>
    <cellStyle name="Note 2 4 2 5" xfId="24647" xr:uid="{00000000-0005-0000-0000-000048600000}"/>
    <cellStyle name="Note 2 4 2 5 2" xfId="24648" xr:uid="{00000000-0005-0000-0000-000049600000}"/>
    <cellStyle name="Note 2 4 2 5 3" xfId="24649" xr:uid="{00000000-0005-0000-0000-00004A600000}"/>
    <cellStyle name="Note 2 4 2 6" xfId="24650" xr:uid="{00000000-0005-0000-0000-00004B600000}"/>
    <cellStyle name="Note 2 4 2 6 2" xfId="24651" xr:uid="{00000000-0005-0000-0000-00004C600000}"/>
    <cellStyle name="Note 2 4 2 6 2 2" xfId="24652" xr:uid="{00000000-0005-0000-0000-00004D600000}"/>
    <cellStyle name="Note 2 4 2 6 2 2 2" xfId="24653" xr:uid="{00000000-0005-0000-0000-00004E600000}"/>
    <cellStyle name="Note 2 4 2 6 2 3" xfId="24654" xr:uid="{00000000-0005-0000-0000-00004F600000}"/>
    <cellStyle name="Note 2 4 2 6 3" xfId="24655" xr:uid="{00000000-0005-0000-0000-000050600000}"/>
    <cellStyle name="Note 2 4 2 6 3 2" xfId="24656" xr:uid="{00000000-0005-0000-0000-000051600000}"/>
    <cellStyle name="Note 2 4 2 6 3 2 2" xfId="24657" xr:uid="{00000000-0005-0000-0000-000052600000}"/>
    <cellStyle name="Note 2 4 2 6 3 3" xfId="24658" xr:uid="{00000000-0005-0000-0000-000053600000}"/>
    <cellStyle name="Note 2 4 2 6 4" xfId="24659" xr:uid="{00000000-0005-0000-0000-000054600000}"/>
    <cellStyle name="Note 2 4 2 6 4 2" xfId="24660" xr:uid="{00000000-0005-0000-0000-000055600000}"/>
    <cellStyle name="Note 2 4 2 6 4 2 2" xfId="24661" xr:uid="{00000000-0005-0000-0000-000056600000}"/>
    <cellStyle name="Note 2 4 2 6 4 3" xfId="24662" xr:uid="{00000000-0005-0000-0000-000057600000}"/>
    <cellStyle name="Note 2 4 2 6 5" xfId="24663" xr:uid="{00000000-0005-0000-0000-000058600000}"/>
    <cellStyle name="Note 2 4 2 6 5 2" xfId="24664" xr:uid="{00000000-0005-0000-0000-000059600000}"/>
    <cellStyle name="Note 2 4 2 6 6" xfId="24665" xr:uid="{00000000-0005-0000-0000-00005A600000}"/>
    <cellStyle name="Note 2 4 2 6 6 2" xfId="24666" xr:uid="{00000000-0005-0000-0000-00005B600000}"/>
    <cellStyle name="Note 2 4 2 6 7" xfId="24667" xr:uid="{00000000-0005-0000-0000-00005C600000}"/>
    <cellStyle name="Note 2 4 2 7" xfId="24668" xr:uid="{00000000-0005-0000-0000-00005D600000}"/>
    <cellStyle name="Note 2 4 2 7 2" xfId="24669" xr:uid="{00000000-0005-0000-0000-00005E600000}"/>
    <cellStyle name="Note 2 4 2 7 2 2" xfId="24670" xr:uid="{00000000-0005-0000-0000-00005F600000}"/>
    <cellStyle name="Note 2 4 2 7 3" xfId="24671" xr:uid="{00000000-0005-0000-0000-000060600000}"/>
    <cellStyle name="Note 2 4 2 8" xfId="24672" xr:uid="{00000000-0005-0000-0000-000061600000}"/>
    <cellStyle name="Note 2 4 2 8 2" xfId="24673" xr:uid="{00000000-0005-0000-0000-000062600000}"/>
    <cellStyle name="Note 2 4 2 8 2 2" xfId="24674" xr:uid="{00000000-0005-0000-0000-000063600000}"/>
    <cellStyle name="Note 2 4 2 8 3" xfId="24675" xr:uid="{00000000-0005-0000-0000-000064600000}"/>
    <cellStyle name="Note 2 4 3" xfId="24676" xr:uid="{00000000-0005-0000-0000-000065600000}"/>
    <cellStyle name="Note 2 4 3 10" xfId="24677" xr:uid="{00000000-0005-0000-0000-000066600000}"/>
    <cellStyle name="Note 2 4 3 2" xfId="24678" xr:uid="{00000000-0005-0000-0000-000067600000}"/>
    <cellStyle name="Note 2 4 3 2 2" xfId="24679" xr:uid="{00000000-0005-0000-0000-000068600000}"/>
    <cellStyle name="Note 2 4 3 2 3" xfId="24680" xr:uid="{00000000-0005-0000-0000-000069600000}"/>
    <cellStyle name="Note 2 4 3 2 3 2" xfId="24681" xr:uid="{00000000-0005-0000-0000-00006A600000}"/>
    <cellStyle name="Note 2 4 3 2 3 3" xfId="24682" xr:uid="{00000000-0005-0000-0000-00006B600000}"/>
    <cellStyle name="Note 2 4 3 2 4" xfId="24683" xr:uid="{00000000-0005-0000-0000-00006C600000}"/>
    <cellStyle name="Note 2 4 3 2 4 2" xfId="24684" xr:uid="{00000000-0005-0000-0000-00006D600000}"/>
    <cellStyle name="Note 2 4 3 2 4 2 2" xfId="24685" xr:uid="{00000000-0005-0000-0000-00006E600000}"/>
    <cellStyle name="Note 2 4 3 2 4 3" xfId="24686" xr:uid="{00000000-0005-0000-0000-00006F600000}"/>
    <cellStyle name="Note 2 4 3 2 5" xfId="24687" xr:uid="{00000000-0005-0000-0000-000070600000}"/>
    <cellStyle name="Note 2 4 3 2 5 2" xfId="24688" xr:uid="{00000000-0005-0000-0000-000071600000}"/>
    <cellStyle name="Note 2 4 3 2 5 2 2" xfId="24689" xr:uid="{00000000-0005-0000-0000-000072600000}"/>
    <cellStyle name="Note 2 4 3 2 5 3" xfId="24690" xr:uid="{00000000-0005-0000-0000-000073600000}"/>
    <cellStyle name="Note 2 4 3 2 6" xfId="24691" xr:uid="{00000000-0005-0000-0000-000074600000}"/>
    <cellStyle name="Note 2 4 3 2 6 2" xfId="24692" xr:uid="{00000000-0005-0000-0000-000075600000}"/>
    <cellStyle name="Note 2 4 3 2 6 2 2" xfId="24693" xr:uid="{00000000-0005-0000-0000-000076600000}"/>
    <cellStyle name="Note 2 4 3 2 6 3" xfId="24694" xr:uid="{00000000-0005-0000-0000-000077600000}"/>
    <cellStyle name="Note 2 4 3 2 7" xfId="24695" xr:uid="{00000000-0005-0000-0000-000078600000}"/>
    <cellStyle name="Note 2 4 3 2 7 2" xfId="24696" xr:uid="{00000000-0005-0000-0000-000079600000}"/>
    <cellStyle name="Note 2 4 3 2 8" xfId="24697" xr:uid="{00000000-0005-0000-0000-00007A600000}"/>
    <cellStyle name="Note 2 4 3 2 8 2" xfId="24698" xr:uid="{00000000-0005-0000-0000-00007B600000}"/>
    <cellStyle name="Note 2 4 3 2 9" xfId="24699" xr:uid="{00000000-0005-0000-0000-00007C600000}"/>
    <cellStyle name="Note 2 4 3 3" xfId="24700" xr:uid="{00000000-0005-0000-0000-00007D600000}"/>
    <cellStyle name="Note 2 4 3 4" xfId="24701" xr:uid="{00000000-0005-0000-0000-00007E600000}"/>
    <cellStyle name="Note 2 4 3 4 2" xfId="24702" xr:uid="{00000000-0005-0000-0000-00007F600000}"/>
    <cellStyle name="Note 2 4 3 4 3" xfId="24703" xr:uid="{00000000-0005-0000-0000-000080600000}"/>
    <cellStyle name="Note 2 4 3 5" xfId="24704" xr:uid="{00000000-0005-0000-0000-000081600000}"/>
    <cellStyle name="Note 2 4 3 5 2" xfId="24705" xr:uid="{00000000-0005-0000-0000-000082600000}"/>
    <cellStyle name="Note 2 4 3 5 2 2" xfId="24706" xr:uid="{00000000-0005-0000-0000-000083600000}"/>
    <cellStyle name="Note 2 4 3 5 3" xfId="24707" xr:uid="{00000000-0005-0000-0000-000084600000}"/>
    <cellStyle name="Note 2 4 3 6" xfId="24708" xr:uid="{00000000-0005-0000-0000-000085600000}"/>
    <cellStyle name="Note 2 4 3 6 2" xfId="24709" xr:uid="{00000000-0005-0000-0000-000086600000}"/>
    <cellStyle name="Note 2 4 3 6 2 2" xfId="24710" xr:uid="{00000000-0005-0000-0000-000087600000}"/>
    <cellStyle name="Note 2 4 3 6 3" xfId="24711" xr:uid="{00000000-0005-0000-0000-000088600000}"/>
    <cellStyle name="Note 2 4 3 7" xfId="24712" xr:uid="{00000000-0005-0000-0000-000089600000}"/>
    <cellStyle name="Note 2 4 3 7 2" xfId="24713" xr:uid="{00000000-0005-0000-0000-00008A600000}"/>
    <cellStyle name="Note 2 4 3 7 2 2" xfId="24714" xr:uid="{00000000-0005-0000-0000-00008B600000}"/>
    <cellStyle name="Note 2 4 3 7 3" xfId="24715" xr:uid="{00000000-0005-0000-0000-00008C600000}"/>
    <cellStyle name="Note 2 4 3 8" xfId="24716" xr:uid="{00000000-0005-0000-0000-00008D600000}"/>
    <cellStyle name="Note 2 4 3 8 2" xfId="24717" xr:uid="{00000000-0005-0000-0000-00008E600000}"/>
    <cellStyle name="Note 2 4 3 9" xfId="24718" xr:uid="{00000000-0005-0000-0000-00008F600000}"/>
    <cellStyle name="Note 2 4 3 9 2" xfId="24719" xr:uid="{00000000-0005-0000-0000-000090600000}"/>
    <cellStyle name="Note 2 4 4" xfId="24720" xr:uid="{00000000-0005-0000-0000-000091600000}"/>
    <cellStyle name="Note 2 4 4 2" xfId="24721" xr:uid="{00000000-0005-0000-0000-000092600000}"/>
    <cellStyle name="Note 2 4 4 2 10" xfId="24722" xr:uid="{00000000-0005-0000-0000-000093600000}"/>
    <cellStyle name="Note 2 4 4 2 2" xfId="24723" xr:uid="{00000000-0005-0000-0000-000094600000}"/>
    <cellStyle name="Note 2 4 4 2 3" xfId="24724" xr:uid="{00000000-0005-0000-0000-000095600000}"/>
    <cellStyle name="Note 2 4 4 2 4" xfId="24725" xr:uid="{00000000-0005-0000-0000-000096600000}"/>
    <cellStyle name="Note 2 4 4 2 4 2" xfId="24726" xr:uid="{00000000-0005-0000-0000-000097600000}"/>
    <cellStyle name="Note 2 4 4 2 4 2 2" xfId="24727" xr:uid="{00000000-0005-0000-0000-000098600000}"/>
    <cellStyle name="Note 2 4 4 2 4 3" xfId="24728" xr:uid="{00000000-0005-0000-0000-000099600000}"/>
    <cellStyle name="Note 2 4 4 2 5" xfId="24729" xr:uid="{00000000-0005-0000-0000-00009A600000}"/>
    <cellStyle name="Note 2 4 4 2 5 2" xfId="24730" xr:uid="{00000000-0005-0000-0000-00009B600000}"/>
    <cellStyle name="Note 2 4 4 2 5 2 2" xfId="24731" xr:uid="{00000000-0005-0000-0000-00009C600000}"/>
    <cellStyle name="Note 2 4 4 2 5 3" xfId="24732" xr:uid="{00000000-0005-0000-0000-00009D600000}"/>
    <cellStyle name="Note 2 4 4 2 6" xfId="24733" xr:uid="{00000000-0005-0000-0000-00009E600000}"/>
    <cellStyle name="Note 2 4 4 2 6 2" xfId="24734" xr:uid="{00000000-0005-0000-0000-00009F600000}"/>
    <cellStyle name="Note 2 4 4 2 6 2 2" xfId="24735" xr:uid="{00000000-0005-0000-0000-0000A0600000}"/>
    <cellStyle name="Note 2 4 4 2 6 3" xfId="24736" xr:uid="{00000000-0005-0000-0000-0000A1600000}"/>
    <cellStyle name="Note 2 4 4 2 7" xfId="24737" xr:uid="{00000000-0005-0000-0000-0000A2600000}"/>
    <cellStyle name="Note 2 4 4 2 7 2" xfId="24738" xr:uid="{00000000-0005-0000-0000-0000A3600000}"/>
    <cellStyle name="Note 2 4 4 2 8" xfId="24739" xr:uid="{00000000-0005-0000-0000-0000A4600000}"/>
    <cellStyle name="Note 2 4 4 2 8 2" xfId="24740" xr:uid="{00000000-0005-0000-0000-0000A5600000}"/>
    <cellStyle name="Note 2 4 4 2 9" xfId="24741" xr:uid="{00000000-0005-0000-0000-0000A6600000}"/>
    <cellStyle name="Note 2 4 4 3" xfId="24742" xr:uid="{00000000-0005-0000-0000-0000A7600000}"/>
    <cellStyle name="Note 2 4 4 4" xfId="24743" xr:uid="{00000000-0005-0000-0000-0000A8600000}"/>
    <cellStyle name="Note 2 4 4 4 2" xfId="24744" xr:uid="{00000000-0005-0000-0000-0000A9600000}"/>
    <cellStyle name="Note 2 4 4 4 2 2" xfId="24745" xr:uid="{00000000-0005-0000-0000-0000AA600000}"/>
    <cellStyle name="Note 2 4 4 4 3" xfId="24746" xr:uid="{00000000-0005-0000-0000-0000AB600000}"/>
    <cellStyle name="Note 2 4 4 5" xfId="24747" xr:uid="{00000000-0005-0000-0000-0000AC600000}"/>
    <cellStyle name="Note 2 4 4 5 2" xfId="24748" xr:uid="{00000000-0005-0000-0000-0000AD600000}"/>
    <cellStyle name="Note 2 4 4 5 2 2" xfId="24749" xr:uid="{00000000-0005-0000-0000-0000AE600000}"/>
    <cellStyle name="Note 2 4 4 5 3" xfId="24750" xr:uid="{00000000-0005-0000-0000-0000AF600000}"/>
    <cellStyle name="Note 2 4 5" xfId="24751" xr:uid="{00000000-0005-0000-0000-0000B0600000}"/>
    <cellStyle name="Note 2 4 5 2" xfId="24752" xr:uid="{00000000-0005-0000-0000-0000B1600000}"/>
    <cellStyle name="Note 2 4 5 3" xfId="24753" xr:uid="{00000000-0005-0000-0000-0000B2600000}"/>
    <cellStyle name="Note 2 4 5 3 2" xfId="24754" xr:uid="{00000000-0005-0000-0000-0000B3600000}"/>
    <cellStyle name="Note 2 4 5 3 3" xfId="24755" xr:uid="{00000000-0005-0000-0000-0000B4600000}"/>
    <cellStyle name="Note 2 4 5 4" xfId="24756" xr:uid="{00000000-0005-0000-0000-0000B5600000}"/>
    <cellStyle name="Note 2 4 5 4 2" xfId="24757" xr:uid="{00000000-0005-0000-0000-0000B6600000}"/>
    <cellStyle name="Note 2 4 5 4 2 2" xfId="24758" xr:uid="{00000000-0005-0000-0000-0000B7600000}"/>
    <cellStyle name="Note 2 4 5 4 3" xfId="24759" xr:uid="{00000000-0005-0000-0000-0000B8600000}"/>
    <cellStyle name="Note 2 4 5 5" xfId="24760" xr:uid="{00000000-0005-0000-0000-0000B9600000}"/>
    <cellStyle name="Note 2 4 5 5 2" xfId="24761" xr:uid="{00000000-0005-0000-0000-0000BA600000}"/>
    <cellStyle name="Note 2 4 5 5 2 2" xfId="24762" xr:uid="{00000000-0005-0000-0000-0000BB600000}"/>
    <cellStyle name="Note 2 4 5 5 3" xfId="24763" xr:uid="{00000000-0005-0000-0000-0000BC600000}"/>
    <cellStyle name="Note 2 4 5 6" xfId="24764" xr:uid="{00000000-0005-0000-0000-0000BD600000}"/>
    <cellStyle name="Note 2 4 5 6 2" xfId="24765" xr:uid="{00000000-0005-0000-0000-0000BE600000}"/>
    <cellStyle name="Note 2 4 5 6 2 2" xfId="24766" xr:uid="{00000000-0005-0000-0000-0000BF600000}"/>
    <cellStyle name="Note 2 4 5 6 3" xfId="24767" xr:uid="{00000000-0005-0000-0000-0000C0600000}"/>
    <cellStyle name="Note 2 4 5 7" xfId="24768" xr:uid="{00000000-0005-0000-0000-0000C1600000}"/>
    <cellStyle name="Note 2 4 5 7 2" xfId="24769" xr:uid="{00000000-0005-0000-0000-0000C2600000}"/>
    <cellStyle name="Note 2 4 5 8" xfId="24770" xr:uid="{00000000-0005-0000-0000-0000C3600000}"/>
    <cellStyle name="Note 2 4 5 8 2" xfId="24771" xr:uid="{00000000-0005-0000-0000-0000C4600000}"/>
    <cellStyle name="Note 2 4 5 9" xfId="24772" xr:uid="{00000000-0005-0000-0000-0000C5600000}"/>
    <cellStyle name="Note 2 4 6" xfId="24773" xr:uid="{00000000-0005-0000-0000-0000C6600000}"/>
    <cellStyle name="Note 2 4 6 2" xfId="24774" xr:uid="{00000000-0005-0000-0000-0000C7600000}"/>
    <cellStyle name="Note 2 4 6 3" xfId="24775" xr:uid="{00000000-0005-0000-0000-0000C8600000}"/>
    <cellStyle name="Note 2 4 7" xfId="24776" xr:uid="{00000000-0005-0000-0000-0000C9600000}"/>
    <cellStyle name="Note 2 4 8" xfId="24777" xr:uid="{00000000-0005-0000-0000-0000CA600000}"/>
    <cellStyle name="Note 2 4 8 2" xfId="24778" xr:uid="{00000000-0005-0000-0000-0000CB600000}"/>
    <cellStyle name="Note 2 4 8 2 2" xfId="24779" xr:uid="{00000000-0005-0000-0000-0000CC600000}"/>
    <cellStyle name="Note 2 4 8 3" xfId="24780" xr:uid="{00000000-0005-0000-0000-0000CD600000}"/>
    <cellStyle name="Note 2 4 8 4" xfId="24781" xr:uid="{00000000-0005-0000-0000-0000CE600000}"/>
    <cellStyle name="Note 2 4 8 5" xfId="24782" xr:uid="{00000000-0005-0000-0000-0000CF600000}"/>
    <cellStyle name="Note 2 4 9" xfId="24783" xr:uid="{00000000-0005-0000-0000-0000D0600000}"/>
    <cellStyle name="Note 2 4 9 2" xfId="24784" xr:uid="{00000000-0005-0000-0000-0000D1600000}"/>
    <cellStyle name="Note 2 4 9 2 2" xfId="24785" xr:uid="{00000000-0005-0000-0000-0000D2600000}"/>
    <cellStyle name="Note 2 4 9 3" xfId="24786" xr:uid="{00000000-0005-0000-0000-0000D3600000}"/>
    <cellStyle name="Note 2 5" xfId="24787" xr:uid="{00000000-0005-0000-0000-0000D4600000}"/>
    <cellStyle name="Note 2 5 10" xfId="24788" xr:uid="{00000000-0005-0000-0000-0000D5600000}"/>
    <cellStyle name="Note 2 5 10 2" xfId="24789" xr:uid="{00000000-0005-0000-0000-0000D6600000}"/>
    <cellStyle name="Note 2 5 10 2 2" xfId="24790" xr:uid="{00000000-0005-0000-0000-0000D7600000}"/>
    <cellStyle name="Note 2 5 10 3" xfId="24791" xr:uid="{00000000-0005-0000-0000-0000D8600000}"/>
    <cellStyle name="Note 2 5 11" xfId="24792" xr:uid="{00000000-0005-0000-0000-0000D9600000}"/>
    <cellStyle name="Note 2 5 11 2" xfId="24793" xr:uid="{00000000-0005-0000-0000-0000DA600000}"/>
    <cellStyle name="Note 2 5 12" xfId="24794" xr:uid="{00000000-0005-0000-0000-0000DB600000}"/>
    <cellStyle name="Note 2 5 12 2" xfId="24795" xr:uid="{00000000-0005-0000-0000-0000DC600000}"/>
    <cellStyle name="Note 2 5 13" xfId="24796" xr:uid="{00000000-0005-0000-0000-0000DD600000}"/>
    <cellStyle name="Note 2 5 14" xfId="24797" xr:uid="{00000000-0005-0000-0000-0000DE600000}"/>
    <cellStyle name="Note 2 5 15" xfId="24798" xr:uid="{00000000-0005-0000-0000-0000DF600000}"/>
    <cellStyle name="Note 2 5 2" xfId="24799" xr:uid="{00000000-0005-0000-0000-0000E0600000}"/>
    <cellStyle name="Note 2 5 2 2" xfId="24800" xr:uid="{00000000-0005-0000-0000-0000E1600000}"/>
    <cellStyle name="Note 2 5 2 2 2" xfId="24801" xr:uid="{00000000-0005-0000-0000-0000E2600000}"/>
    <cellStyle name="Note 2 5 2 2 3" xfId="24802" xr:uid="{00000000-0005-0000-0000-0000E3600000}"/>
    <cellStyle name="Note 2 5 2 2 3 2" xfId="24803" xr:uid="{00000000-0005-0000-0000-0000E4600000}"/>
    <cellStyle name="Note 2 5 2 2 3 3" xfId="24804" xr:uid="{00000000-0005-0000-0000-0000E5600000}"/>
    <cellStyle name="Note 2 5 2 2 4" xfId="24805" xr:uid="{00000000-0005-0000-0000-0000E6600000}"/>
    <cellStyle name="Note 2 5 2 2 4 2" xfId="24806" xr:uid="{00000000-0005-0000-0000-0000E7600000}"/>
    <cellStyle name="Note 2 5 2 2 4 2 2" xfId="24807" xr:uid="{00000000-0005-0000-0000-0000E8600000}"/>
    <cellStyle name="Note 2 5 2 2 4 3" xfId="24808" xr:uid="{00000000-0005-0000-0000-0000E9600000}"/>
    <cellStyle name="Note 2 5 2 2 5" xfId="24809" xr:uid="{00000000-0005-0000-0000-0000EA600000}"/>
    <cellStyle name="Note 2 5 2 2 5 2" xfId="24810" xr:uid="{00000000-0005-0000-0000-0000EB600000}"/>
    <cellStyle name="Note 2 5 2 2 5 2 2" xfId="24811" xr:uid="{00000000-0005-0000-0000-0000EC600000}"/>
    <cellStyle name="Note 2 5 2 2 5 3" xfId="24812" xr:uid="{00000000-0005-0000-0000-0000ED600000}"/>
    <cellStyle name="Note 2 5 2 2 6" xfId="24813" xr:uid="{00000000-0005-0000-0000-0000EE600000}"/>
    <cellStyle name="Note 2 5 2 2 6 2" xfId="24814" xr:uid="{00000000-0005-0000-0000-0000EF600000}"/>
    <cellStyle name="Note 2 5 2 2 6 2 2" xfId="24815" xr:uid="{00000000-0005-0000-0000-0000F0600000}"/>
    <cellStyle name="Note 2 5 2 2 6 3" xfId="24816" xr:uid="{00000000-0005-0000-0000-0000F1600000}"/>
    <cellStyle name="Note 2 5 2 2 7" xfId="24817" xr:uid="{00000000-0005-0000-0000-0000F2600000}"/>
    <cellStyle name="Note 2 5 2 2 7 2" xfId="24818" xr:uid="{00000000-0005-0000-0000-0000F3600000}"/>
    <cellStyle name="Note 2 5 2 2 8" xfId="24819" xr:uid="{00000000-0005-0000-0000-0000F4600000}"/>
    <cellStyle name="Note 2 5 2 2 8 2" xfId="24820" xr:uid="{00000000-0005-0000-0000-0000F5600000}"/>
    <cellStyle name="Note 2 5 2 2 9" xfId="24821" xr:uid="{00000000-0005-0000-0000-0000F6600000}"/>
    <cellStyle name="Note 2 5 2 3" xfId="24822" xr:uid="{00000000-0005-0000-0000-0000F7600000}"/>
    <cellStyle name="Note 2 5 2 3 2" xfId="24823" xr:uid="{00000000-0005-0000-0000-0000F8600000}"/>
    <cellStyle name="Note 2 5 2 3 3" xfId="24824" xr:uid="{00000000-0005-0000-0000-0000F9600000}"/>
    <cellStyle name="Note 2 5 2 3 3 2" xfId="24825" xr:uid="{00000000-0005-0000-0000-0000FA600000}"/>
    <cellStyle name="Note 2 5 2 3 3 3" xfId="24826" xr:uid="{00000000-0005-0000-0000-0000FB600000}"/>
    <cellStyle name="Note 2 5 2 3 4" xfId="24827" xr:uid="{00000000-0005-0000-0000-0000FC600000}"/>
    <cellStyle name="Note 2 5 2 3 4 2" xfId="24828" xr:uid="{00000000-0005-0000-0000-0000FD600000}"/>
    <cellStyle name="Note 2 5 2 3 4 2 2" xfId="24829" xr:uid="{00000000-0005-0000-0000-0000FE600000}"/>
    <cellStyle name="Note 2 5 2 3 4 3" xfId="24830" xr:uid="{00000000-0005-0000-0000-0000FF600000}"/>
    <cellStyle name="Note 2 5 2 3 5" xfId="24831" xr:uid="{00000000-0005-0000-0000-000000610000}"/>
    <cellStyle name="Note 2 5 2 3 5 2" xfId="24832" xr:uid="{00000000-0005-0000-0000-000001610000}"/>
    <cellStyle name="Note 2 5 2 3 5 2 2" xfId="24833" xr:uid="{00000000-0005-0000-0000-000002610000}"/>
    <cellStyle name="Note 2 5 2 3 5 3" xfId="24834" xr:uid="{00000000-0005-0000-0000-000003610000}"/>
    <cellStyle name="Note 2 5 2 3 6" xfId="24835" xr:uid="{00000000-0005-0000-0000-000004610000}"/>
    <cellStyle name="Note 2 5 2 3 6 2" xfId="24836" xr:uid="{00000000-0005-0000-0000-000005610000}"/>
    <cellStyle name="Note 2 5 2 3 6 2 2" xfId="24837" xr:uid="{00000000-0005-0000-0000-000006610000}"/>
    <cellStyle name="Note 2 5 2 3 6 3" xfId="24838" xr:uid="{00000000-0005-0000-0000-000007610000}"/>
    <cellStyle name="Note 2 5 2 3 7" xfId="24839" xr:uid="{00000000-0005-0000-0000-000008610000}"/>
    <cellStyle name="Note 2 5 2 3 7 2" xfId="24840" xr:uid="{00000000-0005-0000-0000-000009610000}"/>
    <cellStyle name="Note 2 5 2 3 8" xfId="24841" xr:uid="{00000000-0005-0000-0000-00000A610000}"/>
    <cellStyle name="Note 2 5 2 3 8 2" xfId="24842" xr:uid="{00000000-0005-0000-0000-00000B610000}"/>
    <cellStyle name="Note 2 5 2 3 9" xfId="24843" xr:uid="{00000000-0005-0000-0000-00000C610000}"/>
    <cellStyle name="Note 2 5 2 4" xfId="24844" xr:uid="{00000000-0005-0000-0000-00000D610000}"/>
    <cellStyle name="Note 2 5 2 4 2" xfId="24845" xr:uid="{00000000-0005-0000-0000-00000E610000}"/>
    <cellStyle name="Note 2 5 2 4 3" xfId="24846" xr:uid="{00000000-0005-0000-0000-00000F610000}"/>
    <cellStyle name="Note 2 5 2 4 3 2" xfId="24847" xr:uid="{00000000-0005-0000-0000-000010610000}"/>
    <cellStyle name="Note 2 5 2 4 3 2 2" xfId="24848" xr:uid="{00000000-0005-0000-0000-000011610000}"/>
    <cellStyle name="Note 2 5 2 4 3 3" xfId="24849" xr:uid="{00000000-0005-0000-0000-000012610000}"/>
    <cellStyle name="Note 2 5 2 4 4" xfId="24850" xr:uid="{00000000-0005-0000-0000-000013610000}"/>
    <cellStyle name="Note 2 5 2 4 4 2" xfId="24851" xr:uid="{00000000-0005-0000-0000-000014610000}"/>
    <cellStyle name="Note 2 5 2 4 4 2 2" xfId="24852" xr:uid="{00000000-0005-0000-0000-000015610000}"/>
    <cellStyle name="Note 2 5 2 4 4 3" xfId="24853" xr:uid="{00000000-0005-0000-0000-000016610000}"/>
    <cellStyle name="Note 2 5 2 4 5" xfId="24854" xr:uid="{00000000-0005-0000-0000-000017610000}"/>
    <cellStyle name="Note 2 5 2 4 5 2" xfId="24855" xr:uid="{00000000-0005-0000-0000-000018610000}"/>
    <cellStyle name="Note 2 5 2 4 5 2 2" xfId="24856" xr:uid="{00000000-0005-0000-0000-000019610000}"/>
    <cellStyle name="Note 2 5 2 4 5 3" xfId="24857" xr:uid="{00000000-0005-0000-0000-00001A610000}"/>
    <cellStyle name="Note 2 5 2 4 6" xfId="24858" xr:uid="{00000000-0005-0000-0000-00001B610000}"/>
    <cellStyle name="Note 2 5 2 4 6 2" xfId="24859" xr:uid="{00000000-0005-0000-0000-00001C610000}"/>
    <cellStyle name="Note 2 5 2 4 7" xfId="24860" xr:uid="{00000000-0005-0000-0000-00001D610000}"/>
    <cellStyle name="Note 2 5 2 4 7 2" xfId="24861" xr:uid="{00000000-0005-0000-0000-00001E610000}"/>
    <cellStyle name="Note 2 5 2 4 8" xfId="24862" xr:uid="{00000000-0005-0000-0000-00001F610000}"/>
    <cellStyle name="Note 2 5 2 4 9" xfId="24863" xr:uid="{00000000-0005-0000-0000-000020610000}"/>
    <cellStyle name="Note 2 5 2 5" xfId="24864" xr:uid="{00000000-0005-0000-0000-000021610000}"/>
    <cellStyle name="Note 2 5 2 5 2" xfId="24865" xr:uid="{00000000-0005-0000-0000-000022610000}"/>
    <cellStyle name="Note 2 5 2 5 3" xfId="24866" xr:uid="{00000000-0005-0000-0000-000023610000}"/>
    <cellStyle name="Note 2 5 2 6" xfId="24867" xr:uid="{00000000-0005-0000-0000-000024610000}"/>
    <cellStyle name="Note 2 5 2 6 2" xfId="24868" xr:uid="{00000000-0005-0000-0000-000025610000}"/>
    <cellStyle name="Note 2 5 2 6 2 2" xfId="24869" xr:uid="{00000000-0005-0000-0000-000026610000}"/>
    <cellStyle name="Note 2 5 2 6 2 2 2" xfId="24870" xr:uid="{00000000-0005-0000-0000-000027610000}"/>
    <cellStyle name="Note 2 5 2 6 2 3" xfId="24871" xr:uid="{00000000-0005-0000-0000-000028610000}"/>
    <cellStyle name="Note 2 5 2 6 3" xfId="24872" xr:uid="{00000000-0005-0000-0000-000029610000}"/>
    <cellStyle name="Note 2 5 2 6 3 2" xfId="24873" xr:uid="{00000000-0005-0000-0000-00002A610000}"/>
    <cellStyle name="Note 2 5 2 6 3 2 2" xfId="24874" xr:uid="{00000000-0005-0000-0000-00002B610000}"/>
    <cellStyle name="Note 2 5 2 6 3 3" xfId="24875" xr:uid="{00000000-0005-0000-0000-00002C610000}"/>
    <cellStyle name="Note 2 5 2 6 4" xfId="24876" xr:uid="{00000000-0005-0000-0000-00002D610000}"/>
    <cellStyle name="Note 2 5 2 6 4 2" xfId="24877" xr:uid="{00000000-0005-0000-0000-00002E610000}"/>
    <cellStyle name="Note 2 5 2 6 4 2 2" xfId="24878" xr:uid="{00000000-0005-0000-0000-00002F610000}"/>
    <cellStyle name="Note 2 5 2 6 4 3" xfId="24879" xr:uid="{00000000-0005-0000-0000-000030610000}"/>
    <cellStyle name="Note 2 5 2 6 5" xfId="24880" xr:uid="{00000000-0005-0000-0000-000031610000}"/>
    <cellStyle name="Note 2 5 2 6 5 2" xfId="24881" xr:uid="{00000000-0005-0000-0000-000032610000}"/>
    <cellStyle name="Note 2 5 2 6 6" xfId="24882" xr:uid="{00000000-0005-0000-0000-000033610000}"/>
    <cellStyle name="Note 2 5 2 6 6 2" xfId="24883" xr:uid="{00000000-0005-0000-0000-000034610000}"/>
    <cellStyle name="Note 2 5 2 6 7" xfId="24884" xr:uid="{00000000-0005-0000-0000-000035610000}"/>
    <cellStyle name="Note 2 5 2 7" xfId="24885" xr:uid="{00000000-0005-0000-0000-000036610000}"/>
    <cellStyle name="Note 2 5 2 7 2" xfId="24886" xr:uid="{00000000-0005-0000-0000-000037610000}"/>
    <cellStyle name="Note 2 5 2 7 2 2" xfId="24887" xr:uid="{00000000-0005-0000-0000-000038610000}"/>
    <cellStyle name="Note 2 5 2 7 3" xfId="24888" xr:uid="{00000000-0005-0000-0000-000039610000}"/>
    <cellStyle name="Note 2 5 2 8" xfId="24889" xr:uid="{00000000-0005-0000-0000-00003A610000}"/>
    <cellStyle name="Note 2 5 2 8 2" xfId="24890" xr:uid="{00000000-0005-0000-0000-00003B610000}"/>
    <cellStyle name="Note 2 5 2 8 2 2" xfId="24891" xr:uid="{00000000-0005-0000-0000-00003C610000}"/>
    <cellStyle name="Note 2 5 2 8 3" xfId="24892" xr:uid="{00000000-0005-0000-0000-00003D610000}"/>
    <cellStyle name="Note 2 5 3" xfId="24893" xr:uid="{00000000-0005-0000-0000-00003E610000}"/>
    <cellStyle name="Note 2 5 3 10" xfId="24894" xr:uid="{00000000-0005-0000-0000-00003F610000}"/>
    <cellStyle name="Note 2 5 3 2" xfId="24895" xr:uid="{00000000-0005-0000-0000-000040610000}"/>
    <cellStyle name="Note 2 5 3 2 2" xfId="24896" xr:uid="{00000000-0005-0000-0000-000041610000}"/>
    <cellStyle name="Note 2 5 3 2 3" xfId="24897" xr:uid="{00000000-0005-0000-0000-000042610000}"/>
    <cellStyle name="Note 2 5 3 2 3 2" xfId="24898" xr:uid="{00000000-0005-0000-0000-000043610000}"/>
    <cellStyle name="Note 2 5 3 2 3 3" xfId="24899" xr:uid="{00000000-0005-0000-0000-000044610000}"/>
    <cellStyle name="Note 2 5 3 2 4" xfId="24900" xr:uid="{00000000-0005-0000-0000-000045610000}"/>
    <cellStyle name="Note 2 5 3 2 4 2" xfId="24901" xr:uid="{00000000-0005-0000-0000-000046610000}"/>
    <cellStyle name="Note 2 5 3 2 4 2 2" xfId="24902" xr:uid="{00000000-0005-0000-0000-000047610000}"/>
    <cellStyle name="Note 2 5 3 2 4 3" xfId="24903" xr:uid="{00000000-0005-0000-0000-000048610000}"/>
    <cellStyle name="Note 2 5 3 2 5" xfId="24904" xr:uid="{00000000-0005-0000-0000-000049610000}"/>
    <cellStyle name="Note 2 5 3 2 5 2" xfId="24905" xr:uid="{00000000-0005-0000-0000-00004A610000}"/>
    <cellStyle name="Note 2 5 3 2 5 2 2" xfId="24906" xr:uid="{00000000-0005-0000-0000-00004B610000}"/>
    <cellStyle name="Note 2 5 3 2 5 3" xfId="24907" xr:uid="{00000000-0005-0000-0000-00004C610000}"/>
    <cellStyle name="Note 2 5 3 2 6" xfId="24908" xr:uid="{00000000-0005-0000-0000-00004D610000}"/>
    <cellStyle name="Note 2 5 3 2 6 2" xfId="24909" xr:uid="{00000000-0005-0000-0000-00004E610000}"/>
    <cellStyle name="Note 2 5 3 2 6 2 2" xfId="24910" xr:uid="{00000000-0005-0000-0000-00004F610000}"/>
    <cellStyle name="Note 2 5 3 2 6 3" xfId="24911" xr:uid="{00000000-0005-0000-0000-000050610000}"/>
    <cellStyle name="Note 2 5 3 2 7" xfId="24912" xr:uid="{00000000-0005-0000-0000-000051610000}"/>
    <cellStyle name="Note 2 5 3 2 7 2" xfId="24913" xr:uid="{00000000-0005-0000-0000-000052610000}"/>
    <cellStyle name="Note 2 5 3 2 8" xfId="24914" xr:uid="{00000000-0005-0000-0000-000053610000}"/>
    <cellStyle name="Note 2 5 3 2 8 2" xfId="24915" xr:uid="{00000000-0005-0000-0000-000054610000}"/>
    <cellStyle name="Note 2 5 3 2 9" xfId="24916" xr:uid="{00000000-0005-0000-0000-000055610000}"/>
    <cellStyle name="Note 2 5 3 3" xfId="24917" xr:uid="{00000000-0005-0000-0000-000056610000}"/>
    <cellStyle name="Note 2 5 3 4" xfId="24918" xr:uid="{00000000-0005-0000-0000-000057610000}"/>
    <cellStyle name="Note 2 5 3 4 2" xfId="24919" xr:uid="{00000000-0005-0000-0000-000058610000}"/>
    <cellStyle name="Note 2 5 3 4 3" xfId="24920" xr:uid="{00000000-0005-0000-0000-000059610000}"/>
    <cellStyle name="Note 2 5 3 5" xfId="24921" xr:uid="{00000000-0005-0000-0000-00005A610000}"/>
    <cellStyle name="Note 2 5 3 5 2" xfId="24922" xr:uid="{00000000-0005-0000-0000-00005B610000}"/>
    <cellStyle name="Note 2 5 3 5 2 2" xfId="24923" xr:uid="{00000000-0005-0000-0000-00005C610000}"/>
    <cellStyle name="Note 2 5 3 5 3" xfId="24924" xr:uid="{00000000-0005-0000-0000-00005D610000}"/>
    <cellStyle name="Note 2 5 3 6" xfId="24925" xr:uid="{00000000-0005-0000-0000-00005E610000}"/>
    <cellStyle name="Note 2 5 3 6 2" xfId="24926" xr:uid="{00000000-0005-0000-0000-00005F610000}"/>
    <cellStyle name="Note 2 5 3 6 2 2" xfId="24927" xr:uid="{00000000-0005-0000-0000-000060610000}"/>
    <cellStyle name="Note 2 5 3 6 3" xfId="24928" xr:uid="{00000000-0005-0000-0000-000061610000}"/>
    <cellStyle name="Note 2 5 3 7" xfId="24929" xr:uid="{00000000-0005-0000-0000-000062610000}"/>
    <cellStyle name="Note 2 5 3 7 2" xfId="24930" xr:uid="{00000000-0005-0000-0000-000063610000}"/>
    <cellStyle name="Note 2 5 3 7 2 2" xfId="24931" xr:uid="{00000000-0005-0000-0000-000064610000}"/>
    <cellStyle name="Note 2 5 3 7 3" xfId="24932" xr:uid="{00000000-0005-0000-0000-000065610000}"/>
    <cellStyle name="Note 2 5 3 8" xfId="24933" xr:uid="{00000000-0005-0000-0000-000066610000}"/>
    <cellStyle name="Note 2 5 3 8 2" xfId="24934" xr:uid="{00000000-0005-0000-0000-000067610000}"/>
    <cellStyle name="Note 2 5 3 9" xfId="24935" xr:uid="{00000000-0005-0000-0000-000068610000}"/>
    <cellStyle name="Note 2 5 3 9 2" xfId="24936" xr:uid="{00000000-0005-0000-0000-000069610000}"/>
    <cellStyle name="Note 2 5 4" xfId="24937" xr:uid="{00000000-0005-0000-0000-00006A610000}"/>
    <cellStyle name="Note 2 5 4 2" xfId="24938" xr:uid="{00000000-0005-0000-0000-00006B610000}"/>
    <cellStyle name="Note 2 5 4 2 10" xfId="24939" xr:uid="{00000000-0005-0000-0000-00006C610000}"/>
    <cellStyle name="Note 2 5 4 2 2" xfId="24940" xr:uid="{00000000-0005-0000-0000-00006D610000}"/>
    <cellStyle name="Note 2 5 4 2 3" xfId="24941" xr:uid="{00000000-0005-0000-0000-00006E610000}"/>
    <cellStyle name="Note 2 5 4 2 4" xfId="24942" xr:uid="{00000000-0005-0000-0000-00006F610000}"/>
    <cellStyle name="Note 2 5 4 2 4 2" xfId="24943" xr:uid="{00000000-0005-0000-0000-000070610000}"/>
    <cellStyle name="Note 2 5 4 2 4 2 2" xfId="24944" xr:uid="{00000000-0005-0000-0000-000071610000}"/>
    <cellStyle name="Note 2 5 4 2 4 3" xfId="24945" xr:uid="{00000000-0005-0000-0000-000072610000}"/>
    <cellStyle name="Note 2 5 4 2 5" xfId="24946" xr:uid="{00000000-0005-0000-0000-000073610000}"/>
    <cellStyle name="Note 2 5 4 2 5 2" xfId="24947" xr:uid="{00000000-0005-0000-0000-000074610000}"/>
    <cellStyle name="Note 2 5 4 2 5 2 2" xfId="24948" xr:uid="{00000000-0005-0000-0000-000075610000}"/>
    <cellStyle name="Note 2 5 4 2 5 3" xfId="24949" xr:uid="{00000000-0005-0000-0000-000076610000}"/>
    <cellStyle name="Note 2 5 4 2 6" xfId="24950" xr:uid="{00000000-0005-0000-0000-000077610000}"/>
    <cellStyle name="Note 2 5 4 2 6 2" xfId="24951" xr:uid="{00000000-0005-0000-0000-000078610000}"/>
    <cellStyle name="Note 2 5 4 2 6 2 2" xfId="24952" xr:uid="{00000000-0005-0000-0000-000079610000}"/>
    <cellStyle name="Note 2 5 4 2 6 3" xfId="24953" xr:uid="{00000000-0005-0000-0000-00007A610000}"/>
    <cellStyle name="Note 2 5 4 2 7" xfId="24954" xr:uid="{00000000-0005-0000-0000-00007B610000}"/>
    <cellStyle name="Note 2 5 4 2 7 2" xfId="24955" xr:uid="{00000000-0005-0000-0000-00007C610000}"/>
    <cellStyle name="Note 2 5 4 2 8" xfId="24956" xr:uid="{00000000-0005-0000-0000-00007D610000}"/>
    <cellStyle name="Note 2 5 4 2 8 2" xfId="24957" xr:uid="{00000000-0005-0000-0000-00007E610000}"/>
    <cellStyle name="Note 2 5 4 2 9" xfId="24958" xr:uid="{00000000-0005-0000-0000-00007F610000}"/>
    <cellStyle name="Note 2 5 4 3" xfId="24959" xr:uid="{00000000-0005-0000-0000-000080610000}"/>
    <cellStyle name="Note 2 5 4 4" xfId="24960" xr:uid="{00000000-0005-0000-0000-000081610000}"/>
    <cellStyle name="Note 2 5 4 4 2" xfId="24961" xr:uid="{00000000-0005-0000-0000-000082610000}"/>
    <cellStyle name="Note 2 5 4 4 2 2" xfId="24962" xr:uid="{00000000-0005-0000-0000-000083610000}"/>
    <cellStyle name="Note 2 5 4 4 3" xfId="24963" xr:uid="{00000000-0005-0000-0000-000084610000}"/>
    <cellStyle name="Note 2 5 4 5" xfId="24964" xr:uid="{00000000-0005-0000-0000-000085610000}"/>
    <cellStyle name="Note 2 5 4 5 2" xfId="24965" xr:uid="{00000000-0005-0000-0000-000086610000}"/>
    <cellStyle name="Note 2 5 4 5 2 2" xfId="24966" xr:uid="{00000000-0005-0000-0000-000087610000}"/>
    <cellStyle name="Note 2 5 4 5 3" xfId="24967" xr:uid="{00000000-0005-0000-0000-000088610000}"/>
    <cellStyle name="Note 2 5 5" xfId="24968" xr:uid="{00000000-0005-0000-0000-000089610000}"/>
    <cellStyle name="Note 2 5 5 2" xfId="24969" xr:uid="{00000000-0005-0000-0000-00008A610000}"/>
    <cellStyle name="Note 2 5 5 3" xfId="24970" xr:uid="{00000000-0005-0000-0000-00008B610000}"/>
    <cellStyle name="Note 2 5 5 3 2" xfId="24971" xr:uid="{00000000-0005-0000-0000-00008C610000}"/>
    <cellStyle name="Note 2 5 5 3 3" xfId="24972" xr:uid="{00000000-0005-0000-0000-00008D610000}"/>
    <cellStyle name="Note 2 5 5 4" xfId="24973" xr:uid="{00000000-0005-0000-0000-00008E610000}"/>
    <cellStyle name="Note 2 5 5 4 2" xfId="24974" xr:uid="{00000000-0005-0000-0000-00008F610000}"/>
    <cellStyle name="Note 2 5 5 4 2 2" xfId="24975" xr:uid="{00000000-0005-0000-0000-000090610000}"/>
    <cellStyle name="Note 2 5 5 4 3" xfId="24976" xr:uid="{00000000-0005-0000-0000-000091610000}"/>
    <cellStyle name="Note 2 5 5 5" xfId="24977" xr:uid="{00000000-0005-0000-0000-000092610000}"/>
    <cellStyle name="Note 2 5 5 5 2" xfId="24978" xr:uid="{00000000-0005-0000-0000-000093610000}"/>
    <cellStyle name="Note 2 5 5 5 2 2" xfId="24979" xr:uid="{00000000-0005-0000-0000-000094610000}"/>
    <cellStyle name="Note 2 5 5 5 3" xfId="24980" xr:uid="{00000000-0005-0000-0000-000095610000}"/>
    <cellStyle name="Note 2 5 5 6" xfId="24981" xr:uid="{00000000-0005-0000-0000-000096610000}"/>
    <cellStyle name="Note 2 5 5 6 2" xfId="24982" xr:uid="{00000000-0005-0000-0000-000097610000}"/>
    <cellStyle name="Note 2 5 5 6 2 2" xfId="24983" xr:uid="{00000000-0005-0000-0000-000098610000}"/>
    <cellStyle name="Note 2 5 5 6 3" xfId="24984" xr:uid="{00000000-0005-0000-0000-000099610000}"/>
    <cellStyle name="Note 2 5 5 7" xfId="24985" xr:uid="{00000000-0005-0000-0000-00009A610000}"/>
    <cellStyle name="Note 2 5 5 7 2" xfId="24986" xr:uid="{00000000-0005-0000-0000-00009B610000}"/>
    <cellStyle name="Note 2 5 5 8" xfId="24987" xr:uid="{00000000-0005-0000-0000-00009C610000}"/>
    <cellStyle name="Note 2 5 5 8 2" xfId="24988" xr:uid="{00000000-0005-0000-0000-00009D610000}"/>
    <cellStyle name="Note 2 5 5 9" xfId="24989" xr:uid="{00000000-0005-0000-0000-00009E610000}"/>
    <cellStyle name="Note 2 5 6" xfId="24990" xr:uid="{00000000-0005-0000-0000-00009F610000}"/>
    <cellStyle name="Note 2 5 6 2" xfId="24991" xr:uid="{00000000-0005-0000-0000-0000A0610000}"/>
    <cellStyle name="Note 2 5 6 3" xfId="24992" xr:uid="{00000000-0005-0000-0000-0000A1610000}"/>
    <cellStyle name="Note 2 5 7" xfId="24993" xr:uid="{00000000-0005-0000-0000-0000A2610000}"/>
    <cellStyle name="Note 2 5 8" xfId="24994" xr:uid="{00000000-0005-0000-0000-0000A3610000}"/>
    <cellStyle name="Note 2 5 8 2" xfId="24995" xr:uid="{00000000-0005-0000-0000-0000A4610000}"/>
    <cellStyle name="Note 2 5 8 2 2" xfId="24996" xr:uid="{00000000-0005-0000-0000-0000A5610000}"/>
    <cellStyle name="Note 2 5 8 3" xfId="24997" xr:uid="{00000000-0005-0000-0000-0000A6610000}"/>
    <cellStyle name="Note 2 5 8 4" xfId="24998" xr:uid="{00000000-0005-0000-0000-0000A7610000}"/>
    <cellStyle name="Note 2 5 8 5" xfId="24999" xr:uid="{00000000-0005-0000-0000-0000A8610000}"/>
    <cellStyle name="Note 2 5 9" xfId="25000" xr:uid="{00000000-0005-0000-0000-0000A9610000}"/>
    <cellStyle name="Note 2 5 9 2" xfId="25001" xr:uid="{00000000-0005-0000-0000-0000AA610000}"/>
    <cellStyle name="Note 2 5 9 2 2" xfId="25002" xr:uid="{00000000-0005-0000-0000-0000AB610000}"/>
    <cellStyle name="Note 2 5 9 3" xfId="25003" xr:uid="{00000000-0005-0000-0000-0000AC610000}"/>
    <cellStyle name="Note 2 6" xfId="25004" xr:uid="{00000000-0005-0000-0000-0000AD610000}"/>
    <cellStyle name="Note 2 6 2" xfId="25005" xr:uid="{00000000-0005-0000-0000-0000AE610000}"/>
    <cellStyle name="Note 2 6 2 2" xfId="25006" xr:uid="{00000000-0005-0000-0000-0000AF610000}"/>
    <cellStyle name="Note 2 6 2 3" xfId="25007" xr:uid="{00000000-0005-0000-0000-0000B0610000}"/>
    <cellStyle name="Note 2 6 2 3 2" xfId="25008" xr:uid="{00000000-0005-0000-0000-0000B1610000}"/>
    <cellStyle name="Note 2 6 2 3 3" xfId="25009" xr:uid="{00000000-0005-0000-0000-0000B2610000}"/>
    <cellStyle name="Note 2 6 2 4" xfId="25010" xr:uid="{00000000-0005-0000-0000-0000B3610000}"/>
    <cellStyle name="Note 2 6 2 4 2" xfId="25011" xr:uid="{00000000-0005-0000-0000-0000B4610000}"/>
    <cellStyle name="Note 2 6 2 4 2 2" xfId="25012" xr:uid="{00000000-0005-0000-0000-0000B5610000}"/>
    <cellStyle name="Note 2 6 2 4 3" xfId="25013" xr:uid="{00000000-0005-0000-0000-0000B6610000}"/>
    <cellStyle name="Note 2 6 2 5" xfId="25014" xr:uid="{00000000-0005-0000-0000-0000B7610000}"/>
    <cellStyle name="Note 2 6 2 5 2" xfId="25015" xr:uid="{00000000-0005-0000-0000-0000B8610000}"/>
    <cellStyle name="Note 2 6 2 5 2 2" xfId="25016" xr:uid="{00000000-0005-0000-0000-0000B9610000}"/>
    <cellStyle name="Note 2 6 2 5 3" xfId="25017" xr:uid="{00000000-0005-0000-0000-0000BA610000}"/>
    <cellStyle name="Note 2 6 2 6" xfId="25018" xr:uid="{00000000-0005-0000-0000-0000BB610000}"/>
    <cellStyle name="Note 2 6 2 6 2" xfId="25019" xr:uid="{00000000-0005-0000-0000-0000BC610000}"/>
    <cellStyle name="Note 2 6 2 6 2 2" xfId="25020" xr:uid="{00000000-0005-0000-0000-0000BD610000}"/>
    <cellStyle name="Note 2 6 2 6 3" xfId="25021" xr:uid="{00000000-0005-0000-0000-0000BE610000}"/>
    <cellStyle name="Note 2 6 2 7" xfId="25022" xr:uid="{00000000-0005-0000-0000-0000BF610000}"/>
    <cellStyle name="Note 2 6 2 7 2" xfId="25023" xr:uid="{00000000-0005-0000-0000-0000C0610000}"/>
    <cellStyle name="Note 2 6 2 8" xfId="25024" xr:uid="{00000000-0005-0000-0000-0000C1610000}"/>
    <cellStyle name="Note 2 6 2 8 2" xfId="25025" xr:uid="{00000000-0005-0000-0000-0000C2610000}"/>
    <cellStyle name="Note 2 6 2 9" xfId="25026" xr:uid="{00000000-0005-0000-0000-0000C3610000}"/>
    <cellStyle name="Note 2 6 3" xfId="25027" xr:uid="{00000000-0005-0000-0000-0000C4610000}"/>
    <cellStyle name="Note 2 6 3 2" xfId="25028" xr:uid="{00000000-0005-0000-0000-0000C5610000}"/>
    <cellStyle name="Note 2 6 3 3" xfId="25029" xr:uid="{00000000-0005-0000-0000-0000C6610000}"/>
    <cellStyle name="Note 2 6 3 3 2" xfId="25030" xr:uid="{00000000-0005-0000-0000-0000C7610000}"/>
    <cellStyle name="Note 2 6 3 3 3" xfId="25031" xr:uid="{00000000-0005-0000-0000-0000C8610000}"/>
    <cellStyle name="Note 2 6 3 4" xfId="25032" xr:uid="{00000000-0005-0000-0000-0000C9610000}"/>
    <cellStyle name="Note 2 6 3 4 2" xfId="25033" xr:uid="{00000000-0005-0000-0000-0000CA610000}"/>
    <cellStyle name="Note 2 6 3 4 2 2" xfId="25034" xr:uid="{00000000-0005-0000-0000-0000CB610000}"/>
    <cellStyle name="Note 2 6 3 4 3" xfId="25035" xr:uid="{00000000-0005-0000-0000-0000CC610000}"/>
    <cellStyle name="Note 2 6 3 5" xfId="25036" xr:uid="{00000000-0005-0000-0000-0000CD610000}"/>
    <cellStyle name="Note 2 6 3 5 2" xfId="25037" xr:uid="{00000000-0005-0000-0000-0000CE610000}"/>
    <cellStyle name="Note 2 6 3 5 2 2" xfId="25038" xr:uid="{00000000-0005-0000-0000-0000CF610000}"/>
    <cellStyle name="Note 2 6 3 5 3" xfId="25039" xr:uid="{00000000-0005-0000-0000-0000D0610000}"/>
    <cellStyle name="Note 2 6 3 6" xfId="25040" xr:uid="{00000000-0005-0000-0000-0000D1610000}"/>
    <cellStyle name="Note 2 6 3 6 2" xfId="25041" xr:uid="{00000000-0005-0000-0000-0000D2610000}"/>
    <cellStyle name="Note 2 6 3 6 2 2" xfId="25042" xr:uid="{00000000-0005-0000-0000-0000D3610000}"/>
    <cellStyle name="Note 2 6 3 6 3" xfId="25043" xr:uid="{00000000-0005-0000-0000-0000D4610000}"/>
    <cellStyle name="Note 2 6 3 7" xfId="25044" xr:uid="{00000000-0005-0000-0000-0000D5610000}"/>
    <cellStyle name="Note 2 6 3 7 2" xfId="25045" xr:uid="{00000000-0005-0000-0000-0000D6610000}"/>
    <cellStyle name="Note 2 6 3 8" xfId="25046" xr:uid="{00000000-0005-0000-0000-0000D7610000}"/>
    <cellStyle name="Note 2 6 3 8 2" xfId="25047" xr:uid="{00000000-0005-0000-0000-0000D8610000}"/>
    <cellStyle name="Note 2 6 3 9" xfId="25048" xr:uid="{00000000-0005-0000-0000-0000D9610000}"/>
    <cellStyle name="Note 2 6 4" xfId="25049" xr:uid="{00000000-0005-0000-0000-0000DA610000}"/>
    <cellStyle name="Note 2 6 4 2" xfId="25050" xr:uid="{00000000-0005-0000-0000-0000DB610000}"/>
    <cellStyle name="Note 2 6 4 3" xfId="25051" xr:uid="{00000000-0005-0000-0000-0000DC610000}"/>
    <cellStyle name="Note 2 6 4 3 2" xfId="25052" xr:uid="{00000000-0005-0000-0000-0000DD610000}"/>
    <cellStyle name="Note 2 6 4 3 2 2" xfId="25053" xr:uid="{00000000-0005-0000-0000-0000DE610000}"/>
    <cellStyle name="Note 2 6 4 3 3" xfId="25054" xr:uid="{00000000-0005-0000-0000-0000DF610000}"/>
    <cellStyle name="Note 2 6 4 4" xfId="25055" xr:uid="{00000000-0005-0000-0000-0000E0610000}"/>
    <cellStyle name="Note 2 6 4 4 2" xfId="25056" xr:uid="{00000000-0005-0000-0000-0000E1610000}"/>
    <cellStyle name="Note 2 6 4 4 2 2" xfId="25057" xr:uid="{00000000-0005-0000-0000-0000E2610000}"/>
    <cellStyle name="Note 2 6 4 4 3" xfId="25058" xr:uid="{00000000-0005-0000-0000-0000E3610000}"/>
    <cellStyle name="Note 2 6 4 5" xfId="25059" xr:uid="{00000000-0005-0000-0000-0000E4610000}"/>
    <cellStyle name="Note 2 6 4 5 2" xfId="25060" xr:uid="{00000000-0005-0000-0000-0000E5610000}"/>
    <cellStyle name="Note 2 6 4 5 2 2" xfId="25061" xr:uid="{00000000-0005-0000-0000-0000E6610000}"/>
    <cellStyle name="Note 2 6 4 5 3" xfId="25062" xr:uid="{00000000-0005-0000-0000-0000E7610000}"/>
    <cellStyle name="Note 2 6 4 6" xfId="25063" xr:uid="{00000000-0005-0000-0000-0000E8610000}"/>
    <cellStyle name="Note 2 6 4 6 2" xfId="25064" xr:uid="{00000000-0005-0000-0000-0000E9610000}"/>
    <cellStyle name="Note 2 6 4 7" xfId="25065" xr:uid="{00000000-0005-0000-0000-0000EA610000}"/>
    <cellStyle name="Note 2 6 4 7 2" xfId="25066" xr:uid="{00000000-0005-0000-0000-0000EB610000}"/>
    <cellStyle name="Note 2 6 4 8" xfId="25067" xr:uid="{00000000-0005-0000-0000-0000EC610000}"/>
    <cellStyle name="Note 2 6 4 9" xfId="25068" xr:uid="{00000000-0005-0000-0000-0000ED610000}"/>
    <cellStyle name="Note 2 6 5" xfId="25069" xr:uid="{00000000-0005-0000-0000-0000EE610000}"/>
    <cellStyle name="Note 2 6 5 2" xfId="25070" xr:uid="{00000000-0005-0000-0000-0000EF610000}"/>
    <cellStyle name="Note 2 6 5 3" xfId="25071" xr:uid="{00000000-0005-0000-0000-0000F0610000}"/>
    <cellStyle name="Note 2 6 6" xfId="25072" xr:uid="{00000000-0005-0000-0000-0000F1610000}"/>
    <cellStyle name="Note 2 6 6 2" xfId="25073" xr:uid="{00000000-0005-0000-0000-0000F2610000}"/>
    <cellStyle name="Note 2 6 6 2 2" xfId="25074" xr:uid="{00000000-0005-0000-0000-0000F3610000}"/>
    <cellStyle name="Note 2 6 6 2 2 2" xfId="25075" xr:uid="{00000000-0005-0000-0000-0000F4610000}"/>
    <cellStyle name="Note 2 6 6 2 3" xfId="25076" xr:uid="{00000000-0005-0000-0000-0000F5610000}"/>
    <cellStyle name="Note 2 6 6 3" xfId="25077" xr:uid="{00000000-0005-0000-0000-0000F6610000}"/>
    <cellStyle name="Note 2 6 6 3 2" xfId="25078" xr:uid="{00000000-0005-0000-0000-0000F7610000}"/>
    <cellStyle name="Note 2 6 6 3 2 2" xfId="25079" xr:uid="{00000000-0005-0000-0000-0000F8610000}"/>
    <cellStyle name="Note 2 6 6 3 3" xfId="25080" xr:uid="{00000000-0005-0000-0000-0000F9610000}"/>
    <cellStyle name="Note 2 6 6 4" xfId="25081" xr:uid="{00000000-0005-0000-0000-0000FA610000}"/>
    <cellStyle name="Note 2 6 6 4 2" xfId="25082" xr:uid="{00000000-0005-0000-0000-0000FB610000}"/>
    <cellStyle name="Note 2 6 6 4 2 2" xfId="25083" xr:uid="{00000000-0005-0000-0000-0000FC610000}"/>
    <cellStyle name="Note 2 6 6 4 3" xfId="25084" xr:uid="{00000000-0005-0000-0000-0000FD610000}"/>
    <cellStyle name="Note 2 6 6 5" xfId="25085" xr:uid="{00000000-0005-0000-0000-0000FE610000}"/>
    <cellStyle name="Note 2 6 6 5 2" xfId="25086" xr:uid="{00000000-0005-0000-0000-0000FF610000}"/>
    <cellStyle name="Note 2 6 6 6" xfId="25087" xr:uid="{00000000-0005-0000-0000-000000620000}"/>
    <cellStyle name="Note 2 6 6 6 2" xfId="25088" xr:uid="{00000000-0005-0000-0000-000001620000}"/>
    <cellStyle name="Note 2 6 6 7" xfId="25089" xr:uid="{00000000-0005-0000-0000-000002620000}"/>
    <cellStyle name="Note 2 6 7" xfId="25090" xr:uid="{00000000-0005-0000-0000-000003620000}"/>
    <cellStyle name="Note 2 6 7 2" xfId="25091" xr:uid="{00000000-0005-0000-0000-000004620000}"/>
    <cellStyle name="Note 2 6 7 2 2" xfId="25092" xr:uid="{00000000-0005-0000-0000-000005620000}"/>
    <cellStyle name="Note 2 6 7 3" xfId="25093" xr:uid="{00000000-0005-0000-0000-000006620000}"/>
    <cellStyle name="Note 2 6 8" xfId="25094" xr:uid="{00000000-0005-0000-0000-000007620000}"/>
    <cellStyle name="Note 2 6 8 2" xfId="25095" xr:uid="{00000000-0005-0000-0000-000008620000}"/>
    <cellStyle name="Note 2 6 8 2 2" xfId="25096" xr:uid="{00000000-0005-0000-0000-000009620000}"/>
    <cellStyle name="Note 2 6 8 3" xfId="25097" xr:uid="{00000000-0005-0000-0000-00000A620000}"/>
    <cellStyle name="Note 2 7" xfId="25098" xr:uid="{00000000-0005-0000-0000-00000B620000}"/>
    <cellStyle name="Note 2 7 10" xfId="25099" xr:uid="{00000000-0005-0000-0000-00000C620000}"/>
    <cellStyle name="Note 2 7 2" xfId="25100" xr:uid="{00000000-0005-0000-0000-00000D620000}"/>
    <cellStyle name="Note 2 7 2 2" xfId="25101" xr:uid="{00000000-0005-0000-0000-00000E620000}"/>
    <cellStyle name="Note 2 7 2 3" xfId="25102" xr:uid="{00000000-0005-0000-0000-00000F620000}"/>
    <cellStyle name="Note 2 7 2 3 2" xfId="25103" xr:uid="{00000000-0005-0000-0000-000010620000}"/>
    <cellStyle name="Note 2 7 2 3 3" xfId="25104" xr:uid="{00000000-0005-0000-0000-000011620000}"/>
    <cellStyle name="Note 2 7 2 4" xfId="25105" xr:uid="{00000000-0005-0000-0000-000012620000}"/>
    <cellStyle name="Note 2 7 2 4 2" xfId="25106" xr:uid="{00000000-0005-0000-0000-000013620000}"/>
    <cellStyle name="Note 2 7 2 4 2 2" xfId="25107" xr:uid="{00000000-0005-0000-0000-000014620000}"/>
    <cellStyle name="Note 2 7 2 4 3" xfId="25108" xr:uid="{00000000-0005-0000-0000-000015620000}"/>
    <cellStyle name="Note 2 7 2 5" xfId="25109" xr:uid="{00000000-0005-0000-0000-000016620000}"/>
    <cellStyle name="Note 2 7 2 5 2" xfId="25110" xr:uid="{00000000-0005-0000-0000-000017620000}"/>
    <cellStyle name="Note 2 7 2 5 2 2" xfId="25111" xr:uid="{00000000-0005-0000-0000-000018620000}"/>
    <cellStyle name="Note 2 7 2 5 3" xfId="25112" xr:uid="{00000000-0005-0000-0000-000019620000}"/>
    <cellStyle name="Note 2 7 2 6" xfId="25113" xr:uid="{00000000-0005-0000-0000-00001A620000}"/>
    <cellStyle name="Note 2 7 2 6 2" xfId="25114" xr:uid="{00000000-0005-0000-0000-00001B620000}"/>
    <cellStyle name="Note 2 7 2 6 2 2" xfId="25115" xr:uid="{00000000-0005-0000-0000-00001C620000}"/>
    <cellStyle name="Note 2 7 2 6 3" xfId="25116" xr:uid="{00000000-0005-0000-0000-00001D620000}"/>
    <cellStyle name="Note 2 7 2 7" xfId="25117" xr:uid="{00000000-0005-0000-0000-00001E620000}"/>
    <cellStyle name="Note 2 7 2 7 2" xfId="25118" xr:uid="{00000000-0005-0000-0000-00001F620000}"/>
    <cellStyle name="Note 2 7 2 8" xfId="25119" xr:uid="{00000000-0005-0000-0000-000020620000}"/>
    <cellStyle name="Note 2 7 2 8 2" xfId="25120" xr:uid="{00000000-0005-0000-0000-000021620000}"/>
    <cellStyle name="Note 2 7 2 9" xfId="25121" xr:uid="{00000000-0005-0000-0000-000022620000}"/>
    <cellStyle name="Note 2 7 3" xfId="25122" xr:uid="{00000000-0005-0000-0000-000023620000}"/>
    <cellStyle name="Note 2 7 4" xfId="25123" xr:uid="{00000000-0005-0000-0000-000024620000}"/>
    <cellStyle name="Note 2 7 4 2" xfId="25124" xr:uid="{00000000-0005-0000-0000-000025620000}"/>
    <cellStyle name="Note 2 7 4 3" xfId="25125" xr:uid="{00000000-0005-0000-0000-000026620000}"/>
    <cellStyle name="Note 2 7 5" xfId="25126" xr:uid="{00000000-0005-0000-0000-000027620000}"/>
    <cellStyle name="Note 2 7 5 2" xfId="25127" xr:uid="{00000000-0005-0000-0000-000028620000}"/>
    <cellStyle name="Note 2 7 5 2 2" xfId="25128" xr:uid="{00000000-0005-0000-0000-000029620000}"/>
    <cellStyle name="Note 2 7 5 3" xfId="25129" xr:uid="{00000000-0005-0000-0000-00002A620000}"/>
    <cellStyle name="Note 2 7 6" xfId="25130" xr:uid="{00000000-0005-0000-0000-00002B620000}"/>
    <cellStyle name="Note 2 7 6 2" xfId="25131" xr:uid="{00000000-0005-0000-0000-00002C620000}"/>
    <cellStyle name="Note 2 7 6 2 2" xfId="25132" xr:uid="{00000000-0005-0000-0000-00002D620000}"/>
    <cellStyle name="Note 2 7 6 3" xfId="25133" xr:uid="{00000000-0005-0000-0000-00002E620000}"/>
    <cellStyle name="Note 2 7 7" xfId="25134" xr:uid="{00000000-0005-0000-0000-00002F620000}"/>
    <cellStyle name="Note 2 7 7 2" xfId="25135" xr:uid="{00000000-0005-0000-0000-000030620000}"/>
    <cellStyle name="Note 2 7 7 2 2" xfId="25136" xr:uid="{00000000-0005-0000-0000-000031620000}"/>
    <cellStyle name="Note 2 7 7 3" xfId="25137" xr:uid="{00000000-0005-0000-0000-000032620000}"/>
    <cellStyle name="Note 2 7 8" xfId="25138" xr:uid="{00000000-0005-0000-0000-000033620000}"/>
    <cellStyle name="Note 2 7 8 2" xfId="25139" xr:uid="{00000000-0005-0000-0000-000034620000}"/>
    <cellStyle name="Note 2 7 9" xfId="25140" xr:uid="{00000000-0005-0000-0000-000035620000}"/>
    <cellStyle name="Note 2 7 9 2" xfId="25141" xr:uid="{00000000-0005-0000-0000-000036620000}"/>
    <cellStyle name="Note 2 8" xfId="25142" xr:uid="{00000000-0005-0000-0000-000037620000}"/>
    <cellStyle name="Note 2 8 2" xfId="25143" xr:uid="{00000000-0005-0000-0000-000038620000}"/>
    <cellStyle name="Note 2 8 2 10" xfId="25144" xr:uid="{00000000-0005-0000-0000-000039620000}"/>
    <cellStyle name="Note 2 8 2 2" xfId="25145" xr:uid="{00000000-0005-0000-0000-00003A620000}"/>
    <cellStyle name="Note 2 8 2 3" xfId="25146" xr:uid="{00000000-0005-0000-0000-00003B620000}"/>
    <cellStyle name="Note 2 8 2 4" xfId="25147" xr:uid="{00000000-0005-0000-0000-00003C620000}"/>
    <cellStyle name="Note 2 8 2 4 2" xfId="25148" xr:uid="{00000000-0005-0000-0000-00003D620000}"/>
    <cellStyle name="Note 2 8 2 4 2 2" xfId="25149" xr:uid="{00000000-0005-0000-0000-00003E620000}"/>
    <cellStyle name="Note 2 8 2 4 3" xfId="25150" xr:uid="{00000000-0005-0000-0000-00003F620000}"/>
    <cellStyle name="Note 2 8 2 5" xfId="25151" xr:uid="{00000000-0005-0000-0000-000040620000}"/>
    <cellStyle name="Note 2 8 2 5 2" xfId="25152" xr:uid="{00000000-0005-0000-0000-000041620000}"/>
    <cellStyle name="Note 2 8 2 5 2 2" xfId="25153" xr:uid="{00000000-0005-0000-0000-000042620000}"/>
    <cellStyle name="Note 2 8 2 5 3" xfId="25154" xr:uid="{00000000-0005-0000-0000-000043620000}"/>
    <cellStyle name="Note 2 8 2 6" xfId="25155" xr:uid="{00000000-0005-0000-0000-000044620000}"/>
    <cellStyle name="Note 2 8 2 6 2" xfId="25156" xr:uid="{00000000-0005-0000-0000-000045620000}"/>
    <cellStyle name="Note 2 8 2 6 2 2" xfId="25157" xr:uid="{00000000-0005-0000-0000-000046620000}"/>
    <cellStyle name="Note 2 8 2 6 3" xfId="25158" xr:uid="{00000000-0005-0000-0000-000047620000}"/>
    <cellStyle name="Note 2 8 2 7" xfId="25159" xr:uid="{00000000-0005-0000-0000-000048620000}"/>
    <cellStyle name="Note 2 8 2 7 2" xfId="25160" xr:uid="{00000000-0005-0000-0000-000049620000}"/>
    <cellStyle name="Note 2 8 2 8" xfId="25161" xr:uid="{00000000-0005-0000-0000-00004A620000}"/>
    <cellStyle name="Note 2 8 2 8 2" xfId="25162" xr:uid="{00000000-0005-0000-0000-00004B620000}"/>
    <cellStyle name="Note 2 8 2 9" xfId="25163" xr:uid="{00000000-0005-0000-0000-00004C620000}"/>
    <cellStyle name="Note 2 8 3" xfId="25164" xr:uid="{00000000-0005-0000-0000-00004D620000}"/>
    <cellStyle name="Note 2 8 4" xfId="25165" xr:uid="{00000000-0005-0000-0000-00004E620000}"/>
    <cellStyle name="Note 2 8 4 2" xfId="25166" xr:uid="{00000000-0005-0000-0000-00004F620000}"/>
    <cellStyle name="Note 2 8 4 2 2" xfId="25167" xr:uid="{00000000-0005-0000-0000-000050620000}"/>
    <cellStyle name="Note 2 8 4 3" xfId="25168" xr:uid="{00000000-0005-0000-0000-000051620000}"/>
    <cellStyle name="Note 2 8 5" xfId="25169" xr:uid="{00000000-0005-0000-0000-000052620000}"/>
    <cellStyle name="Note 2 8 5 2" xfId="25170" xr:uid="{00000000-0005-0000-0000-000053620000}"/>
    <cellStyle name="Note 2 8 5 2 2" xfId="25171" xr:uid="{00000000-0005-0000-0000-000054620000}"/>
    <cellStyle name="Note 2 8 5 3" xfId="25172" xr:uid="{00000000-0005-0000-0000-000055620000}"/>
    <cellStyle name="Note 2 9" xfId="25173" xr:uid="{00000000-0005-0000-0000-000056620000}"/>
    <cellStyle name="Note 2 9 2" xfId="25174" xr:uid="{00000000-0005-0000-0000-000057620000}"/>
    <cellStyle name="Note 2 9 3" xfId="25175" xr:uid="{00000000-0005-0000-0000-000058620000}"/>
    <cellStyle name="Note 2 9 3 2" xfId="25176" xr:uid="{00000000-0005-0000-0000-000059620000}"/>
    <cellStyle name="Note 2 9 3 3" xfId="25177" xr:uid="{00000000-0005-0000-0000-00005A620000}"/>
    <cellStyle name="Note 2 9 4" xfId="25178" xr:uid="{00000000-0005-0000-0000-00005B620000}"/>
    <cellStyle name="Note 2 9 4 2" xfId="25179" xr:uid="{00000000-0005-0000-0000-00005C620000}"/>
    <cellStyle name="Note 2 9 4 2 2" xfId="25180" xr:uid="{00000000-0005-0000-0000-00005D620000}"/>
    <cellStyle name="Note 2 9 4 3" xfId="25181" xr:uid="{00000000-0005-0000-0000-00005E620000}"/>
    <cellStyle name="Note 2 9 5" xfId="25182" xr:uid="{00000000-0005-0000-0000-00005F620000}"/>
    <cellStyle name="Note 2 9 5 2" xfId="25183" xr:uid="{00000000-0005-0000-0000-000060620000}"/>
    <cellStyle name="Note 2 9 5 2 2" xfId="25184" xr:uid="{00000000-0005-0000-0000-000061620000}"/>
    <cellStyle name="Note 2 9 5 3" xfId="25185" xr:uid="{00000000-0005-0000-0000-000062620000}"/>
    <cellStyle name="Note 2 9 6" xfId="25186" xr:uid="{00000000-0005-0000-0000-000063620000}"/>
    <cellStyle name="Note 2 9 6 2" xfId="25187" xr:uid="{00000000-0005-0000-0000-000064620000}"/>
    <cellStyle name="Note 2 9 6 2 2" xfId="25188" xr:uid="{00000000-0005-0000-0000-000065620000}"/>
    <cellStyle name="Note 2 9 6 3" xfId="25189" xr:uid="{00000000-0005-0000-0000-000066620000}"/>
    <cellStyle name="Note 2 9 7" xfId="25190" xr:uid="{00000000-0005-0000-0000-000067620000}"/>
    <cellStyle name="Note 2 9 7 2" xfId="25191" xr:uid="{00000000-0005-0000-0000-000068620000}"/>
    <cellStyle name="Note 2 9 8" xfId="25192" xr:uid="{00000000-0005-0000-0000-000069620000}"/>
    <cellStyle name="Note 2 9 8 2" xfId="25193" xr:uid="{00000000-0005-0000-0000-00006A620000}"/>
    <cellStyle name="Note 2 9 9" xfId="25194" xr:uid="{00000000-0005-0000-0000-00006B620000}"/>
    <cellStyle name="Note 3" xfId="25195" xr:uid="{00000000-0005-0000-0000-00006C620000}"/>
    <cellStyle name="Output 2" xfId="25196" xr:uid="{00000000-0005-0000-0000-00006D620000}"/>
    <cellStyle name="Percent 10" xfId="25197" xr:uid="{00000000-0005-0000-0000-00006E620000}"/>
    <cellStyle name="Percent 10 2" xfId="25198" xr:uid="{00000000-0005-0000-0000-00006F620000}"/>
    <cellStyle name="Percent 10 2 2" xfId="25199" xr:uid="{00000000-0005-0000-0000-000070620000}"/>
    <cellStyle name="Percent 10 2 2 2" xfId="25200" xr:uid="{00000000-0005-0000-0000-000071620000}"/>
    <cellStyle name="Percent 10 2 3" xfId="25201" xr:uid="{00000000-0005-0000-0000-000072620000}"/>
    <cellStyle name="Percent 10 2 4" xfId="25202" xr:uid="{00000000-0005-0000-0000-000073620000}"/>
    <cellStyle name="Percent 10 3" xfId="25203" xr:uid="{00000000-0005-0000-0000-000074620000}"/>
    <cellStyle name="Percent 10 3 2" xfId="25204" xr:uid="{00000000-0005-0000-0000-000075620000}"/>
    <cellStyle name="Percent 10 3 2 2" xfId="25205" xr:uid="{00000000-0005-0000-0000-000076620000}"/>
    <cellStyle name="Percent 10 3 3" xfId="25206" xr:uid="{00000000-0005-0000-0000-000077620000}"/>
    <cellStyle name="Percent 10 3 3 2" xfId="25207" xr:uid="{00000000-0005-0000-0000-000078620000}"/>
    <cellStyle name="Percent 10 3 4" xfId="25208" xr:uid="{00000000-0005-0000-0000-000079620000}"/>
    <cellStyle name="Percent 10 3 5" xfId="25209" xr:uid="{00000000-0005-0000-0000-00007A620000}"/>
    <cellStyle name="Percent 10 3 6" xfId="25210" xr:uid="{00000000-0005-0000-0000-00007B620000}"/>
    <cellStyle name="Percent 10 4" xfId="25211" xr:uid="{00000000-0005-0000-0000-00007C620000}"/>
    <cellStyle name="Percent 10 4 2" xfId="25212" xr:uid="{00000000-0005-0000-0000-00007D620000}"/>
    <cellStyle name="Percent 10 4 2 2" xfId="25213" xr:uid="{00000000-0005-0000-0000-00007E620000}"/>
    <cellStyle name="Percent 10 4 2 3" xfId="25214" xr:uid="{00000000-0005-0000-0000-00007F620000}"/>
    <cellStyle name="Percent 10 4 3" xfId="25215" xr:uid="{00000000-0005-0000-0000-000080620000}"/>
    <cellStyle name="Percent 10 4 4" xfId="25216" xr:uid="{00000000-0005-0000-0000-000081620000}"/>
    <cellStyle name="Percent 10 5" xfId="25217" xr:uid="{00000000-0005-0000-0000-000082620000}"/>
    <cellStyle name="Percent 10 6" xfId="25218" xr:uid="{00000000-0005-0000-0000-000083620000}"/>
    <cellStyle name="Percent 11" xfId="25219" xr:uid="{00000000-0005-0000-0000-000084620000}"/>
    <cellStyle name="Percent 11 2" xfId="25220" xr:uid="{00000000-0005-0000-0000-000085620000}"/>
    <cellStyle name="Percent 11 2 2" xfId="25221" xr:uid="{00000000-0005-0000-0000-000086620000}"/>
    <cellStyle name="Percent 11 2 2 2" xfId="25222" xr:uid="{00000000-0005-0000-0000-000087620000}"/>
    <cellStyle name="Percent 11 2 3" xfId="25223" xr:uid="{00000000-0005-0000-0000-000088620000}"/>
    <cellStyle name="Percent 11 2 4" xfId="25224" xr:uid="{00000000-0005-0000-0000-000089620000}"/>
    <cellStyle name="Percent 11 3" xfId="25225" xr:uid="{00000000-0005-0000-0000-00008A620000}"/>
    <cellStyle name="Percent 11 3 2" xfId="25226" xr:uid="{00000000-0005-0000-0000-00008B620000}"/>
    <cellStyle name="Percent 11 3 2 2" xfId="25227" xr:uid="{00000000-0005-0000-0000-00008C620000}"/>
    <cellStyle name="Percent 11 3 3" xfId="25228" xr:uid="{00000000-0005-0000-0000-00008D620000}"/>
    <cellStyle name="Percent 11 3 3 2" xfId="25229" xr:uid="{00000000-0005-0000-0000-00008E620000}"/>
    <cellStyle name="Percent 11 3 4" xfId="25230" xr:uid="{00000000-0005-0000-0000-00008F620000}"/>
    <cellStyle name="Percent 11 3 5" xfId="25231" xr:uid="{00000000-0005-0000-0000-000090620000}"/>
    <cellStyle name="Percent 11 3 6" xfId="25232" xr:uid="{00000000-0005-0000-0000-000091620000}"/>
    <cellStyle name="Percent 11 4" xfId="25233" xr:uid="{00000000-0005-0000-0000-000092620000}"/>
    <cellStyle name="Percent 11 4 2" xfId="25234" xr:uid="{00000000-0005-0000-0000-000093620000}"/>
    <cellStyle name="Percent 11 4 2 2" xfId="25235" xr:uid="{00000000-0005-0000-0000-000094620000}"/>
    <cellStyle name="Percent 11 4 2 3" xfId="25236" xr:uid="{00000000-0005-0000-0000-000095620000}"/>
    <cellStyle name="Percent 11 4 3" xfId="25237" xr:uid="{00000000-0005-0000-0000-000096620000}"/>
    <cellStyle name="Percent 11 4 4" xfId="25238" xr:uid="{00000000-0005-0000-0000-000097620000}"/>
    <cellStyle name="Percent 11 5" xfId="25239" xr:uid="{00000000-0005-0000-0000-000098620000}"/>
    <cellStyle name="Percent 11 6" xfId="25240" xr:uid="{00000000-0005-0000-0000-000099620000}"/>
    <cellStyle name="Percent 12" xfId="25241" xr:uid="{00000000-0005-0000-0000-00009A620000}"/>
    <cellStyle name="Percent 12 10" xfId="25242" xr:uid="{00000000-0005-0000-0000-00009B620000}"/>
    <cellStyle name="Percent 12 10 2" xfId="25243" xr:uid="{00000000-0005-0000-0000-00009C620000}"/>
    <cellStyle name="Percent 12 10 2 2" xfId="25244" xr:uid="{00000000-0005-0000-0000-00009D620000}"/>
    <cellStyle name="Percent 12 10 3" xfId="25245" xr:uid="{00000000-0005-0000-0000-00009E620000}"/>
    <cellStyle name="Percent 12 11" xfId="25246" xr:uid="{00000000-0005-0000-0000-00009F620000}"/>
    <cellStyle name="Percent 12 11 2" xfId="25247" xr:uid="{00000000-0005-0000-0000-0000A0620000}"/>
    <cellStyle name="Percent 12 11 2 2" xfId="25248" xr:uid="{00000000-0005-0000-0000-0000A1620000}"/>
    <cellStyle name="Percent 12 11 3" xfId="25249" xr:uid="{00000000-0005-0000-0000-0000A2620000}"/>
    <cellStyle name="Percent 12 2" xfId="25250" xr:uid="{00000000-0005-0000-0000-0000A3620000}"/>
    <cellStyle name="Percent 12 2 2" xfId="25251" xr:uid="{00000000-0005-0000-0000-0000A4620000}"/>
    <cellStyle name="Percent 12 2 2 2" xfId="25252" xr:uid="{00000000-0005-0000-0000-0000A5620000}"/>
    <cellStyle name="Percent 12 2 2 3" xfId="25253" xr:uid="{00000000-0005-0000-0000-0000A6620000}"/>
    <cellStyle name="Percent 12 2 2 3 2" xfId="25254" xr:uid="{00000000-0005-0000-0000-0000A7620000}"/>
    <cellStyle name="Percent 12 2 2 3 3" xfId="25255" xr:uid="{00000000-0005-0000-0000-0000A8620000}"/>
    <cellStyle name="Percent 12 2 2 4" xfId="25256" xr:uid="{00000000-0005-0000-0000-0000A9620000}"/>
    <cellStyle name="Percent 12 2 2 4 2" xfId="25257" xr:uid="{00000000-0005-0000-0000-0000AA620000}"/>
    <cellStyle name="Percent 12 2 2 4 2 2" xfId="25258" xr:uid="{00000000-0005-0000-0000-0000AB620000}"/>
    <cellStyle name="Percent 12 2 2 4 3" xfId="25259" xr:uid="{00000000-0005-0000-0000-0000AC620000}"/>
    <cellStyle name="Percent 12 2 2 5" xfId="25260" xr:uid="{00000000-0005-0000-0000-0000AD620000}"/>
    <cellStyle name="Percent 12 2 2 5 2" xfId="25261" xr:uid="{00000000-0005-0000-0000-0000AE620000}"/>
    <cellStyle name="Percent 12 2 2 5 2 2" xfId="25262" xr:uid="{00000000-0005-0000-0000-0000AF620000}"/>
    <cellStyle name="Percent 12 2 2 5 3" xfId="25263" xr:uid="{00000000-0005-0000-0000-0000B0620000}"/>
    <cellStyle name="Percent 12 2 2 6" xfId="25264" xr:uid="{00000000-0005-0000-0000-0000B1620000}"/>
    <cellStyle name="Percent 12 2 2 6 2" xfId="25265" xr:uid="{00000000-0005-0000-0000-0000B2620000}"/>
    <cellStyle name="Percent 12 2 2 6 2 2" xfId="25266" xr:uid="{00000000-0005-0000-0000-0000B3620000}"/>
    <cellStyle name="Percent 12 2 2 6 3" xfId="25267" xr:uid="{00000000-0005-0000-0000-0000B4620000}"/>
    <cellStyle name="Percent 12 2 2 7" xfId="25268" xr:uid="{00000000-0005-0000-0000-0000B5620000}"/>
    <cellStyle name="Percent 12 2 2 7 2" xfId="25269" xr:uid="{00000000-0005-0000-0000-0000B6620000}"/>
    <cellStyle name="Percent 12 2 2 8" xfId="25270" xr:uid="{00000000-0005-0000-0000-0000B7620000}"/>
    <cellStyle name="Percent 12 2 2 8 2" xfId="25271" xr:uid="{00000000-0005-0000-0000-0000B8620000}"/>
    <cellStyle name="Percent 12 2 2 9" xfId="25272" xr:uid="{00000000-0005-0000-0000-0000B9620000}"/>
    <cellStyle name="Percent 12 2 3" xfId="25273" xr:uid="{00000000-0005-0000-0000-0000BA620000}"/>
    <cellStyle name="Percent 12 2 3 2" xfId="25274" xr:uid="{00000000-0005-0000-0000-0000BB620000}"/>
    <cellStyle name="Percent 12 2 3 3" xfId="25275" xr:uid="{00000000-0005-0000-0000-0000BC620000}"/>
    <cellStyle name="Percent 12 2 3 3 2" xfId="25276" xr:uid="{00000000-0005-0000-0000-0000BD620000}"/>
    <cellStyle name="Percent 12 2 3 3 3" xfId="25277" xr:uid="{00000000-0005-0000-0000-0000BE620000}"/>
    <cellStyle name="Percent 12 2 3 4" xfId="25278" xr:uid="{00000000-0005-0000-0000-0000BF620000}"/>
    <cellStyle name="Percent 12 2 3 4 2" xfId="25279" xr:uid="{00000000-0005-0000-0000-0000C0620000}"/>
    <cellStyle name="Percent 12 2 3 4 2 2" xfId="25280" xr:uid="{00000000-0005-0000-0000-0000C1620000}"/>
    <cellStyle name="Percent 12 2 3 4 3" xfId="25281" xr:uid="{00000000-0005-0000-0000-0000C2620000}"/>
    <cellStyle name="Percent 12 2 3 5" xfId="25282" xr:uid="{00000000-0005-0000-0000-0000C3620000}"/>
    <cellStyle name="Percent 12 2 3 5 2" xfId="25283" xr:uid="{00000000-0005-0000-0000-0000C4620000}"/>
    <cellStyle name="Percent 12 2 3 5 2 2" xfId="25284" xr:uid="{00000000-0005-0000-0000-0000C5620000}"/>
    <cellStyle name="Percent 12 2 3 5 3" xfId="25285" xr:uid="{00000000-0005-0000-0000-0000C6620000}"/>
    <cellStyle name="Percent 12 2 3 6" xfId="25286" xr:uid="{00000000-0005-0000-0000-0000C7620000}"/>
    <cellStyle name="Percent 12 2 3 6 2" xfId="25287" xr:uid="{00000000-0005-0000-0000-0000C8620000}"/>
    <cellStyle name="Percent 12 2 3 6 2 2" xfId="25288" xr:uid="{00000000-0005-0000-0000-0000C9620000}"/>
    <cellStyle name="Percent 12 2 3 6 3" xfId="25289" xr:uid="{00000000-0005-0000-0000-0000CA620000}"/>
    <cellStyle name="Percent 12 2 3 7" xfId="25290" xr:uid="{00000000-0005-0000-0000-0000CB620000}"/>
    <cellStyle name="Percent 12 2 3 7 2" xfId="25291" xr:uid="{00000000-0005-0000-0000-0000CC620000}"/>
    <cellStyle name="Percent 12 2 3 8" xfId="25292" xr:uid="{00000000-0005-0000-0000-0000CD620000}"/>
    <cellStyle name="Percent 12 2 3 8 2" xfId="25293" xr:uid="{00000000-0005-0000-0000-0000CE620000}"/>
    <cellStyle name="Percent 12 2 3 9" xfId="25294" xr:uid="{00000000-0005-0000-0000-0000CF620000}"/>
    <cellStyle name="Percent 12 2 4" xfId="25295" xr:uid="{00000000-0005-0000-0000-0000D0620000}"/>
    <cellStyle name="Percent 12 2 4 2" xfId="25296" xr:uid="{00000000-0005-0000-0000-0000D1620000}"/>
    <cellStyle name="Percent 12 2 4 3" xfId="25297" xr:uid="{00000000-0005-0000-0000-0000D2620000}"/>
    <cellStyle name="Percent 12 2 4 3 2" xfId="25298" xr:uid="{00000000-0005-0000-0000-0000D3620000}"/>
    <cellStyle name="Percent 12 2 4 3 2 2" xfId="25299" xr:uid="{00000000-0005-0000-0000-0000D4620000}"/>
    <cellStyle name="Percent 12 2 4 3 3" xfId="25300" xr:uid="{00000000-0005-0000-0000-0000D5620000}"/>
    <cellStyle name="Percent 12 2 4 4" xfId="25301" xr:uid="{00000000-0005-0000-0000-0000D6620000}"/>
    <cellStyle name="Percent 12 2 4 4 2" xfId="25302" xr:uid="{00000000-0005-0000-0000-0000D7620000}"/>
    <cellStyle name="Percent 12 2 4 4 2 2" xfId="25303" xr:uid="{00000000-0005-0000-0000-0000D8620000}"/>
    <cellStyle name="Percent 12 2 4 4 3" xfId="25304" xr:uid="{00000000-0005-0000-0000-0000D9620000}"/>
    <cellStyle name="Percent 12 2 4 5" xfId="25305" xr:uid="{00000000-0005-0000-0000-0000DA620000}"/>
    <cellStyle name="Percent 12 2 4 5 2" xfId="25306" xr:uid="{00000000-0005-0000-0000-0000DB620000}"/>
    <cellStyle name="Percent 12 2 4 5 2 2" xfId="25307" xr:uid="{00000000-0005-0000-0000-0000DC620000}"/>
    <cellStyle name="Percent 12 2 4 5 3" xfId="25308" xr:uid="{00000000-0005-0000-0000-0000DD620000}"/>
    <cellStyle name="Percent 12 2 4 6" xfId="25309" xr:uid="{00000000-0005-0000-0000-0000DE620000}"/>
    <cellStyle name="Percent 12 2 4 6 2" xfId="25310" xr:uid="{00000000-0005-0000-0000-0000DF620000}"/>
    <cellStyle name="Percent 12 2 4 7" xfId="25311" xr:uid="{00000000-0005-0000-0000-0000E0620000}"/>
    <cellStyle name="Percent 12 2 4 7 2" xfId="25312" xr:uid="{00000000-0005-0000-0000-0000E1620000}"/>
    <cellStyle name="Percent 12 2 4 8" xfId="25313" xr:uid="{00000000-0005-0000-0000-0000E2620000}"/>
    <cellStyle name="Percent 12 2 4 9" xfId="25314" xr:uid="{00000000-0005-0000-0000-0000E3620000}"/>
    <cellStyle name="Percent 12 2 5" xfId="25315" xr:uid="{00000000-0005-0000-0000-0000E4620000}"/>
    <cellStyle name="Percent 12 2 5 2" xfId="25316" xr:uid="{00000000-0005-0000-0000-0000E5620000}"/>
    <cellStyle name="Percent 12 2 5 3" xfId="25317" xr:uid="{00000000-0005-0000-0000-0000E6620000}"/>
    <cellStyle name="Percent 12 2 6" xfId="25318" xr:uid="{00000000-0005-0000-0000-0000E7620000}"/>
    <cellStyle name="Percent 12 2 6 2" xfId="25319" xr:uid="{00000000-0005-0000-0000-0000E8620000}"/>
    <cellStyle name="Percent 12 2 6 2 2" xfId="25320" xr:uid="{00000000-0005-0000-0000-0000E9620000}"/>
    <cellStyle name="Percent 12 2 6 2 2 2" xfId="25321" xr:uid="{00000000-0005-0000-0000-0000EA620000}"/>
    <cellStyle name="Percent 12 2 6 2 3" xfId="25322" xr:uid="{00000000-0005-0000-0000-0000EB620000}"/>
    <cellStyle name="Percent 12 2 6 3" xfId="25323" xr:uid="{00000000-0005-0000-0000-0000EC620000}"/>
    <cellStyle name="Percent 12 2 6 3 2" xfId="25324" xr:uid="{00000000-0005-0000-0000-0000ED620000}"/>
    <cellStyle name="Percent 12 2 6 3 2 2" xfId="25325" xr:uid="{00000000-0005-0000-0000-0000EE620000}"/>
    <cellStyle name="Percent 12 2 6 3 3" xfId="25326" xr:uid="{00000000-0005-0000-0000-0000EF620000}"/>
    <cellStyle name="Percent 12 2 6 4" xfId="25327" xr:uid="{00000000-0005-0000-0000-0000F0620000}"/>
    <cellStyle name="Percent 12 2 6 4 2" xfId="25328" xr:uid="{00000000-0005-0000-0000-0000F1620000}"/>
    <cellStyle name="Percent 12 2 6 4 2 2" xfId="25329" xr:uid="{00000000-0005-0000-0000-0000F2620000}"/>
    <cellStyle name="Percent 12 2 6 4 3" xfId="25330" xr:uid="{00000000-0005-0000-0000-0000F3620000}"/>
    <cellStyle name="Percent 12 2 6 5" xfId="25331" xr:uid="{00000000-0005-0000-0000-0000F4620000}"/>
    <cellStyle name="Percent 12 2 6 5 2" xfId="25332" xr:uid="{00000000-0005-0000-0000-0000F5620000}"/>
    <cellStyle name="Percent 12 2 6 6" xfId="25333" xr:uid="{00000000-0005-0000-0000-0000F6620000}"/>
    <cellStyle name="Percent 12 2 6 6 2" xfId="25334" xr:uid="{00000000-0005-0000-0000-0000F7620000}"/>
    <cellStyle name="Percent 12 2 6 7" xfId="25335" xr:uid="{00000000-0005-0000-0000-0000F8620000}"/>
    <cellStyle name="Percent 12 2 7" xfId="25336" xr:uid="{00000000-0005-0000-0000-0000F9620000}"/>
    <cellStyle name="Percent 12 2 7 2" xfId="25337" xr:uid="{00000000-0005-0000-0000-0000FA620000}"/>
    <cellStyle name="Percent 12 2 7 2 2" xfId="25338" xr:uid="{00000000-0005-0000-0000-0000FB620000}"/>
    <cellStyle name="Percent 12 2 7 3" xfId="25339" xr:uid="{00000000-0005-0000-0000-0000FC620000}"/>
    <cellStyle name="Percent 12 2 8" xfId="25340" xr:uid="{00000000-0005-0000-0000-0000FD620000}"/>
    <cellStyle name="Percent 12 2 8 2" xfId="25341" xr:uid="{00000000-0005-0000-0000-0000FE620000}"/>
    <cellStyle name="Percent 12 2 8 2 2" xfId="25342" xr:uid="{00000000-0005-0000-0000-0000FF620000}"/>
    <cellStyle name="Percent 12 2 8 3" xfId="25343" xr:uid="{00000000-0005-0000-0000-000000630000}"/>
    <cellStyle name="Percent 12 3" xfId="25344" xr:uid="{00000000-0005-0000-0000-000001630000}"/>
    <cellStyle name="Percent 12 3 10" xfId="25345" xr:uid="{00000000-0005-0000-0000-000002630000}"/>
    <cellStyle name="Percent 12 3 2" xfId="25346" xr:uid="{00000000-0005-0000-0000-000003630000}"/>
    <cellStyle name="Percent 12 3 2 2" xfId="25347" xr:uid="{00000000-0005-0000-0000-000004630000}"/>
    <cellStyle name="Percent 12 3 2 3" xfId="25348" xr:uid="{00000000-0005-0000-0000-000005630000}"/>
    <cellStyle name="Percent 12 3 2 3 2" xfId="25349" xr:uid="{00000000-0005-0000-0000-000006630000}"/>
    <cellStyle name="Percent 12 3 2 3 3" xfId="25350" xr:uid="{00000000-0005-0000-0000-000007630000}"/>
    <cellStyle name="Percent 12 3 2 4" xfId="25351" xr:uid="{00000000-0005-0000-0000-000008630000}"/>
    <cellStyle name="Percent 12 3 2 4 2" xfId="25352" xr:uid="{00000000-0005-0000-0000-000009630000}"/>
    <cellStyle name="Percent 12 3 2 4 2 2" xfId="25353" xr:uid="{00000000-0005-0000-0000-00000A630000}"/>
    <cellStyle name="Percent 12 3 2 4 3" xfId="25354" xr:uid="{00000000-0005-0000-0000-00000B630000}"/>
    <cellStyle name="Percent 12 3 2 5" xfId="25355" xr:uid="{00000000-0005-0000-0000-00000C630000}"/>
    <cellStyle name="Percent 12 3 2 5 2" xfId="25356" xr:uid="{00000000-0005-0000-0000-00000D630000}"/>
    <cellStyle name="Percent 12 3 2 5 2 2" xfId="25357" xr:uid="{00000000-0005-0000-0000-00000E630000}"/>
    <cellStyle name="Percent 12 3 2 5 3" xfId="25358" xr:uid="{00000000-0005-0000-0000-00000F630000}"/>
    <cellStyle name="Percent 12 3 2 6" xfId="25359" xr:uid="{00000000-0005-0000-0000-000010630000}"/>
    <cellStyle name="Percent 12 3 2 6 2" xfId="25360" xr:uid="{00000000-0005-0000-0000-000011630000}"/>
    <cellStyle name="Percent 12 3 2 6 2 2" xfId="25361" xr:uid="{00000000-0005-0000-0000-000012630000}"/>
    <cellStyle name="Percent 12 3 2 6 3" xfId="25362" xr:uid="{00000000-0005-0000-0000-000013630000}"/>
    <cellStyle name="Percent 12 3 2 7" xfId="25363" xr:uid="{00000000-0005-0000-0000-000014630000}"/>
    <cellStyle name="Percent 12 3 2 7 2" xfId="25364" xr:uid="{00000000-0005-0000-0000-000015630000}"/>
    <cellStyle name="Percent 12 3 2 8" xfId="25365" xr:uid="{00000000-0005-0000-0000-000016630000}"/>
    <cellStyle name="Percent 12 3 2 8 2" xfId="25366" xr:uid="{00000000-0005-0000-0000-000017630000}"/>
    <cellStyle name="Percent 12 3 2 9" xfId="25367" xr:uid="{00000000-0005-0000-0000-000018630000}"/>
    <cellStyle name="Percent 12 3 3" xfId="25368" xr:uid="{00000000-0005-0000-0000-000019630000}"/>
    <cellStyle name="Percent 12 3 4" xfId="25369" xr:uid="{00000000-0005-0000-0000-00001A630000}"/>
    <cellStyle name="Percent 12 3 4 2" xfId="25370" xr:uid="{00000000-0005-0000-0000-00001B630000}"/>
    <cellStyle name="Percent 12 3 4 3" xfId="25371" xr:uid="{00000000-0005-0000-0000-00001C630000}"/>
    <cellStyle name="Percent 12 3 5" xfId="25372" xr:uid="{00000000-0005-0000-0000-00001D630000}"/>
    <cellStyle name="Percent 12 3 5 2" xfId="25373" xr:uid="{00000000-0005-0000-0000-00001E630000}"/>
    <cellStyle name="Percent 12 3 5 2 2" xfId="25374" xr:uid="{00000000-0005-0000-0000-00001F630000}"/>
    <cellStyle name="Percent 12 3 5 3" xfId="25375" xr:uid="{00000000-0005-0000-0000-000020630000}"/>
    <cellStyle name="Percent 12 3 6" xfId="25376" xr:uid="{00000000-0005-0000-0000-000021630000}"/>
    <cellStyle name="Percent 12 3 6 2" xfId="25377" xr:uid="{00000000-0005-0000-0000-000022630000}"/>
    <cellStyle name="Percent 12 3 6 2 2" xfId="25378" xr:uid="{00000000-0005-0000-0000-000023630000}"/>
    <cellStyle name="Percent 12 3 6 3" xfId="25379" xr:uid="{00000000-0005-0000-0000-000024630000}"/>
    <cellStyle name="Percent 12 3 7" xfId="25380" xr:uid="{00000000-0005-0000-0000-000025630000}"/>
    <cellStyle name="Percent 12 3 7 2" xfId="25381" xr:uid="{00000000-0005-0000-0000-000026630000}"/>
    <cellStyle name="Percent 12 3 7 2 2" xfId="25382" xr:uid="{00000000-0005-0000-0000-000027630000}"/>
    <cellStyle name="Percent 12 3 7 3" xfId="25383" xr:uid="{00000000-0005-0000-0000-000028630000}"/>
    <cellStyle name="Percent 12 3 8" xfId="25384" xr:uid="{00000000-0005-0000-0000-000029630000}"/>
    <cellStyle name="Percent 12 3 8 2" xfId="25385" xr:uid="{00000000-0005-0000-0000-00002A630000}"/>
    <cellStyle name="Percent 12 3 9" xfId="25386" xr:uid="{00000000-0005-0000-0000-00002B630000}"/>
    <cellStyle name="Percent 12 3 9 2" xfId="25387" xr:uid="{00000000-0005-0000-0000-00002C630000}"/>
    <cellStyle name="Percent 12 4" xfId="25388" xr:uid="{00000000-0005-0000-0000-00002D630000}"/>
    <cellStyle name="Percent 12 4 2" xfId="25389" xr:uid="{00000000-0005-0000-0000-00002E630000}"/>
    <cellStyle name="Percent 12 4 3" xfId="25390" xr:uid="{00000000-0005-0000-0000-00002F630000}"/>
    <cellStyle name="Percent 12 4 3 2" xfId="25391" xr:uid="{00000000-0005-0000-0000-000030630000}"/>
    <cellStyle name="Percent 12 4 3 3" xfId="25392" xr:uid="{00000000-0005-0000-0000-000031630000}"/>
    <cellStyle name="Percent 12 4 4" xfId="25393" xr:uid="{00000000-0005-0000-0000-000032630000}"/>
    <cellStyle name="Percent 12 4 4 2" xfId="25394" xr:uid="{00000000-0005-0000-0000-000033630000}"/>
    <cellStyle name="Percent 12 4 4 2 2" xfId="25395" xr:uid="{00000000-0005-0000-0000-000034630000}"/>
    <cellStyle name="Percent 12 4 4 3" xfId="25396" xr:uid="{00000000-0005-0000-0000-000035630000}"/>
    <cellStyle name="Percent 12 4 5" xfId="25397" xr:uid="{00000000-0005-0000-0000-000036630000}"/>
    <cellStyle name="Percent 12 4 5 2" xfId="25398" xr:uid="{00000000-0005-0000-0000-000037630000}"/>
    <cellStyle name="Percent 12 4 5 2 2" xfId="25399" xr:uid="{00000000-0005-0000-0000-000038630000}"/>
    <cellStyle name="Percent 12 4 5 3" xfId="25400" xr:uid="{00000000-0005-0000-0000-000039630000}"/>
    <cellStyle name="Percent 12 4 6" xfId="25401" xr:uid="{00000000-0005-0000-0000-00003A630000}"/>
    <cellStyle name="Percent 12 4 6 2" xfId="25402" xr:uid="{00000000-0005-0000-0000-00003B630000}"/>
    <cellStyle name="Percent 12 4 6 2 2" xfId="25403" xr:uid="{00000000-0005-0000-0000-00003C630000}"/>
    <cellStyle name="Percent 12 4 6 3" xfId="25404" xr:uid="{00000000-0005-0000-0000-00003D630000}"/>
    <cellStyle name="Percent 12 4 7" xfId="25405" xr:uid="{00000000-0005-0000-0000-00003E630000}"/>
    <cellStyle name="Percent 12 4 7 2" xfId="25406" xr:uid="{00000000-0005-0000-0000-00003F630000}"/>
    <cellStyle name="Percent 12 4 8" xfId="25407" xr:uid="{00000000-0005-0000-0000-000040630000}"/>
    <cellStyle name="Percent 12 4 8 2" xfId="25408" xr:uid="{00000000-0005-0000-0000-000041630000}"/>
    <cellStyle name="Percent 12 4 9" xfId="25409" xr:uid="{00000000-0005-0000-0000-000042630000}"/>
    <cellStyle name="Percent 12 5" xfId="25410" xr:uid="{00000000-0005-0000-0000-000043630000}"/>
    <cellStyle name="Percent 12 5 2" xfId="25411" xr:uid="{00000000-0005-0000-0000-000044630000}"/>
    <cellStyle name="Percent 12 5 3" xfId="25412" xr:uid="{00000000-0005-0000-0000-000045630000}"/>
    <cellStyle name="Percent 12 5 3 2" xfId="25413" xr:uid="{00000000-0005-0000-0000-000046630000}"/>
    <cellStyle name="Percent 12 5 3 3" xfId="25414" xr:uid="{00000000-0005-0000-0000-000047630000}"/>
    <cellStyle name="Percent 12 5 4" xfId="25415" xr:uid="{00000000-0005-0000-0000-000048630000}"/>
    <cellStyle name="Percent 12 5 4 2" xfId="25416" xr:uid="{00000000-0005-0000-0000-000049630000}"/>
    <cellStyle name="Percent 12 5 4 2 2" xfId="25417" xr:uid="{00000000-0005-0000-0000-00004A630000}"/>
    <cellStyle name="Percent 12 5 4 3" xfId="25418" xr:uid="{00000000-0005-0000-0000-00004B630000}"/>
    <cellStyle name="Percent 12 5 5" xfId="25419" xr:uid="{00000000-0005-0000-0000-00004C630000}"/>
    <cellStyle name="Percent 12 5 5 2" xfId="25420" xr:uid="{00000000-0005-0000-0000-00004D630000}"/>
    <cellStyle name="Percent 12 5 5 2 2" xfId="25421" xr:uid="{00000000-0005-0000-0000-00004E630000}"/>
    <cellStyle name="Percent 12 5 5 3" xfId="25422" xr:uid="{00000000-0005-0000-0000-00004F630000}"/>
    <cellStyle name="Percent 12 5 6" xfId="25423" xr:uid="{00000000-0005-0000-0000-000050630000}"/>
    <cellStyle name="Percent 12 5 6 2" xfId="25424" xr:uid="{00000000-0005-0000-0000-000051630000}"/>
    <cellStyle name="Percent 12 5 6 2 2" xfId="25425" xr:uid="{00000000-0005-0000-0000-000052630000}"/>
    <cellStyle name="Percent 12 5 6 3" xfId="25426" xr:uid="{00000000-0005-0000-0000-000053630000}"/>
    <cellStyle name="Percent 12 5 7" xfId="25427" xr:uid="{00000000-0005-0000-0000-000054630000}"/>
    <cellStyle name="Percent 12 5 7 2" xfId="25428" xr:uid="{00000000-0005-0000-0000-000055630000}"/>
    <cellStyle name="Percent 12 5 8" xfId="25429" xr:uid="{00000000-0005-0000-0000-000056630000}"/>
    <cellStyle name="Percent 12 5 8 2" xfId="25430" xr:uid="{00000000-0005-0000-0000-000057630000}"/>
    <cellStyle name="Percent 12 5 9" xfId="25431" xr:uid="{00000000-0005-0000-0000-000058630000}"/>
    <cellStyle name="Percent 12 6" xfId="25432" xr:uid="{00000000-0005-0000-0000-000059630000}"/>
    <cellStyle name="Percent 12 6 2" xfId="25433" xr:uid="{00000000-0005-0000-0000-00005A630000}"/>
    <cellStyle name="Percent 12 6 3" xfId="25434" xr:uid="{00000000-0005-0000-0000-00005B630000}"/>
    <cellStyle name="Percent 12 6 3 2" xfId="25435" xr:uid="{00000000-0005-0000-0000-00005C630000}"/>
    <cellStyle name="Percent 12 6 3 3" xfId="25436" xr:uid="{00000000-0005-0000-0000-00005D630000}"/>
    <cellStyle name="Percent 12 6 4" xfId="25437" xr:uid="{00000000-0005-0000-0000-00005E630000}"/>
    <cellStyle name="Percent 12 6 4 2" xfId="25438" xr:uid="{00000000-0005-0000-0000-00005F630000}"/>
    <cellStyle name="Percent 12 6 4 2 2" xfId="25439" xr:uid="{00000000-0005-0000-0000-000060630000}"/>
    <cellStyle name="Percent 12 6 4 3" xfId="25440" xr:uid="{00000000-0005-0000-0000-000061630000}"/>
    <cellStyle name="Percent 12 6 5" xfId="25441" xr:uid="{00000000-0005-0000-0000-000062630000}"/>
    <cellStyle name="Percent 12 6 5 2" xfId="25442" xr:uid="{00000000-0005-0000-0000-000063630000}"/>
    <cellStyle name="Percent 12 6 5 2 2" xfId="25443" xr:uid="{00000000-0005-0000-0000-000064630000}"/>
    <cellStyle name="Percent 12 6 5 3" xfId="25444" xr:uid="{00000000-0005-0000-0000-000065630000}"/>
    <cellStyle name="Percent 12 6 6" xfId="25445" xr:uid="{00000000-0005-0000-0000-000066630000}"/>
    <cellStyle name="Percent 12 6 6 2" xfId="25446" xr:uid="{00000000-0005-0000-0000-000067630000}"/>
    <cellStyle name="Percent 12 6 6 2 2" xfId="25447" xr:uid="{00000000-0005-0000-0000-000068630000}"/>
    <cellStyle name="Percent 12 6 6 3" xfId="25448" xr:uid="{00000000-0005-0000-0000-000069630000}"/>
    <cellStyle name="Percent 12 6 7" xfId="25449" xr:uid="{00000000-0005-0000-0000-00006A630000}"/>
    <cellStyle name="Percent 12 6 7 2" xfId="25450" xr:uid="{00000000-0005-0000-0000-00006B630000}"/>
    <cellStyle name="Percent 12 6 8" xfId="25451" xr:uid="{00000000-0005-0000-0000-00006C630000}"/>
    <cellStyle name="Percent 12 6 8 2" xfId="25452" xr:uid="{00000000-0005-0000-0000-00006D630000}"/>
    <cellStyle name="Percent 12 6 9" xfId="25453" xr:uid="{00000000-0005-0000-0000-00006E630000}"/>
    <cellStyle name="Percent 12 7" xfId="25454" xr:uid="{00000000-0005-0000-0000-00006F630000}"/>
    <cellStyle name="Percent 12 7 2" xfId="25455" xr:uid="{00000000-0005-0000-0000-000070630000}"/>
    <cellStyle name="Percent 12 7 3" xfId="25456" xr:uid="{00000000-0005-0000-0000-000071630000}"/>
    <cellStyle name="Percent 12 8" xfId="25457" xr:uid="{00000000-0005-0000-0000-000072630000}"/>
    <cellStyle name="Percent 12 8 2" xfId="25458" xr:uid="{00000000-0005-0000-0000-000073630000}"/>
    <cellStyle name="Percent 12 8 3" xfId="25459" xr:uid="{00000000-0005-0000-0000-000074630000}"/>
    <cellStyle name="Percent 12 8 3 2" xfId="25460" xr:uid="{00000000-0005-0000-0000-000075630000}"/>
    <cellStyle name="Percent 12 8 3 2 2" xfId="25461" xr:uid="{00000000-0005-0000-0000-000076630000}"/>
    <cellStyle name="Percent 12 8 3 3" xfId="25462" xr:uid="{00000000-0005-0000-0000-000077630000}"/>
    <cellStyle name="Percent 12 8 4" xfId="25463" xr:uid="{00000000-0005-0000-0000-000078630000}"/>
    <cellStyle name="Percent 12 8 4 2" xfId="25464" xr:uid="{00000000-0005-0000-0000-000079630000}"/>
    <cellStyle name="Percent 12 8 4 2 2" xfId="25465" xr:uid="{00000000-0005-0000-0000-00007A630000}"/>
    <cellStyle name="Percent 12 8 4 3" xfId="25466" xr:uid="{00000000-0005-0000-0000-00007B630000}"/>
    <cellStyle name="Percent 12 8 5" xfId="25467" xr:uid="{00000000-0005-0000-0000-00007C630000}"/>
    <cellStyle name="Percent 12 8 5 2" xfId="25468" xr:uid="{00000000-0005-0000-0000-00007D630000}"/>
    <cellStyle name="Percent 12 8 5 2 2" xfId="25469" xr:uid="{00000000-0005-0000-0000-00007E630000}"/>
    <cellStyle name="Percent 12 8 5 3" xfId="25470" xr:uid="{00000000-0005-0000-0000-00007F630000}"/>
    <cellStyle name="Percent 12 8 6" xfId="25471" xr:uid="{00000000-0005-0000-0000-000080630000}"/>
    <cellStyle name="Percent 12 8 6 2" xfId="25472" xr:uid="{00000000-0005-0000-0000-000081630000}"/>
    <cellStyle name="Percent 12 8 7" xfId="25473" xr:uid="{00000000-0005-0000-0000-000082630000}"/>
    <cellStyle name="Percent 12 8 7 2" xfId="25474" xr:uid="{00000000-0005-0000-0000-000083630000}"/>
    <cellStyle name="Percent 12 8 8" xfId="25475" xr:uid="{00000000-0005-0000-0000-000084630000}"/>
    <cellStyle name="Percent 12 8 9" xfId="25476" xr:uid="{00000000-0005-0000-0000-000085630000}"/>
    <cellStyle name="Percent 12 9" xfId="25477" xr:uid="{00000000-0005-0000-0000-000086630000}"/>
    <cellStyle name="Percent 13" xfId="25478" xr:uid="{00000000-0005-0000-0000-000087630000}"/>
    <cellStyle name="Percent 13 10" xfId="25479" xr:uid="{00000000-0005-0000-0000-000088630000}"/>
    <cellStyle name="Percent 13 2" xfId="25480" xr:uid="{00000000-0005-0000-0000-000089630000}"/>
    <cellStyle name="Percent 13 2 2" xfId="25481" xr:uid="{00000000-0005-0000-0000-00008A630000}"/>
    <cellStyle name="Percent 13 3" xfId="25482" xr:uid="{00000000-0005-0000-0000-00008B630000}"/>
    <cellStyle name="Percent 13 4" xfId="25483" xr:uid="{00000000-0005-0000-0000-00008C630000}"/>
    <cellStyle name="Percent 13 4 2" xfId="25484" xr:uid="{00000000-0005-0000-0000-00008D630000}"/>
    <cellStyle name="Percent 13 4 2 2" xfId="25485" xr:uid="{00000000-0005-0000-0000-00008E630000}"/>
    <cellStyle name="Percent 13 4 3" xfId="25486" xr:uid="{00000000-0005-0000-0000-00008F630000}"/>
    <cellStyle name="Percent 13 5" xfId="25487" xr:uid="{00000000-0005-0000-0000-000090630000}"/>
    <cellStyle name="Percent 13 5 2" xfId="25488" xr:uid="{00000000-0005-0000-0000-000091630000}"/>
    <cellStyle name="Percent 13 5 2 2" xfId="25489" xr:uid="{00000000-0005-0000-0000-000092630000}"/>
    <cellStyle name="Percent 13 5 3" xfId="25490" xr:uid="{00000000-0005-0000-0000-000093630000}"/>
    <cellStyle name="Percent 13 6" xfId="25491" xr:uid="{00000000-0005-0000-0000-000094630000}"/>
    <cellStyle name="Percent 13 6 2" xfId="25492" xr:uid="{00000000-0005-0000-0000-000095630000}"/>
    <cellStyle name="Percent 13 6 2 2" xfId="25493" xr:uid="{00000000-0005-0000-0000-000096630000}"/>
    <cellStyle name="Percent 13 6 3" xfId="25494" xr:uid="{00000000-0005-0000-0000-000097630000}"/>
    <cellStyle name="Percent 13 7" xfId="25495" xr:uid="{00000000-0005-0000-0000-000098630000}"/>
    <cellStyle name="Percent 13 7 2" xfId="25496" xr:uid="{00000000-0005-0000-0000-000099630000}"/>
    <cellStyle name="Percent 13 8" xfId="25497" xr:uid="{00000000-0005-0000-0000-00009A630000}"/>
    <cellStyle name="Percent 13 8 2" xfId="25498" xr:uid="{00000000-0005-0000-0000-00009B630000}"/>
    <cellStyle name="Percent 13 9" xfId="25499" xr:uid="{00000000-0005-0000-0000-00009C630000}"/>
    <cellStyle name="Percent 14" xfId="25500" xr:uid="{00000000-0005-0000-0000-00009D630000}"/>
    <cellStyle name="Percent 14 2" xfId="25501" xr:uid="{00000000-0005-0000-0000-00009E630000}"/>
    <cellStyle name="Percent 14 2 2" xfId="25502" xr:uid="{00000000-0005-0000-0000-00009F630000}"/>
    <cellStyle name="Percent 14 2 2 2" xfId="25503" xr:uid="{00000000-0005-0000-0000-0000A0630000}"/>
    <cellStyle name="Percent 14 2 3" xfId="25504" xr:uid="{00000000-0005-0000-0000-0000A1630000}"/>
    <cellStyle name="Percent 14 3" xfId="25505" xr:uid="{00000000-0005-0000-0000-0000A2630000}"/>
    <cellStyle name="Percent 14 3 2" xfId="25506" xr:uid="{00000000-0005-0000-0000-0000A3630000}"/>
    <cellStyle name="Percent 14 4" xfId="25507" xr:uid="{00000000-0005-0000-0000-0000A4630000}"/>
    <cellStyle name="Percent 15" xfId="25508" xr:uid="{00000000-0005-0000-0000-0000A5630000}"/>
    <cellStyle name="Percent 15 2" xfId="25509" xr:uid="{00000000-0005-0000-0000-0000A6630000}"/>
    <cellStyle name="Percent 15 2 2" xfId="25510" xr:uid="{00000000-0005-0000-0000-0000A7630000}"/>
    <cellStyle name="Percent 15 3" xfId="25511" xr:uid="{00000000-0005-0000-0000-0000A8630000}"/>
    <cellStyle name="Percent 16" xfId="25512" xr:uid="{00000000-0005-0000-0000-0000A9630000}"/>
    <cellStyle name="Percent 16 2" xfId="25513" xr:uid="{00000000-0005-0000-0000-0000AA630000}"/>
    <cellStyle name="Percent 16 2 2" xfId="25514" xr:uid="{00000000-0005-0000-0000-0000AB630000}"/>
    <cellStyle name="Percent 16 3" xfId="25515" xr:uid="{00000000-0005-0000-0000-0000AC630000}"/>
    <cellStyle name="Percent 17" xfId="25516" xr:uid="{00000000-0005-0000-0000-0000AD630000}"/>
    <cellStyle name="Percent 17 2" xfId="25517" xr:uid="{00000000-0005-0000-0000-0000AE630000}"/>
    <cellStyle name="Percent 17 2 2" xfId="25518" xr:uid="{00000000-0005-0000-0000-0000AF630000}"/>
    <cellStyle name="Percent 17 3" xfId="25519" xr:uid="{00000000-0005-0000-0000-0000B0630000}"/>
    <cellStyle name="Percent 18" xfId="25520" xr:uid="{00000000-0005-0000-0000-0000B1630000}"/>
    <cellStyle name="Percent 18 2" xfId="25521" xr:uid="{00000000-0005-0000-0000-0000B2630000}"/>
    <cellStyle name="Percent 19" xfId="25522" xr:uid="{00000000-0005-0000-0000-0000B3630000}"/>
    <cellStyle name="Percent 19 2" xfId="25523" xr:uid="{00000000-0005-0000-0000-0000B4630000}"/>
    <cellStyle name="Percent 2" xfId="25524" xr:uid="{00000000-0005-0000-0000-0000B5630000}"/>
    <cellStyle name="Percent 2 10" xfId="25525" xr:uid="{00000000-0005-0000-0000-0000B6630000}"/>
    <cellStyle name="Percent 2 10 2" xfId="25526" xr:uid="{00000000-0005-0000-0000-0000B7630000}"/>
    <cellStyle name="Percent 2 10 3" xfId="25527" xr:uid="{00000000-0005-0000-0000-0000B8630000}"/>
    <cellStyle name="Percent 2 11" xfId="25528" xr:uid="{00000000-0005-0000-0000-0000B9630000}"/>
    <cellStyle name="Percent 2 11 2" xfId="25529" xr:uid="{00000000-0005-0000-0000-0000BA630000}"/>
    <cellStyle name="Percent 2 12" xfId="25530" xr:uid="{00000000-0005-0000-0000-0000BB630000}"/>
    <cellStyle name="Percent 2 12 2" xfId="25531" xr:uid="{00000000-0005-0000-0000-0000BC630000}"/>
    <cellStyle name="Percent 2 13" xfId="25532" xr:uid="{00000000-0005-0000-0000-0000BD630000}"/>
    <cellStyle name="Percent 2 14" xfId="25533" xr:uid="{00000000-0005-0000-0000-0000BE630000}"/>
    <cellStyle name="Percent 2 15" xfId="25534" xr:uid="{00000000-0005-0000-0000-0000BF630000}"/>
    <cellStyle name="Percent 2 16" xfId="25535" xr:uid="{00000000-0005-0000-0000-0000C0630000}"/>
    <cellStyle name="Percent 2 2" xfId="25536" xr:uid="{00000000-0005-0000-0000-0000C1630000}"/>
    <cellStyle name="Percent 2 2 2" xfId="25537" xr:uid="{00000000-0005-0000-0000-0000C2630000}"/>
    <cellStyle name="Percent 2 3" xfId="25538" xr:uid="{00000000-0005-0000-0000-0000C3630000}"/>
    <cellStyle name="Percent 2 3 2" xfId="25539" xr:uid="{00000000-0005-0000-0000-0000C4630000}"/>
    <cellStyle name="Percent 2 4" xfId="25540" xr:uid="{00000000-0005-0000-0000-0000C5630000}"/>
    <cellStyle name="Percent 2 5" xfId="25541" xr:uid="{00000000-0005-0000-0000-0000C6630000}"/>
    <cellStyle name="Percent 2 5 2" xfId="25542" xr:uid="{00000000-0005-0000-0000-0000C7630000}"/>
    <cellStyle name="Percent 2 5 2 2" xfId="25543" xr:uid="{00000000-0005-0000-0000-0000C8630000}"/>
    <cellStyle name="Percent 2 5 2 2 2" xfId="25544" xr:uid="{00000000-0005-0000-0000-0000C9630000}"/>
    <cellStyle name="Percent 2 5 2 3" xfId="25545" xr:uid="{00000000-0005-0000-0000-0000CA630000}"/>
    <cellStyle name="Percent 2 5 2 4" xfId="25546" xr:uid="{00000000-0005-0000-0000-0000CB630000}"/>
    <cellStyle name="Percent 2 5 3" xfId="25547" xr:uid="{00000000-0005-0000-0000-0000CC630000}"/>
    <cellStyle name="Percent 2 5 3 2" xfId="25548" xr:uid="{00000000-0005-0000-0000-0000CD630000}"/>
    <cellStyle name="Percent 2 5 3 2 2" xfId="25549" xr:uid="{00000000-0005-0000-0000-0000CE630000}"/>
    <cellStyle name="Percent 2 5 3 3" xfId="25550" xr:uid="{00000000-0005-0000-0000-0000CF630000}"/>
    <cellStyle name="Percent 2 5 3 3 2" xfId="25551" xr:uid="{00000000-0005-0000-0000-0000D0630000}"/>
    <cellStyle name="Percent 2 5 3 4" xfId="25552" xr:uid="{00000000-0005-0000-0000-0000D1630000}"/>
    <cellStyle name="Percent 2 5 3 5" xfId="25553" xr:uid="{00000000-0005-0000-0000-0000D2630000}"/>
    <cellStyle name="Percent 2 5 3 6" xfId="25554" xr:uid="{00000000-0005-0000-0000-0000D3630000}"/>
    <cellStyle name="Percent 2 5 4" xfId="25555" xr:uid="{00000000-0005-0000-0000-0000D4630000}"/>
    <cellStyle name="Percent 2 5 4 2" xfId="25556" xr:uid="{00000000-0005-0000-0000-0000D5630000}"/>
    <cellStyle name="Percent 2 5 4 2 2" xfId="25557" xr:uid="{00000000-0005-0000-0000-0000D6630000}"/>
    <cellStyle name="Percent 2 5 4 2 3" xfId="25558" xr:uid="{00000000-0005-0000-0000-0000D7630000}"/>
    <cellStyle name="Percent 2 5 4 3" xfId="25559" xr:uid="{00000000-0005-0000-0000-0000D8630000}"/>
    <cellStyle name="Percent 2 5 4 4" xfId="25560" xr:uid="{00000000-0005-0000-0000-0000D9630000}"/>
    <cellStyle name="Percent 2 5 5" xfId="25561" xr:uid="{00000000-0005-0000-0000-0000DA630000}"/>
    <cellStyle name="Percent 2 5 6" xfId="25562" xr:uid="{00000000-0005-0000-0000-0000DB630000}"/>
    <cellStyle name="Percent 2 6" xfId="25563" xr:uid="{00000000-0005-0000-0000-0000DC630000}"/>
    <cellStyle name="Percent 2 6 2" xfId="25564" xr:uid="{00000000-0005-0000-0000-0000DD630000}"/>
    <cellStyle name="Percent 2 6 2 2" xfId="25565" xr:uid="{00000000-0005-0000-0000-0000DE630000}"/>
    <cellStyle name="Percent 2 6 2 2 2" xfId="25566" xr:uid="{00000000-0005-0000-0000-0000DF630000}"/>
    <cellStyle name="Percent 2 6 2 3" xfId="25567" xr:uid="{00000000-0005-0000-0000-0000E0630000}"/>
    <cellStyle name="Percent 2 6 2 4" xfId="25568" xr:uid="{00000000-0005-0000-0000-0000E1630000}"/>
    <cellStyle name="Percent 2 6 3" xfId="25569" xr:uid="{00000000-0005-0000-0000-0000E2630000}"/>
    <cellStyle name="Percent 2 6 3 2" xfId="25570" xr:uid="{00000000-0005-0000-0000-0000E3630000}"/>
    <cellStyle name="Percent 2 6 3 2 2" xfId="25571" xr:uid="{00000000-0005-0000-0000-0000E4630000}"/>
    <cellStyle name="Percent 2 6 3 3" xfId="25572" xr:uid="{00000000-0005-0000-0000-0000E5630000}"/>
    <cellStyle name="Percent 2 6 3 3 2" xfId="25573" xr:uid="{00000000-0005-0000-0000-0000E6630000}"/>
    <cellStyle name="Percent 2 6 3 4" xfId="25574" xr:uid="{00000000-0005-0000-0000-0000E7630000}"/>
    <cellStyle name="Percent 2 6 3 5" xfId="25575" xr:uid="{00000000-0005-0000-0000-0000E8630000}"/>
    <cellStyle name="Percent 2 6 4" xfId="25576" xr:uid="{00000000-0005-0000-0000-0000E9630000}"/>
    <cellStyle name="Percent 2 6 4 2" xfId="25577" xr:uid="{00000000-0005-0000-0000-0000EA630000}"/>
    <cellStyle name="Percent 2 6 4 3" xfId="25578" xr:uid="{00000000-0005-0000-0000-0000EB630000}"/>
    <cellStyle name="Percent 2 6 5" xfId="25579" xr:uid="{00000000-0005-0000-0000-0000EC630000}"/>
    <cellStyle name="Percent 2 6 6" xfId="25580" xr:uid="{00000000-0005-0000-0000-0000ED630000}"/>
    <cellStyle name="Percent 2 7" xfId="25581" xr:uid="{00000000-0005-0000-0000-0000EE630000}"/>
    <cellStyle name="Percent 2 7 2" xfId="25582" xr:uid="{00000000-0005-0000-0000-0000EF630000}"/>
    <cellStyle name="Percent 2 7 2 2" xfId="25583" xr:uid="{00000000-0005-0000-0000-0000F0630000}"/>
    <cellStyle name="Percent 2 7 3" xfId="25584" xr:uid="{00000000-0005-0000-0000-0000F1630000}"/>
    <cellStyle name="Percent 2 7 4" xfId="25585" xr:uid="{00000000-0005-0000-0000-0000F2630000}"/>
    <cellStyle name="Percent 2 8" xfId="25586" xr:uid="{00000000-0005-0000-0000-0000F3630000}"/>
    <cellStyle name="Percent 2 8 2" xfId="25587" xr:uid="{00000000-0005-0000-0000-0000F4630000}"/>
    <cellStyle name="Percent 2 8 2 2" xfId="25588" xr:uid="{00000000-0005-0000-0000-0000F5630000}"/>
    <cellStyle name="Percent 2 8 3" xfId="25589" xr:uid="{00000000-0005-0000-0000-0000F6630000}"/>
    <cellStyle name="Percent 2 8 3 2" xfId="25590" xr:uid="{00000000-0005-0000-0000-0000F7630000}"/>
    <cellStyle name="Percent 2 8 4" xfId="25591" xr:uid="{00000000-0005-0000-0000-0000F8630000}"/>
    <cellStyle name="Percent 2 8 5" xfId="25592" xr:uid="{00000000-0005-0000-0000-0000F9630000}"/>
    <cellStyle name="Percent 2 8 6" xfId="25593" xr:uid="{00000000-0005-0000-0000-0000FA630000}"/>
    <cellStyle name="Percent 2 9" xfId="25594" xr:uid="{00000000-0005-0000-0000-0000FB630000}"/>
    <cellStyle name="Percent 2 9 2" xfId="25595" xr:uid="{00000000-0005-0000-0000-0000FC630000}"/>
    <cellStyle name="Percent 2 9 2 2" xfId="25596" xr:uid="{00000000-0005-0000-0000-0000FD630000}"/>
    <cellStyle name="Percent 2 9 2 3" xfId="25597" xr:uid="{00000000-0005-0000-0000-0000FE630000}"/>
    <cellStyle name="Percent 2 9 3" xfId="25598" xr:uid="{00000000-0005-0000-0000-0000FF630000}"/>
    <cellStyle name="Percent 2 9 4" xfId="25599" xr:uid="{00000000-0005-0000-0000-000000640000}"/>
    <cellStyle name="Percent 3" xfId="25600" xr:uid="{00000000-0005-0000-0000-000001640000}"/>
    <cellStyle name="Percent 3 2" xfId="25601" xr:uid="{00000000-0005-0000-0000-000002640000}"/>
    <cellStyle name="Percent 3 3" xfId="25602" xr:uid="{00000000-0005-0000-0000-000003640000}"/>
    <cellStyle name="Percent 3 3 2" xfId="25603" xr:uid="{00000000-0005-0000-0000-000004640000}"/>
    <cellStyle name="Percent 3 3 2 2" xfId="25604" xr:uid="{00000000-0005-0000-0000-000005640000}"/>
    <cellStyle name="Percent 3 3 2 2 2" xfId="25605" xr:uid="{00000000-0005-0000-0000-000006640000}"/>
    <cellStyle name="Percent 3 3 2 3" xfId="25606" xr:uid="{00000000-0005-0000-0000-000007640000}"/>
    <cellStyle name="Percent 3 3 2 4" xfId="25607" xr:uid="{00000000-0005-0000-0000-000008640000}"/>
    <cellStyle name="Percent 3 3 3" xfId="25608" xr:uid="{00000000-0005-0000-0000-000009640000}"/>
    <cellStyle name="Percent 3 3 3 2" xfId="25609" xr:uid="{00000000-0005-0000-0000-00000A640000}"/>
    <cellStyle name="Percent 3 3 3 2 2" xfId="25610" xr:uid="{00000000-0005-0000-0000-00000B640000}"/>
    <cellStyle name="Percent 3 3 3 3" xfId="25611" xr:uid="{00000000-0005-0000-0000-00000C640000}"/>
    <cellStyle name="Percent 3 3 3 3 2" xfId="25612" xr:uid="{00000000-0005-0000-0000-00000D640000}"/>
    <cellStyle name="Percent 3 3 3 4" xfId="25613" xr:uid="{00000000-0005-0000-0000-00000E640000}"/>
    <cellStyle name="Percent 3 3 3 5" xfId="25614" xr:uid="{00000000-0005-0000-0000-00000F640000}"/>
    <cellStyle name="Percent 3 3 4" xfId="25615" xr:uid="{00000000-0005-0000-0000-000010640000}"/>
    <cellStyle name="Percent 3 3 4 2" xfId="25616" xr:uid="{00000000-0005-0000-0000-000011640000}"/>
    <cellStyle name="Percent 3 3 4 3" xfId="25617" xr:uid="{00000000-0005-0000-0000-000012640000}"/>
    <cellStyle name="Percent 3 3 5" xfId="25618" xr:uid="{00000000-0005-0000-0000-000013640000}"/>
    <cellStyle name="Percent 3 3 6" xfId="25619" xr:uid="{00000000-0005-0000-0000-000014640000}"/>
    <cellStyle name="Percent 4" xfId="25620" xr:uid="{00000000-0005-0000-0000-000015640000}"/>
    <cellStyle name="Percent 4 2" xfId="25621" xr:uid="{00000000-0005-0000-0000-000016640000}"/>
    <cellStyle name="Percent 5" xfId="25622" xr:uid="{00000000-0005-0000-0000-000017640000}"/>
    <cellStyle name="Percent 5 2" xfId="25623" xr:uid="{00000000-0005-0000-0000-000018640000}"/>
    <cellStyle name="Percent 5 2 2" xfId="25624" xr:uid="{00000000-0005-0000-0000-000019640000}"/>
    <cellStyle name="Percent 5 3" xfId="25625" xr:uid="{00000000-0005-0000-0000-00001A640000}"/>
    <cellStyle name="Percent 6" xfId="25626" xr:uid="{00000000-0005-0000-0000-00001B640000}"/>
    <cellStyle name="Percent 7" xfId="25627" xr:uid="{00000000-0005-0000-0000-00001C640000}"/>
    <cellStyle name="Percent 7 2" xfId="25628" xr:uid="{00000000-0005-0000-0000-00001D640000}"/>
    <cellStyle name="Percent 7 2 2" xfId="25629" xr:uid="{00000000-0005-0000-0000-00001E640000}"/>
    <cellStyle name="Percent 7 2 2 2" xfId="25630" xr:uid="{00000000-0005-0000-0000-00001F640000}"/>
    <cellStyle name="Percent 7 2 3" xfId="25631" xr:uid="{00000000-0005-0000-0000-000020640000}"/>
    <cellStyle name="Percent 7 2 4" xfId="25632" xr:uid="{00000000-0005-0000-0000-000021640000}"/>
    <cellStyle name="Percent 7 3" xfId="25633" xr:uid="{00000000-0005-0000-0000-000022640000}"/>
    <cellStyle name="Percent 7 3 2" xfId="25634" xr:uid="{00000000-0005-0000-0000-000023640000}"/>
    <cellStyle name="Percent 7 3 2 2" xfId="25635" xr:uid="{00000000-0005-0000-0000-000024640000}"/>
    <cellStyle name="Percent 7 3 3" xfId="25636" xr:uid="{00000000-0005-0000-0000-000025640000}"/>
    <cellStyle name="Percent 7 3 3 2" xfId="25637" xr:uid="{00000000-0005-0000-0000-000026640000}"/>
    <cellStyle name="Percent 7 3 4" xfId="25638" xr:uid="{00000000-0005-0000-0000-000027640000}"/>
    <cellStyle name="Percent 7 3 5" xfId="25639" xr:uid="{00000000-0005-0000-0000-000028640000}"/>
    <cellStyle name="Percent 7 3 6" xfId="25640" xr:uid="{00000000-0005-0000-0000-000029640000}"/>
    <cellStyle name="Percent 7 4" xfId="25641" xr:uid="{00000000-0005-0000-0000-00002A640000}"/>
    <cellStyle name="Percent 7 4 2" xfId="25642" xr:uid="{00000000-0005-0000-0000-00002B640000}"/>
    <cellStyle name="Percent 7 4 2 2" xfId="25643" xr:uid="{00000000-0005-0000-0000-00002C640000}"/>
    <cellStyle name="Percent 7 4 2 3" xfId="25644" xr:uid="{00000000-0005-0000-0000-00002D640000}"/>
    <cellStyle name="Percent 7 4 3" xfId="25645" xr:uid="{00000000-0005-0000-0000-00002E640000}"/>
    <cellStyle name="Percent 7 4 4" xfId="25646" xr:uid="{00000000-0005-0000-0000-00002F640000}"/>
    <cellStyle name="Percent 7 5" xfId="25647" xr:uid="{00000000-0005-0000-0000-000030640000}"/>
    <cellStyle name="Percent 7 6" xfId="25648" xr:uid="{00000000-0005-0000-0000-000031640000}"/>
    <cellStyle name="Percent 8" xfId="25649" xr:uid="{00000000-0005-0000-0000-000032640000}"/>
    <cellStyle name="Percent 8 2" xfId="25650" xr:uid="{00000000-0005-0000-0000-000033640000}"/>
    <cellStyle name="Percent 8 2 2" xfId="25651" xr:uid="{00000000-0005-0000-0000-000034640000}"/>
    <cellStyle name="Percent 8 2 2 2" xfId="25652" xr:uid="{00000000-0005-0000-0000-000035640000}"/>
    <cellStyle name="Percent 8 2 3" xfId="25653" xr:uid="{00000000-0005-0000-0000-000036640000}"/>
    <cellStyle name="Percent 8 2 4" xfId="25654" xr:uid="{00000000-0005-0000-0000-000037640000}"/>
    <cellStyle name="Percent 8 3" xfId="25655" xr:uid="{00000000-0005-0000-0000-000038640000}"/>
    <cellStyle name="Percent 8 3 2" xfId="25656" xr:uid="{00000000-0005-0000-0000-000039640000}"/>
    <cellStyle name="Percent 8 3 2 2" xfId="25657" xr:uid="{00000000-0005-0000-0000-00003A640000}"/>
    <cellStyle name="Percent 8 3 3" xfId="25658" xr:uid="{00000000-0005-0000-0000-00003B640000}"/>
    <cellStyle name="Percent 8 3 3 2" xfId="25659" xr:uid="{00000000-0005-0000-0000-00003C640000}"/>
    <cellStyle name="Percent 8 3 4" xfId="25660" xr:uid="{00000000-0005-0000-0000-00003D640000}"/>
    <cellStyle name="Percent 8 3 5" xfId="25661" xr:uid="{00000000-0005-0000-0000-00003E640000}"/>
    <cellStyle name="Percent 8 4" xfId="25662" xr:uid="{00000000-0005-0000-0000-00003F640000}"/>
    <cellStyle name="Percent 8 4 2" xfId="25663" xr:uid="{00000000-0005-0000-0000-000040640000}"/>
    <cellStyle name="Percent 8 4 3" xfId="25664" xr:uid="{00000000-0005-0000-0000-000041640000}"/>
    <cellStyle name="Percent 8 5" xfId="25665" xr:uid="{00000000-0005-0000-0000-000042640000}"/>
    <cellStyle name="Percent 8 6" xfId="25666" xr:uid="{00000000-0005-0000-0000-000043640000}"/>
    <cellStyle name="Percent 9" xfId="25667" xr:uid="{00000000-0005-0000-0000-000044640000}"/>
    <cellStyle name="Percent 9 2" xfId="25668" xr:uid="{00000000-0005-0000-0000-000045640000}"/>
    <cellStyle name="Percent 9 2 2" xfId="25669" xr:uid="{00000000-0005-0000-0000-000046640000}"/>
    <cellStyle name="Percent 9 2 3" xfId="25670" xr:uid="{00000000-0005-0000-0000-000047640000}"/>
    <cellStyle name="Percent 9 3" xfId="25671" xr:uid="{00000000-0005-0000-0000-000048640000}"/>
    <cellStyle name="Percent 9 3 2" xfId="25672" xr:uid="{00000000-0005-0000-0000-000049640000}"/>
    <cellStyle name="Percent 9 3 3" xfId="25673" xr:uid="{00000000-0005-0000-0000-00004A640000}"/>
    <cellStyle name="Percent 9 4" xfId="25674" xr:uid="{00000000-0005-0000-0000-00004B640000}"/>
    <cellStyle name="Percent 9 4 2" xfId="25675" xr:uid="{00000000-0005-0000-0000-00004C640000}"/>
    <cellStyle name="Percent 9 4 3" xfId="25676" xr:uid="{00000000-0005-0000-0000-00004D640000}"/>
    <cellStyle name="Percent 9 5" xfId="25677" xr:uid="{00000000-0005-0000-0000-00004E640000}"/>
    <cellStyle name="Percent 9 6" xfId="25678" xr:uid="{00000000-0005-0000-0000-00004F640000}"/>
    <cellStyle name="statement" xfId="25679" xr:uid="{00000000-0005-0000-0000-000050640000}"/>
    <cellStyle name="Statement heading" xfId="25680" xr:uid="{00000000-0005-0000-0000-000051640000}"/>
    <cellStyle name="Statement heading 2" xfId="25681" xr:uid="{00000000-0005-0000-0000-000052640000}"/>
    <cellStyle name="Total 2" xfId="25682" xr:uid="{00000000-0005-0000-0000-000053640000}"/>
    <cellStyle name="Warning Text 2" xfId="25683" xr:uid="{00000000-0005-0000-0000-000054640000}"/>
    <cellStyle name="Years" xfId="25684" xr:uid="{00000000-0005-0000-0000-000055640000}"/>
    <cellStyle name="Years 2" xfId="25685" xr:uid="{00000000-0005-0000-0000-000056640000}"/>
  </cellStyles>
  <dxfs count="14">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rgb="FF00B050"/>
      </font>
      <fill>
        <patternFill>
          <fgColor auto="1"/>
          <bgColor theme="6" tint="0.79998168889431442"/>
        </patternFill>
      </fill>
    </dxf>
    <dxf>
      <font>
        <color rgb="FFFF0000"/>
      </font>
      <fill>
        <patternFill>
          <bgColor rgb="FFFF9B9B"/>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colors>
    <mruColors>
      <color rgb="FF99CCFF"/>
      <color rgb="FF0000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434975</xdr:colOff>
      <xdr:row>0</xdr:row>
      <xdr:rowOff>0</xdr:rowOff>
    </xdr:from>
    <xdr:to>
      <xdr:col>11</xdr:col>
      <xdr:colOff>1009650</xdr:colOff>
      <xdr:row>2</xdr:row>
      <xdr:rowOff>111126</xdr:rowOff>
    </xdr:to>
    <xdr:pic>
      <xdr:nvPicPr>
        <xdr:cNvPr id="4" name="Picture 3">
          <a:extLst>
            <a:ext uri="{FF2B5EF4-FFF2-40B4-BE49-F238E27FC236}">
              <a16:creationId xmlns:a16="http://schemas.microsoft.com/office/drawing/2014/main" id="{CCE8F300-6340-4F09-A2EF-30F7B4626B3C}"/>
            </a:ext>
          </a:extLst>
        </xdr:cNvPr>
        <xdr:cNvPicPr>
          <a:picLocks noChangeAspect="1"/>
        </xdr:cNvPicPr>
      </xdr:nvPicPr>
      <xdr:blipFill rotWithShape="1">
        <a:blip xmlns:r="http://schemas.openxmlformats.org/officeDocument/2006/relationships" r:embed="rId1"/>
        <a:srcRect l="2122" t="11760" r="2122" b="10205"/>
        <a:stretch/>
      </xdr:blipFill>
      <xdr:spPr>
        <a:xfrm>
          <a:off x="9686925"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74712CF-D9BA-4E15-8C8C-A264BAD3C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F3705CC-5497-4B56-955A-A403BCC49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A8349951-2950-40AF-BE9E-661FE55BD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C49F87-9C50-4115-938A-71DEFB884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1BB08D-281F-4984-AE7B-72732C4AF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9C87D53D-B0AB-451B-B108-7230C6E2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9275"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12</xdr:col>
      <xdr:colOff>0</xdr:colOff>
      <xdr:row>6</xdr:row>
      <xdr:rowOff>0</xdr:rowOff>
    </xdr:to>
    <xdr:pic>
      <xdr:nvPicPr>
        <xdr:cNvPr id="2" name="Picture 1">
          <a:extLst>
            <a:ext uri="{FF2B5EF4-FFF2-40B4-BE49-F238E27FC236}">
              <a16:creationId xmlns:a16="http://schemas.microsoft.com/office/drawing/2014/main" id="{E6605CBF-178F-4222-9C48-CD7F2185B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5</xdr:row>
      <xdr:rowOff>0</xdr:rowOff>
    </xdr:from>
    <xdr:to>
      <xdr:col>12</xdr:col>
      <xdr:colOff>0</xdr:colOff>
      <xdr:row>6</xdr:row>
      <xdr:rowOff>0</xdr:rowOff>
    </xdr:to>
    <xdr:pic>
      <xdr:nvPicPr>
        <xdr:cNvPr id="3" name="Picture 2">
          <a:extLst>
            <a:ext uri="{FF2B5EF4-FFF2-40B4-BE49-F238E27FC236}">
              <a16:creationId xmlns:a16="http://schemas.microsoft.com/office/drawing/2014/main" id="{BFBEEE34-E6B1-4ECE-910C-7F0554111A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5</xdr:row>
      <xdr:rowOff>0</xdr:rowOff>
    </xdr:from>
    <xdr:to>
      <xdr:col>13</xdr:col>
      <xdr:colOff>0</xdr:colOff>
      <xdr:row>6</xdr:row>
      <xdr:rowOff>0</xdr:rowOff>
    </xdr:to>
    <xdr:pic>
      <xdr:nvPicPr>
        <xdr:cNvPr id="4" name="Picture 3">
          <a:extLst>
            <a:ext uri="{FF2B5EF4-FFF2-40B4-BE49-F238E27FC236}">
              <a16:creationId xmlns:a16="http://schemas.microsoft.com/office/drawing/2014/main" id="{025B6E28-0038-4AEF-A2D9-64D22D92D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9F03504-F352-423A-9FE6-B2AF60361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7CF2499-7BE7-4F42-A56B-84FB57986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734BAF1-2740-4E48-99D4-6C7B82E5C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ases\SIMA\RR-2023-005\Working%20Files\Research\Questionnaires\PRO%20Templ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Cases\SIMA\NQ-000\Working%20Files\Research\Questionnaires\Questionnaire%20Templates%202023\PRO%20Template.xlsx" TargetMode="External"/><Relationship Id="rId1" Type="http://schemas.openxmlformats.org/officeDocument/2006/relationships/externalLinkPath" Target="file:///S:\Cases\SIMA\NQ-000\Working%20Files\Research\Questionnaires\Questionnaire%20Templates%202023\PRO%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Variables"/>
      <sheetName val="Intro"/>
      <sheetName val="Info"/>
      <sheetName val="Cert|Attest"/>
      <sheetName val="Public"/>
      <sheetName val="Product Specific"/>
      <sheetName val="Forecasts|Prévisions"/>
      <sheetName val="Grades|Nuances"/>
      <sheetName val="Activ"/>
      <sheetName val="Activ INT"/>
      <sheetName val="Add Pub"/>
      <sheetName val="Prod"/>
      <sheetName val="Prod INT"/>
      <sheetName val="Fin"/>
      <sheetName val="Fin INT"/>
      <sheetName val="Plans"/>
      <sheetName val="Add Pro"/>
      <sheetName val="DB Sales"/>
      <sheetName val="Performance"/>
      <sheetName val="OtherPerf"/>
      <sheetName val="Avg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Variables"/>
      <sheetName val="Intro"/>
      <sheetName val="Info"/>
      <sheetName val="Cert|Attest"/>
      <sheetName val="Public"/>
      <sheetName val="Forecasts|Prévisions"/>
      <sheetName val="Grades|Nuances"/>
      <sheetName val="Activ"/>
      <sheetName val="Activ INT"/>
      <sheetName val="Add Pub"/>
      <sheetName val="Prod"/>
      <sheetName val="Prod INT"/>
      <sheetName val="Fin"/>
      <sheetName val="Fin INT"/>
      <sheetName val="Plans"/>
      <sheetName val="Add Pro"/>
      <sheetName val="DB Sales"/>
      <sheetName val="Performance"/>
      <sheetName val="OtherPerf"/>
      <sheetName val="AvgCost"/>
      <sheetName val="Product Specific"/>
      <sheetName val="DataT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0834-ABC7-41E8-9E42-10913FD30AB1}">
  <sheetPr codeName="Sheet2">
    <tabColor rgb="FFFFC000"/>
  </sheetPr>
  <dimension ref="A1:G44"/>
  <sheetViews>
    <sheetView showGridLines="0" topLeftCell="A6" workbookViewId="0">
      <selection activeCell="B21" sqref="B21"/>
    </sheetView>
  </sheetViews>
  <sheetFormatPr defaultColWidth="8.54296875" defaultRowHeight="14" x14ac:dyDescent="0.35"/>
  <cols>
    <col min="1" max="1" width="24.453125" style="185" bestFit="1" customWidth="1"/>
    <col min="2" max="2" width="27.453125" style="92" bestFit="1" customWidth="1"/>
    <col min="3" max="3" width="32" style="92" bestFit="1" customWidth="1"/>
    <col min="4" max="4" width="15.453125" style="92" customWidth="1"/>
    <col min="5" max="16384" width="8.54296875" style="92"/>
  </cols>
  <sheetData>
    <row r="1" spans="1:7" s="184" customFormat="1" x14ac:dyDescent="0.35">
      <c r="A1" s="187" t="s">
        <v>69</v>
      </c>
      <c r="B1" s="188" t="s">
        <v>70</v>
      </c>
      <c r="C1" s="188" t="s">
        <v>71</v>
      </c>
      <c r="D1" s="188"/>
      <c r="E1" s="188"/>
      <c r="F1" s="188" t="s">
        <v>72</v>
      </c>
      <c r="G1" s="188"/>
    </row>
    <row r="2" spans="1:7" x14ac:dyDescent="0.35">
      <c r="A2" s="185" t="s">
        <v>73</v>
      </c>
      <c r="B2" s="30" t="s">
        <v>363</v>
      </c>
      <c r="C2" s="30" t="str">
        <f>B2</f>
        <v>RR-2025-002</v>
      </c>
      <c r="F2" s="92" t="s">
        <v>172</v>
      </c>
    </row>
    <row r="3" spans="1:7" x14ac:dyDescent="0.35">
      <c r="A3" s="185" t="s">
        <v>74</v>
      </c>
      <c r="B3" s="92" t="s">
        <v>364</v>
      </c>
      <c r="C3" s="92" t="s">
        <v>365</v>
      </c>
      <c r="F3" s="92" t="s">
        <v>171</v>
      </c>
    </row>
    <row r="4" spans="1:7" x14ac:dyDescent="0.35">
      <c r="A4" s="185" t="s">
        <v>134</v>
      </c>
      <c r="B4" s="30"/>
      <c r="C4" s="30"/>
      <c r="F4" s="92" t="s">
        <v>170</v>
      </c>
    </row>
    <row r="5" spans="1:7" ht="28" x14ac:dyDescent="0.35">
      <c r="A5" s="185" t="s">
        <v>236</v>
      </c>
      <c r="B5" s="30" t="s">
        <v>366</v>
      </c>
      <c r="C5" s="30" t="s">
        <v>388</v>
      </c>
      <c r="D5" s="92" t="s">
        <v>359</v>
      </c>
    </row>
    <row r="6" spans="1:7" x14ac:dyDescent="0.35">
      <c r="A6" s="185" t="s">
        <v>229</v>
      </c>
      <c r="B6" s="162">
        <v>2022</v>
      </c>
      <c r="C6" s="162">
        <f>B6</f>
        <v>2022</v>
      </c>
      <c r="F6" s="101" t="s">
        <v>261</v>
      </c>
    </row>
    <row r="7" spans="1:7" x14ac:dyDescent="0.35">
      <c r="A7" s="185" t="s">
        <v>260</v>
      </c>
      <c r="B7" s="186" t="s">
        <v>394</v>
      </c>
      <c r="C7" s="223" t="s">
        <v>367</v>
      </c>
      <c r="F7" s="30" t="s">
        <v>362</v>
      </c>
    </row>
    <row r="8" spans="1:7" x14ac:dyDescent="0.35">
      <c r="A8" s="185" t="s">
        <v>230</v>
      </c>
      <c r="B8" s="162">
        <v>2025</v>
      </c>
      <c r="C8" s="162">
        <f>B8</f>
        <v>2025</v>
      </c>
      <c r="F8" s="30" t="s">
        <v>361</v>
      </c>
    </row>
    <row r="9" spans="1:7" x14ac:dyDescent="0.35">
      <c r="A9" s="185" t="s">
        <v>178</v>
      </c>
      <c r="B9" s="92" t="s">
        <v>395</v>
      </c>
      <c r="C9" s="92" t="s">
        <v>392</v>
      </c>
      <c r="F9" s="134" t="s">
        <v>262</v>
      </c>
    </row>
    <row r="10" spans="1:7" x14ac:dyDescent="0.35">
      <c r="A10" s="185" t="s">
        <v>179</v>
      </c>
      <c r="B10" s="92" t="s">
        <v>396</v>
      </c>
      <c r="C10" s="92" t="s">
        <v>393</v>
      </c>
    </row>
    <row r="11" spans="1:7" x14ac:dyDescent="0.35">
      <c r="A11" s="185" t="s">
        <v>75</v>
      </c>
      <c r="B11" s="233" t="s">
        <v>386</v>
      </c>
      <c r="C11" s="231" t="s">
        <v>387</v>
      </c>
    </row>
    <row r="12" spans="1:7" x14ac:dyDescent="0.35">
      <c r="B12" s="30"/>
      <c r="C12" s="30"/>
    </row>
    <row r="13" spans="1:7" x14ac:dyDescent="0.35">
      <c r="A13" s="190" t="s">
        <v>311</v>
      </c>
      <c r="B13" s="30" t="s">
        <v>368</v>
      </c>
      <c r="C13" s="30" t="s">
        <v>369</v>
      </c>
      <c r="D13" s="30" t="s">
        <v>374</v>
      </c>
    </row>
    <row r="14" spans="1:7" x14ac:dyDescent="0.35">
      <c r="A14" s="190" t="s">
        <v>312</v>
      </c>
      <c r="B14" s="30" t="s">
        <v>370</v>
      </c>
      <c r="C14" s="30" t="s">
        <v>371</v>
      </c>
      <c r="D14" s="30" t="s">
        <v>375</v>
      </c>
    </row>
    <row r="15" spans="1:7" x14ac:dyDescent="0.35">
      <c r="B15" s="30"/>
      <c r="C15" s="30"/>
    </row>
    <row r="16" spans="1:7" x14ac:dyDescent="0.35">
      <c r="A16" s="185" t="s">
        <v>79</v>
      </c>
      <c r="B16" s="30" t="s">
        <v>495</v>
      </c>
      <c r="C16" s="31" t="s">
        <v>496</v>
      </c>
    </row>
    <row r="17" spans="1:3" x14ac:dyDescent="0.35">
      <c r="A17" s="185" t="s">
        <v>252</v>
      </c>
      <c r="B17" s="92" t="s">
        <v>372</v>
      </c>
      <c r="C17" s="92" t="s">
        <v>373</v>
      </c>
    </row>
    <row r="18" spans="1:3" x14ac:dyDescent="0.35">
      <c r="B18" s="30"/>
      <c r="C18" s="30"/>
    </row>
    <row r="19" spans="1:3" x14ac:dyDescent="0.35">
      <c r="A19" s="185" t="s">
        <v>80</v>
      </c>
      <c r="B19" s="230"/>
      <c r="C19" s="230"/>
    </row>
    <row r="20" spans="1:3" x14ac:dyDescent="0.35">
      <c r="A20" s="185" t="s">
        <v>81</v>
      </c>
      <c r="B20" s="231"/>
      <c r="C20" s="232"/>
    </row>
    <row r="21" spans="1:3" ht="168" x14ac:dyDescent="0.35">
      <c r="A21" s="185" t="s">
        <v>82</v>
      </c>
      <c r="B21" s="224" t="s">
        <v>497</v>
      </c>
      <c r="C21" s="224"/>
    </row>
    <row r="23" spans="1:3" x14ac:dyDescent="0.35">
      <c r="A23" s="185" t="s">
        <v>76</v>
      </c>
      <c r="B23" s="92" t="s">
        <v>231</v>
      </c>
      <c r="C23" s="92" t="s">
        <v>231</v>
      </c>
    </row>
    <row r="24" spans="1:3" x14ac:dyDescent="0.35">
      <c r="A24" s="185" t="s">
        <v>77</v>
      </c>
      <c r="B24" s="92" t="s">
        <v>232</v>
      </c>
      <c r="C24" s="92" t="s">
        <v>232</v>
      </c>
    </row>
    <row r="26" spans="1:3" x14ac:dyDescent="0.35">
      <c r="A26" s="185" t="s">
        <v>78</v>
      </c>
      <c r="B26" s="92" t="s">
        <v>233</v>
      </c>
      <c r="C26" s="92" t="s">
        <v>235</v>
      </c>
    </row>
    <row r="27" spans="1:3" x14ac:dyDescent="0.35">
      <c r="A27" s="185" t="s">
        <v>188</v>
      </c>
      <c r="B27" s="92" t="s">
        <v>234</v>
      </c>
      <c r="C27" s="92" t="s">
        <v>349</v>
      </c>
    </row>
    <row r="29" spans="1:3" x14ac:dyDescent="0.35">
      <c r="A29" s="189" t="s">
        <v>285</v>
      </c>
    </row>
    <row r="30" spans="1:3" x14ac:dyDescent="0.35">
      <c r="A30" s="185" t="s">
        <v>383</v>
      </c>
      <c r="B30" s="32" t="s">
        <v>377</v>
      </c>
      <c r="C30" s="32" t="s">
        <v>378</v>
      </c>
    </row>
    <row r="31" spans="1:3" x14ac:dyDescent="0.35">
      <c r="A31" s="185" t="s">
        <v>384</v>
      </c>
      <c r="B31" s="32" t="s">
        <v>379</v>
      </c>
      <c r="C31" s="32" t="s">
        <v>380</v>
      </c>
    </row>
    <row r="32" spans="1:3" x14ac:dyDescent="0.35">
      <c r="A32" s="185" t="s">
        <v>385</v>
      </c>
      <c r="B32" s="32" t="s">
        <v>381</v>
      </c>
      <c r="C32" s="32" t="s">
        <v>381</v>
      </c>
    </row>
    <row r="33" spans="1:4" ht="112" x14ac:dyDescent="0.35">
      <c r="A33" s="185" t="s">
        <v>376</v>
      </c>
      <c r="B33" s="32" t="s">
        <v>405</v>
      </c>
      <c r="C33" s="32" t="s">
        <v>401</v>
      </c>
    </row>
    <row r="34" spans="1:4" x14ac:dyDescent="0.35">
      <c r="A34" s="185" t="s">
        <v>310</v>
      </c>
      <c r="B34" s="92" t="s">
        <v>305</v>
      </c>
      <c r="C34" s="92" t="s">
        <v>306</v>
      </c>
    </row>
    <row r="35" spans="1:4" x14ac:dyDescent="0.35">
      <c r="A35" s="185" t="s">
        <v>307</v>
      </c>
      <c r="B35" s="92" t="s">
        <v>406</v>
      </c>
      <c r="C35" s="92" t="s">
        <v>407</v>
      </c>
    </row>
    <row r="37" spans="1:4" x14ac:dyDescent="0.35">
      <c r="A37" s="344" t="s">
        <v>322</v>
      </c>
      <c r="B37" s="344"/>
      <c r="C37" s="344"/>
      <c r="D37" s="344"/>
    </row>
    <row r="38" spans="1:4" x14ac:dyDescent="0.35">
      <c r="A38" s="185" t="s">
        <v>330</v>
      </c>
      <c r="B38" s="92" t="s">
        <v>324</v>
      </c>
      <c r="C38" s="92" t="s">
        <v>325</v>
      </c>
      <c r="D38" s="193" t="str">
        <f>IF(Intro!$G$23="English",B38,C38)</f>
        <v>Yes</v>
      </c>
    </row>
    <row r="39" spans="1:4" x14ac:dyDescent="0.35">
      <c r="B39" s="92" t="s">
        <v>326</v>
      </c>
      <c r="C39" s="92" t="s">
        <v>327</v>
      </c>
      <c r="D39" s="193" t="str">
        <f>IF(Intro!$G$23="English",B39,C39)</f>
        <v>No</v>
      </c>
    </row>
    <row r="40" spans="1:4" x14ac:dyDescent="0.35">
      <c r="D40" s="193"/>
    </row>
    <row r="41" spans="1:4" x14ac:dyDescent="0.35">
      <c r="A41" s="185" t="s">
        <v>323</v>
      </c>
      <c r="B41" s="92" t="s">
        <v>320</v>
      </c>
      <c r="C41" s="92" t="s">
        <v>321</v>
      </c>
      <c r="D41" s="193" t="str">
        <f>IF(Intro!$G$23="English",B41,C41)</f>
        <v>Distributor</v>
      </c>
    </row>
    <row r="42" spans="1:4" x14ac:dyDescent="0.35">
      <c r="B42" s="92" t="s">
        <v>53</v>
      </c>
      <c r="C42" s="92" t="s">
        <v>43</v>
      </c>
      <c r="D42" s="193" t="str">
        <f>IF(Intro!$G$23="English",B42,C42)</f>
        <v>End user</v>
      </c>
    </row>
    <row r="43" spans="1:4" x14ac:dyDescent="0.35">
      <c r="B43" s="92" t="s">
        <v>175</v>
      </c>
      <c r="C43" s="92" t="s">
        <v>176</v>
      </c>
      <c r="D43" s="193" t="str">
        <f>IF(Intro!$G$23="English",B43,C43)</f>
        <v>Broker or trader</v>
      </c>
    </row>
    <row r="44" spans="1:4" x14ac:dyDescent="0.35">
      <c r="B44" s="92" t="s">
        <v>122</v>
      </c>
      <c r="C44" s="92" t="s">
        <v>164</v>
      </c>
      <c r="D44" s="193" t="str">
        <f>IF(Intro!$G$23="English",B44,C44)</f>
        <v>Producer of the goods</v>
      </c>
    </row>
  </sheetData>
  <sheetProtection algorithmName="SHA-512" hashValue="7p6YTc3f8rZH1MS2hn3qqi98DR6ujbiv9qE1dzhF+kgAiYKeAoFPa+OaWwA/87IIRxL12McBp/aoTfV5YFKfsQ==" saltValue="5rB/k06tFMb8jsbdmMW6wg==" spinCount="100000" sheet="1" objects="1" scenarios="1" selectLockedCells="1"/>
  <mergeCells count="1">
    <mergeCell ref="A37:D37"/>
  </mergeCells>
  <phoneticPr fontId="42" type="noConversion"/>
  <dataValidations count="2">
    <dataValidation type="list" allowBlank="1" showInputMessage="1" showErrorMessage="1" sqref="C4" xr:uid="{35F97C14-886C-4CE5-9526-058FF61BC943}">
      <formula1>"le dumping, le subventionnement, le dumping et le subventionnement"</formula1>
    </dataValidation>
    <dataValidation type="list" allowBlank="1" showInputMessage="1" showErrorMessage="1" sqref="B4" xr:uid="{BF4DEB20-5D77-4D95-B7D9-BA934FF97711}">
      <formula1>"dumping, subsidization, dumping and subsidization"</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EB70-2BB9-40F5-9BAC-DF6687572E0E}">
  <sheetPr>
    <tabColor rgb="FF92D050"/>
    <pageSetUpPr fitToPage="1"/>
  </sheetPr>
  <dimension ref="A1:V65"/>
  <sheetViews>
    <sheetView showGridLines="0" zoomScaleNormal="100" zoomScaleSheetLayoutView="55"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8" width="9.453125" style="92" customWidth="1"/>
    <col min="19" max="16384" width="9.453125" style="92"/>
  </cols>
  <sheetData>
    <row r="1" spans="1:16" x14ac:dyDescent="0.35">
      <c r="O1" s="10" t="s">
        <v>70</v>
      </c>
      <c r="P1" s="10" t="s">
        <v>83</v>
      </c>
    </row>
    <row r="2" spans="1:16" x14ac:dyDescent="0.35">
      <c r="B2" s="11" t="str">
        <f>Pro!B2</f>
        <v>PROTECTED</v>
      </c>
      <c r="C2" s="11"/>
      <c r="O2" s="2"/>
      <c r="P2" s="2"/>
    </row>
    <row r="3" spans="1:16" x14ac:dyDescent="0.35">
      <c r="B3" s="13"/>
      <c r="C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Pro!B8</f>
        <v>The following questions refer to the goods as defined in the product description on the Intro tab.</v>
      </c>
      <c r="C8" s="494"/>
      <c r="D8" s="494"/>
      <c r="E8" s="494"/>
      <c r="F8" s="494"/>
      <c r="G8" s="494"/>
      <c r="H8" s="494"/>
      <c r="I8" s="494"/>
      <c r="J8" s="494"/>
      <c r="K8" s="494"/>
      <c r="L8" s="494"/>
      <c r="M8" s="21"/>
      <c r="N8" s="21"/>
      <c r="O8" s="22"/>
    </row>
    <row r="9" spans="1:16" s="6" customFormat="1" x14ac:dyDescent="0.35">
      <c r="A9" s="4"/>
      <c r="B9" s="494" t="str">
        <f>Pro!B9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226"/>
      <c r="C11" s="2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ht="28" x14ac:dyDescent="0.35">
      <c r="A13" s="4" t="s">
        <v>382</v>
      </c>
      <c r="B13" s="590" t="str">
        <f>Pro!B13</f>
        <v>• Report only sales from your firm’s imports. Sales of purchased goods from Canadian producers must be excluded.</v>
      </c>
      <c r="C13" s="590"/>
      <c r="D13" s="590"/>
      <c r="E13" s="590"/>
      <c r="F13" s="590"/>
      <c r="G13" s="590"/>
      <c r="H13" s="590"/>
      <c r="I13" s="590"/>
      <c r="J13" s="590"/>
      <c r="K13" s="590"/>
      <c r="L13" s="590"/>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IF(Intro!$G$23="English",O17,P17)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t="s">
        <v>286</v>
      </c>
      <c r="P17" s="16" t="s">
        <v>287</v>
      </c>
    </row>
    <row r="18" spans="1:16" s="6" customFormat="1" x14ac:dyDescent="0.35">
      <c r="A18" s="4"/>
      <c r="B18" s="15"/>
      <c r="C18" s="15"/>
      <c r="D18" s="3"/>
      <c r="E18" s="3"/>
      <c r="F18" s="3"/>
      <c r="G18" s="3"/>
      <c r="H18" s="3"/>
      <c r="I18" s="3"/>
      <c r="J18" s="3"/>
      <c r="K18" s="3"/>
      <c r="L18" s="3"/>
      <c r="O18" s="16"/>
      <c r="P18" s="16"/>
    </row>
    <row r="19" spans="1:16" x14ac:dyDescent="0.35">
      <c r="A19" s="7"/>
      <c r="B19" s="411" t="str">
        <f>IF(Intro!$G$23="English",O19,P19)</f>
        <v>IMPORTS AND SALES</v>
      </c>
      <c r="C19" s="412"/>
      <c r="D19" s="412"/>
      <c r="E19" s="412"/>
      <c r="F19" s="412"/>
      <c r="G19" s="412"/>
      <c r="H19" s="412"/>
      <c r="I19" s="412"/>
      <c r="J19" s="412"/>
      <c r="K19" s="412"/>
      <c r="L19" s="413"/>
      <c r="M19" s="92"/>
      <c r="O19" s="92" t="s">
        <v>288</v>
      </c>
      <c r="P19" s="92" t="s">
        <v>289</v>
      </c>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ht="15.75" customHeight="1" x14ac:dyDescent="0.35">
      <c r="A22" s="7"/>
      <c r="B22" s="417" t="str">
        <f>IF(Intro!$G$23="English",O22,P22)</f>
        <v xml:space="preserve">Provide your firm's imports and sales of imports of the goods from: </v>
      </c>
      <c r="C22" s="418"/>
      <c r="D22" s="418"/>
      <c r="E22" s="418"/>
      <c r="F22" s="418"/>
      <c r="G22" s="363" t="str">
        <f>IF(Intro!$G$23="English",Variables!B31,Variables!C31)</f>
        <v>Korea</v>
      </c>
      <c r="H22" s="364"/>
      <c r="I22" s="364"/>
      <c r="J22" s="364"/>
      <c r="K22" s="365"/>
      <c r="L22" s="18"/>
      <c r="M22" s="92"/>
      <c r="O22" s="92" t="s">
        <v>313</v>
      </c>
      <c r="P22" s="92" t="s">
        <v>314</v>
      </c>
    </row>
    <row r="23" spans="1:16" ht="15.75" customHeight="1" x14ac:dyDescent="0.35">
      <c r="A23" s="7"/>
      <c r="B23" s="417"/>
      <c r="C23" s="418"/>
      <c r="D23" s="418"/>
      <c r="E23" s="418"/>
      <c r="F23" s="418"/>
      <c r="G23" s="366"/>
      <c r="H23" s="367"/>
      <c r="I23" s="367"/>
      <c r="J23" s="367"/>
      <c r="K23" s="368"/>
      <c r="L23" s="18"/>
      <c r="M23" s="92"/>
    </row>
    <row r="24" spans="1:16" x14ac:dyDescent="0.35">
      <c r="A24" s="7"/>
      <c r="B24" s="244"/>
      <c r="C24" s="245"/>
      <c r="D24" s="246"/>
      <c r="E24" s="246"/>
      <c r="F24" s="246"/>
      <c r="G24" s="246"/>
      <c r="H24" s="246"/>
      <c r="I24" s="246"/>
      <c r="J24" s="246"/>
      <c r="K24" s="246"/>
      <c r="L24" s="18"/>
      <c r="M24" s="92"/>
    </row>
    <row r="25" spans="1:16" x14ac:dyDescent="0.35">
      <c r="A25" s="7"/>
      <c r="B25" s="252"/>
      <c r="C25" s="245"/>
      <c r="D25" s="246"/>
      <c r="E25" s="246"/>
      <c r="F25" s="246"/>
      <c r="G25" s="246"/>
      <c r="H25" s="246"/>
      <c r="I25" s="246"/>
      <c r="J25" s="246"/>
      <c r="K25" s="246"/>
      <c r="L25" s="18"/>
      <c r="M25" s="92"/>
      <c r="O25" s="19"/>
    </row>
    <row r="26" spans="1:16" x14ac:dyDescent="0.35">
      <c r="A26" s="7"/>
      <c r="B26" s="225"/>
      <c r="E26" s="28"/>
      <c r="F26" s="92"/>
      <c r="G26" s="598">
        <f>Variables!$B$6</f>
        <v>2022</v>
      </c>
      <c r="H26" s="598">
        <f>G26+1</f>
        <v>2023</v>
      </c>
      <c r="I26" s="598">
        <f>H26+1</f>
        <v>2024</v>
      </c>
      <c r="J26" s="598" t="str">
        <f>IF(Intro!$G$23="English",Variables!B9,Variables!C9)</f>
        <v>Jan-Sept 2024</v>
      </c>
      <c r="K26" s="598" t="str">
        <f>IF(Intro!$G$23="English",Variables!B10,Variables!C10)</f>
        <v>Jan-Sept 2025</v>
      </c>
      <c r="L26" s="132"/>
      <c r="M26" s="92"/>
      <c r="O26" s="19"/>
    </row>
    <row r="27" spans="1:16" x14ac:dyDescent="0.35">
      <c r="A27" s="7"/>
      <c r="B27" s="225"/>
      <c r="E27" s="28"/>
      <c r="F27" s="92"/>
      <c r="G27" s="615"/>
      <c r="H27" s="599"/>
      <c r="I27" s="599"/>
      <c r="J27" s="599"/>
      <c r="K27" s="599"/>
      <c r="L27" s="132"/>
      <c r="M27" s="92"/>
      <c r="O27" s="25" t="s">
        <v>181</v>
      </c>
      <c r="P27" s="10" t="s">
        <v>226</v>
      </c>
    </row>
    <row r="28" spans="1:16" ht="14.25" customHeight="1" x14ac:dyDescent="0.35">
      <c r="A28" s="7"/>
      <c r="B28" s="600" t="str">
        <f>IF(Intro!$G$23="English",O28,P28)</f>
        <v xml:space="preserve">Imports </v>
      </c>
      <c r="C28" s="601"/>
      <c r="D28" s="601"/>
      <c r="E28" s="601"/>
      <c r="F28" s="601"/>
      <c r="G28" s="601"/>
      <c r="H28" s="601"/>
      <c r="I28" s="601"/>
      <c r="J28" s="601"/>
      <c r="K28" s="601"/>
      <c r="L28" s="132"/>
      <c r="M28" s="92"/>
      <c r="O28" s="92" t="s">
        <v>208</v>
      </c>
      <c r="P28" s="92" t="s">
        <v>209</v>
      </c>
    </row>
    <row r="29" spans="1:16" x14ac:dyDescent="0.35">
      <c r="A29" s="7"/>
      <c r="B29" s="617" t="str">
        <f>IF(Intro!$G$23="English",O28,P28)</f>
        <v xml:space="preserve">Imports </v>
      </c>
      <c r="C29" s="461"/>
      <c r="D29" s="607" t="str">
        <f>IF(Intro!$G$23="English",Variables!B23,Variables!C23)</f>
        <v>tonnes</v>
      </c>
      <c r="E29" s="607"/>
      <c r="F29" s="607"/>
      <c r="G29" s="215"/>
      <c r="H29" s="215"/>
      <c r="I29" s="215"/>
      <c r="J29" s="215"/>
      <c r="K29" s="215"/>
      <c r="L29" s="132"/>
      <c r="M29" s="92"/>
    </row>
    <row r="30" spans="1:16" x14ac:dyDescent="0.35">
      <c r="A30" s="7"/>
      <c r="B30" s="617"/>
      <c r="C30" s="461"/>
      <c r="D30" s="607" t="str">
        <f>IF(Intro!$G$23="English",O30,P30)</f>
        <v>net delivered purchase value (CAD)</v>
      </c>
      <c r="E30" s="607"/>
      <c r="F30" s="607"/>
      <c r="G30" s="215"/>
      <c r="H30" s="215"/>
      <c r="I30" s="215"/>
      <c r="J30" s="215"/>
      <c r="K30" s="215"/>
      <c r="L30" s="132"/>
      <c r="M30" s="92"/>
      <c r="O30" s="130" t="s">
        <v>296</v>
      </c>
      <c r="P30" s="92" t="s">
        <v>297</v>
      </c>
    </row>
    <row r="31" spans="1:16" x14ac:dyDescent="0.35">
      <c r="A31" s="7"/>
      <c r="B31" s="617"/>
      <c r="C31" s="461"/>
      <c r="D31" s="607" t="str">
        <f>IF(Intro!$G$23="English","$ / "&amp;Variables!B24,"$ / "&amp;Variables!C24)</f>
        <v>$ / tonne</v>
      </c>
      <c r="E31" s="607"/>
      <c r="F31" s="607"/>
      <c r="G31" s="147" t="str">
        <f>IF(G29=0,"-",G30/G29)</f>
        <v>-</v>
      </c>
      <c r="H31" s="147" t="str">
        <f>IF(H29=0,"-",H30/H29)</f>
        <v>-</v>
      </c>
      <c r="I31" s="147" t="str">
        <f>IF(I29=0,"-",I30/I29)</f>
        <v>-</v>
      </c>
      <c r="J31" s="147" t="str">
        <f>IF(J29=0,"-",J30/J29)</f>
        <v>-</v>
      </c>
      <c r="K31" s="147" t="str">
        <f>IF(K29=0,"-",K30/K29)</f>
        <v>-</v>
      </c>
      <c r="L31" s="132"/>
      <c r="M31" s="92"/>
    </row>
    <row r="32" spans="1:16" x14ac:dyDescent="0.35">
      <c r="A32" s="7"/>
      <c r="B32" s="600" t="str">
        <f>IF(Intro!$G$23="English",O32,P32)</f>
        <v>Sales in Canada</v>
      </c>
      <c r="C32" s="601"/>
      <c r="D32" s="601"/>
      <c r="E32" s="601"/>
      <c r="F32" s="601"/>
      <c r="G32" s="601"/>
      <c r="H32" s="601"/>
      <c r="I32" s="601"/>
      <c r="J32" s="601"/>
      <c r="K32" s="601"/>
      <c r="L32" s="132"/>
      <c r="M32" s="92"/>
      <c r="O32" s="130" t="s">
        <v>182</v>
      </c>
      <c r="P32" s="92" t="s">
        <v>227</v>
      </c>
    </row>
    <row r="33" spans="1:22" x14ac:dyDescent="0.35">
      <c r="A33" s="7"/>
      <c r="B33" s="479" t="str">
        <f>IF(Intro!$G$23="English",O34,P34)</f>
        <v>Sales to distributors in Canada</v>
      </c>
      <c r="C33" s="444"/>
      <c r="D33" s="607" t="str">
        <f>D29</f>
        <v>tonnes</v>
      </c>
      <c r="E33" s="607"/>
      <c r="F33" s="607"/>
      <c r="G33" s="215"/>
      <c r="H33" s="215"/>
      <c r="I33" s="215"/>
      <c r="J33" s="215"/>
      <c r="K33" s="215"/>
      <c r="L33" s="132"/>
      <c r="M33" s="92"/>
    </row>
    <row r="34" spans="1:22" ht="14.25" customHeight="1" x14ac:dyDescent="0.35">
      <c r="A34" s="7"/>
      <c r="B34" s="479"/>
      <c r="C34" s="444"/>
      <c r="D34" s="607" t="str">
        <f>IF(Intro!$G$23="English",O35,P35)</f>
        <v>net delivered sales value (CAD)</v>
      </c>
      <c r="E34" s="607"/>
      <c r="F34" s="607"/>
      <c r="G34" s="215"/>
      <c r="H34" s="215"/>
      <c r="I34" s="215"/>
      <c r="J34" s="215"/>
      <c r="K34" s="215"/>
      <c r="L34" s="132"/>
      <c r="M34" s="92"/>
      <c r="O34" s="71" t="str">
        <f>"Sales to "&amp;Variables!$B$26&amp;" in Canada"</f>
        <v>Sales to distributors in Canada</v>
      </c>
      <c r="P34" s="71" t="str">
        <f>"Ventes aux "&amp;Variables!$C$26&amp;" au Canada"</f>
        <v>Ventes aux distributeurs au Canada</v>
      </c>
    </row>
    <row r="35" spans="1:22" ht="14.5" thickBot="1" x14ac:dyDescent="0.4">
      <c r="A35" s="7"/>
      <c r="B35" s="605"/>
      <c r="C35" s="606"/>
      <c r="D35" s="611" t="str">
        <f>D31</f>
        <v>$ / tonne</v>
      </c>
      <c r="E35" s="611"/>
      <c r="F35" s="611"/>
      <c r="G35" s="150" t="str">
        <f>IF(G33=0,"-",G34/G33)</f>
        <v>-</v>
      </c>
      <c r="H35" s="150" t="str">
        <f>IF(H33=0,"-",H34/H33)</f>
        <v>-</v>
      </c>
      <c r="I35" s="150" t="str">
        <f>IF(I33=0,"-",I34/I33)</f>
        <v>-</v>
      </c>
      <c r="J35" s="150" t="str">
        <f>IF(J33=0,"-",J34/J33)</f>
        <v>-</v>
      </c>
      <c r="K35" s="150" t="str">
        <f>IF(K33=0,"-",K34/K33)</f>
        <v>-</v>
      </c>
      <c r="L35" s="132"/>
      <c r="M35" s="92"/>
      <c r="O35" s="130" t="s">
        <v>346</v>
      </c>
      <c r="P35" s="92" t="s">
        <v>347</v>
      </c>
    </row>
    <row r="36" spans="1:22" x14ac:dyDescent="0.35">
      <c r="A36" s="7"/>
      <c r="B36" s="603" t="str">
        <f>IF(Intro!$G$23="English",O36,P36)</f>
        <v>Sales to end users in Canada</v>
      </c>
      <c r="C36" s="604"/>
      <c r="D36" s="616" t="str">
        <f>D29</f>
        <v>tonnes</v>
      </c>
      <c r="E36" s="616"/>
      <c r="F36" s="616"/>
      <c r="G36" s="216"/>
      <c r="H36" s="216"/>
      <c r="I36" s="216"/>
      <c r="J36" s="216"/>
      <c r="K36" s="216"/>
      <c r="L36" s="132"/>
      <c r="M36" s="92"/>
      <c r="O36" s="71" t="str">
        <f>"Sales to "&amp;Variables!$B$27&amp;" in Canada"</f>
        <v>Sales to end users in Canada</v>
      </c>
      <c r="P36" s="71" t="str">
        <f>"Ventes aux "&amp;Variables!$C$27&amp;" au Canada"</f>
        <v>Ventes aux utilisateurs finals au Canada</v>
      </c>
    </row>
    <row r="37" spans="1:22" x14ac:dyDescent="0.35">
      <c r="A37" s="7"/>
      <c r="B37" s="479"/>
      <c r="C37" s="444"/>
      <c r="D37" s="607" t="str">
        <f>D34</f>
        <v>net delivered sales value (CAD)</v>
      </c>
      <c r="E37" s="607"/>
      <c r="F37" s="607"/>
      <c r="G37" s="215"/>
      <c r="H37" s="215"/>
      <c r="I37" s="215"/>
      <c r="J37" s="215"/>
      <c r="K37" s="215"/>
      <c r="L37" s="132"/>
      <c r="M37" s="92"/>
      <c r="O37" s="71"/>
      <c r="P37" s="71"/>
    </row>
    <row r="38" spans="1:22" ht="14.5" thickBot="1" x14ac:dyDescent="0.4">
      <c r="A38" s="7"/>
      <c r="B38" s="605"/>
      <c r="C38" s="606"/>
      <c r="D38" s="611" t="str">
        <f>D31</f>
        <v>$ / tonne</v>
      </c>
      <c r="E38" s="611"/>
      <c r="F38" s="611"/>
      <c r="G38" s="150" t="str">
        <f>IF(G36=0,"-",G37/G36)</f>
        <v>-</v>
      </c>
      <c r="H38" s="150" t="str">
        <f>IF(H36=0,"-",H37/H36)</f>
        <v>-</v>
      </c>
      <c r="I38" s="150" t="str">
        <f>IF(I36=0,"-",I37/I36)</f>
        <v>-</v>
      </c>
      <c r="J38" s="150" t="str">
        <f>IF(J36=0,"-",J37/J36)</f>
        <v>-</v>
      </c>
      <c r="K38" s="150" t="str">
        <f>IF(K36=0,"-",K37/K36)</f>
        <v>-</v>
      </c>
      <c r="L38" s="132"/>
      <c r="M38" s="92"/>
      <c r="O38" s="67"/>
      <c r="P38" s="71"/>
    </row>
    <row r="39" spans="1:22" x14ac:dyDescent="0.35">
      <c r="A39" s="7"/>
      <c r="B39" s="440" t="str">
        <f>IF(Intro!$G$23="English",O39,P39)</f>
        <v>Total sales of imports in Canada</v>
      </c>
      <c r="C39" s="441"/>
      <c r="D39" s="608" t="str">
        <f>D29</f>
        <v>tonnes</v>
      </c>
      <c r="E39" s="608"/>
      <c r="F39" s="608"/>
      <c r="G39" s="218">
        <f>G33+G36</f>
        <v>0</v>
      </c>
      <c r="H39" s="218">
        <f t="shared" ref="H39:K40" si="0">H33+H36</f>
        <v>0</v>
      </c>
      <c r="I39" s="218">
        <f t="shared" si="0"/>
        <v>0</v>
      </c>
      <c r="J39" s="218">
        <f t="shared" si="0"/>
        <v>0</v>
      </c>
      <c r="K39" s="218">
        <f t="shared" si="0"/>
        <v>0</v>
      </c>
      <c r="L39" s="170"/>
      <c r="M39" s="92"/>
      <c r="O39" s="104" t="s">
        <v>308</v>
      </c>
      <c r="P39" s="104" t="s">
        <v>309</v>
      </c>
    </row>
    <row r="40" spans="1:22" x14ac:dyDescent="0.35">
      <c r="A40" s="7"/>
      <c r="B40" s="438"/>
      <c r="C40" s="439"/>
      <c r="D40" s="609" t="str">
        <f>D37</f>
        <v>net delivered sales value (CAD)</v>
      </c>
      <c r="E40" s="609"/>
      <c r="F40" s="609"/>
      <c r="G40" s="219">
        <f>G34+G37</f>
        <v>0</v>
      </c>
      <c r="H40" s="219">
        <f t="shared" si="0"/>
        <v>0</v>
      </c>
      <c r="I40" s="219">
        <f t="shared" si="0"/>
        <v>0</v>
      </c>
      <c r="J40" s="219">
        <f t="shared" si="0"/>
        <v>0</v>
      </c>
      <c r="K40" s="219">
        <f t="shared" si="0"/>
        <v>0</v>
      </c>
      <c r="L40" s="170"/>
      <c r="M40" s="92"/>
    </row>
    <row r="41" spans="1:22" x14ac:dyDescent="0.35">
      <c r="A41" s="7"/>
      <c r="B41" s="438"/>
      <c r="C41" s="439"/>
      <c r="D41" s="610" t="str">
        <f>D31</f>
        <v>$ / tonne</v>
      </c>
      <c r="E41" s="610"/>
      <c r="F41" s="610"/>
      <c r="G41" s="147" t="str">
        <f>IF(G39=0,"-",G40/G39)</f>
        <v>-</v>
      </c>
      <c r="H41" s="147" t="str">
        <f t="shared" ref="H41:K41" si="1">IF(H39=0,"-",H40/H39)</f>
        <v>-</v>
      </c>
      <c r="I41" s="147" t="str">
        <f t="shared" si="1"/>
        <v>-</v>
      </c>
      <c r="J41" s="147" t="str">
        <f t="shared" si="1"/>
        <v>-</v>
      </c>
      <c r="K41" s="147" t="str">
        <f t="shared" si="1"/>
        <v>-</v>
      </c>
      <c r="L41" s="170"/>
      <c r="M41" s="92"/>
    </row>
    <row r="42" spans="1:22" s="9" customFormat="1" x14ac:dyDescent="0.35">
      <c r="A42" s="133"/>
      <c r="B42" s="247"/>
      <c r="C42" s="248"/>
      <c r="D42" s="602"/>
      <c r="E42" s="602"/>
      <c r="F42" s="249"/>
      <c r="G42" s="249"/>
      <c r="H42" s="249"/>
      <c r="I42" s="249"/>
      <c r="J42" s="249"/>
      <c r="K42" s="250"/>
      <c r="L42" s="251"/>
    </row>
    <row r="43" spans="1:22" x14ac:dyDescent="0.35">
      <c r="A43" s="7"/>
      <c r="B43" s="471" t="s">
        <v>15</v>
      </c>
      <c r="C43" s="472"/>
      <c r="D43" s="472"/>
      <c r="E43" s="472"/>
      <c r="F43" s="472"/>
      <c r="G43" s="472"/>
      <c r="H43" s="472"/>
      <c r="I43" s="472"/>
      <c r="J43" s="472"/>
      <c r="K43" s="472"/>
      <c r="L43" s="473"/>
      <c r="M43" s="92"/>
    </row>
    <row r="44" spans="1:22" x14ac:dyDescent="0.35">
      <c r="A44" s="7"/>
      <c r="B44" s="84"/>
      <c r="C44" s="85"/>
      <c r="D44" s="85"/>
      <c r="E44" s="86"/>
      <c r="F44" s="86"/>
      <c r="G44" s="86"/>
      <c r="H44" s="86"/>
      <c r="I44" s="86"/>
      <c r="J44" s="86"/>
      <c r="K44" s="86"/>
      <c r="L44" s="87"/>
      <c r="M44" s="92"/>
    </row>
    <row r="45" spans="1:22" s="10" customFormat="1" x14ac:dyDescent="0.35">
      <c r="A45" s="7"/>
      <c r="B45" s="592" t="str">
        <f>IF(Intro!$G$23="English",O45,P45)</f>
        <v>Provide the proportion of your import sales value that is represented by delivery costs.</v>
      </c>
      <c r="C45" s="593"/>
      <c r="D45" s="593"/>
      <c r="E45" s="593"/>
      <c r="F45" s="593"/>
      <c r="G45" s="593"/>
      <c r="H45" s="593"/>
      <c r="I45" s="593"/>
      <c r="J45" s="593"/>
      <c r="K45" s="593"/>
      <c r="L45" s="594"/>
      <c r="M45" s="69"/>
      <c r="N45" s="69"/>
      <c r="O45" s="92" t="s">
        <v>220</v>
      </c>
      <c r="P45" s="92" t="s">
        <v>221</v>
      </c>
      <c r="Q45" s="71"/>
      <c r="R45" s="70"/>
      <c r="S45" s="70"/>
      <c r="T45" s="69"/>
      <c r="U45" s="69"/>
      <c r="V45" s="69"/>
    </row>
    <row r="46" spans="1:22" s="10" customFormat="1" x14ac:dyDescent="0.35">
      <c r="A46" s="7"/>
      <c r="B46" s="592" t="str">
        <f>Pro!B22</f>
        <v>Note - Only complete this question if your firm sold the goods between January 1, 2022, and Sept 30, 2025.</v>
      </c>
      <c r="C46" s="593"/>
      <c r="D46" s="593"/>
      <c r="E46" s="593"/>
      <c r="F46" s="593"/>
      <c r="G46" s="593"/>
      <c r="H46" s="593"/>
      <c r="I46" s="593"/>
      <c r="J46" s="593"/>
      <c r="K46" s="593"/>
      <c r="L46" s="594"/>
      <c r="M46" s="69"/>
      <c r="N46" s="69"/>
      <c r="O46" s="19"/>
      <c r="P46" s="92"/>
      <c r="Q46" s="71"/>
      <c r="R46" s="70"/>
      <c r="S46" s="70"/>
      <c r="T46" s="69"/>
      <c r="U46" s="69"/>
      <c r="V46" s="69"/>
    </row>
    <row r="47" spans="1:22" x14ac:dyDescent="0.35">
      <c r="A47" s="7"/>
      <c r="B47" s="595"/>
      <c r="C47" s="596"/>
      <c r="D47" s="596"/>
      <c r="E47" s="596"/>
      <c r="F47" s="596"/>
      <c r="G47" s="596"/>
      <c r="H47" s="596"/>
      <c r="I47" s="596"/>
      <c r="J47" s="596"/>
      <c r="K47" s="596"/>
      <c r="L47" s="597"/>
      <c r="M47" s="69"/>
      <c r="N47" s="69"/>
      <c r="Q47" s="67"/>
      <c r="R47" s="70"/>
      <c r="S47" s="70"/>
      <c r="T47" s="69"/>
      <c r="U47" s="69"/>
      <c r="V47" s="69"/>
    </row>
    <row r="48" spans="1:22" x14ac:dyDescent="0.35">
      <c r="A48" s="7"/>
      <c r="B48" s="225"/>
      <c r="C48" s="82"/>
      <c r="D48" s="598">
        <f>Variables!$B$6</f>
        <v>2022</v>
      </c>
      <c r="E48" s="598">
        <f>D48+1</f>
        <v>2023</v>
      </c>
      <c r="F48" s="598">
        <f>E48+1</f>
        <v>2024</v>
      </c>
      <c r="G48" s="598" t="str">
        <f>IF(Intro!$G$23="English",Variables!B9,Variables!C9)</f>
        <v>Jan-Sept 2024</v>
      </c>
      <c r="H48" s="598" t="str">
        <f>IF(Intro!$G$23="English",Variables!B10,Variables!C10)</f>
        <v>Jan-Sept 2025</v>
      </c>
      <c r="I48" s="92"/>
      <c r="J48" s="70"/>
      <c r="K48" s="70"/>
      <c r="L48" s="68"/>
      <c r="M48" s="69"/>
      <c r="N48" s="69"/>
      <c r="Q48" s="67"/>
      <c r="R48" s="70"/>
      <c r="S48" s="70"/>
      <c r="T48" s="69"/>
      <c r="U48" s="69"/>
      <c r="V48" s="69"/>
    </row>
    <row r="49" spans="1:22" x14ac:dyDescent="0.35">
      <c r="A49" s="7"/>
      <c r="B49" s="225"/>
      <c r="C49" s="82"/>
      <c r="D49" s="599"/>
      <c r="E49" s="599"/>
      <c r="F49" s="599"/>
      <c r="G49" s="599"/>
      <c r="H49" s="599"/>
      <c r="I49" s="92"/>
      <c r="J49" s="70"/>
      <c r="K49" s="70"/>
      <c r="L49" s="68"/>
      <c r="M49" s="69"/>
      <c r="N49" s="69"/>
      <c r="Q49" s="67"/>
      <c r="R49" s="70"/>
      <c r="S49" s="70"/>
      <c r="T49" s="69"/>
      <c r="U49" s="69"/>
      <c r="V49" s="69"/>
    </row>
    <row r="50" spans="1:22" x14ac:dyDescent="0.35">
      <c r="A50" s="7"/>
      <c r="B50" s="145"/>
      <c r="C50" s="151" t="str">
        <f>IF(Intro!$G$23="English",O50,P50)</f>
        <v>Delivery Cost (%)</v>
      </c>
      <c r="D50" s="221"/>
      <c r="E50" s="221"/>
      <c r="F50" s="221"/>
      <c r="G50" s="221"/>
      <c r="H50" s="221"/>
      <c r="I50" s="92"/>
      <c r="J50" s="228"/>
      <c r="K50" s="228"/>
      <c r="L50" s="229"/>
      <c r="M50" s="69"/>
      <c r="N50" s="69"/>
      <c r="O50" s="92" t="s">
        <v>294</v>
      </c>
      <c r="P50" s="92" t="s">
        <v>295</v>
      </c>
      <c r="Q50" s="71"/>
      <c r="R50" s="70"/>
      <c r="S50" s="70"/>
      <c r="T50" s="69"/>
      <c r="U50" s="69"/>
      <c r="V50" s="69"/>
    </row>
    <row r="51" spans="1:22" x14ac:dyDescent="0.35">
      <c r="A51" s="7"/>
      <c r="B51" s="78"/>
      <c r="C51" s="136"/>
      <c r="D51" s="137"/>
      <c r="E51" s="136"/>
      <c r="F51" s="136"/>
      <c r="G51" s="136"/>
      <c r="H51" s="136"/>
      <c r="I51" s="136"/>
      <c r="J51" s="228"/>
      <c r="K51" s="228"/>
      <c r="L51" s="229"/>
      <c r="M51" s="69"/>
      <c r="N51" s="69"/>
      <c r="Q51" s="71"/>
      <c r="R51" s="70"/>
      <c r="S51" s="70"/>
      <c r="T51" s="69"/>
      <c r="U51" s="69"/>
      <c r="V51" s="69"/>
    </row>
    <row r="52" spans="1:22" x14ac:dyDescent="0.35">
      <c r="A52" s="7"/>
      <c r="B52" s="592" t="str">
        <f>IF(Intro!$G$23="English",O52,P52)</f>
        <v>Explain the reasons why the proportion of your import sales value represented by delivery costs has changed since January 1, 2022.</v>
      </c>
      <c r="C52" s="593"/>
      <c r="D52" s="593"/>
      <c r="E52" s="593"/>
      <c r="F52" s="593"/>
      <c r="G52" s="593"/>
      <c r="H52" s="593"/>
      <c r="I52" s="593"/>
      <c r="J52" s="593"/>
      <c r="K52" s="593"/>
      <c r="L52" s="594"/>
      <c r="M52" s="69"/>
      <c r="N52" s="69"/>
      <c r="O52" s="92" t="str">
        <f>"Explain the reasons why the proportion of your import sales value represented by delivery costs has changed since January 1, "&amp;Variables!B6&amp;"."</f>
        <v>Explain the reasons why the proportion of your import sales value represented by delivery costs has changed since January 1, 2022.</v>
      </c>
      <c r="P52" s="92" t="str">
        <f>"Expliquez les raisons pour lesquelles la proportion de la valeur de vos ventes à l’importation représentée par les frais de livraison a changé depuis le 1er janvier "&amp;Variables!B6&amp;"."</f>
        <v>Expliquez les raisons pour lesquelles la proportion de la valeur de vos ventes à l’importation représentée par les frais de livraison a changé depuis le 1er janvier 2022.</v>
      </c>
      <c r="Q52" s="71"/>
      <c r="R52" s="70"/>
      <c r="S52" s="70"/>
      <c r="T52" s="69"/>
      <c r="U52" s="69"/>
      <c r="V52" s="69"/>
    </row>
    <row r="53" spans="1:22" x14ac:dyDescent="0.35">
      <c r="A53" s="7"/>
      <c r="B53" s="78"/>
      <c r="C53" s="136"/>
      <c r="D53" s="137"/>
      <c r="E53" s="136"/>
      <c r="F53" s="136"/>
      <c r="G53" s="136"/>
      <c r="H53" s="136"/>
      <c r="I53" s="136"/>
      <c r="J53" s="228"/>
      <c r="K53" s="228"/>
      <c r="L53" s="229"/>
      <c r="M53" s="69"/>
      <c r="N53" s="69"/>
      <c r="Q53" s="71"/>
      <c r="R53" s="70"/>
      <c r="S53" s="70"/>
      <c r="T53" s="69"/>
      <c r="U53" s="69"/>
      <c r="V53" s="69"/>
    </row>
    <row r="54" spans="1:22" x14ac:dyDescent="0.35">
      <c r="A54" s="7"/>
      <c r="B54" s="612"/>
      <c r="C54" s="613"/>
      <c r="D54" s="613"/>
      <c r="E54" s="613"/>
      <c r="F54" s="613"/>
      <c r="G54" s="613"/>
      <c r="H54" s="613"/>
      <c r="I54" s="613"/>
      <c r="J54" s="613"/>
      <c r="K54" s="613"/>
      <c r="L54" s="614"/>
      <c r="M54" s="69"/>
      <c r="N54" s="69"/>
      <c r="Q54" s="70"/>
      <c r="R54" s="70"/>
      <c r="S54" s="70"/>
      <c r="T54" s="69"/>
      <c r="U54" s="69"/>
      <c r="V54" s="69"/>
    </row>
    <row r="55" spans="1:22" x14ac:dyDescent="0.35">
      <c r="A55" s="7"/>
      <c r="B55" s="612"/>
      <c r="C55" s="613"/>
      <c r="D55" s="613"/>
      <c r="E55" s="613"/>
      <c r="F55" s="613"/>
      <c r="G55" s="613"/>
      <c r="H55" s="613"/>
      <c r="I55" s="613"/>
      <c r="J55" s="613"/>
      <c r="K55" s="613"/>
      <c r="L55" s="614"/>
      <c r="M55" s="69"/>
      <c r="N55" s="69"/>
      <c r="Q55" s="70"/>
      <c r="R55" s="70"/>
      <c r="S55" s="70"/>
      <c r="T55" s="69"/>
      <c r="U55" s="69"/>
      <c r="V55" s="69"/>
    </row>
    <row r="56" spans="1:22" x14ac:dyDescent="0.35">
      <c r="A56" s="7"/>
      <c r="B56" s="612"/>
      <c r="C56" s="613"/>
      <c r="D56" s="613"/>
      <c r="E56" s="613"/>
      <c r="F56" s="613"/>
      <c r="G56" s="613"/>
      <c r="H56" s="613"/>
      <c r="I56" s="613"/>
      <c r="J56" s="613"/>
      <c r="K56" s="613"/>
      <c r="L56" s="614"/>
      <c r="M56" s="69"/>
      <c r="N56" s="69"/>
      <c r="Q56" s="70"/>
      <c r="R56" s="70"/>
      <c r="S56" s="70"/>
      <c r="T56" s="69"/>
      <c r="U56" s="69"/>
      <c r="V56" s="69"/>
    </row>
    <row r="57" spans="1:22" x14ac:dyDescent="0.35">
      <c r="A57" s="7"/>
      <c r="B57" s="612"/>
      <c r="C57" s="613"/>
      <c r="D57" s="613"/>
      <c r="E57" s="613"/>
      <c r="F57" s="613"/>
      <c r="G57" s="613"/>
      <c r="H57" s="613"/>
      <c r="I57" s="613"/>
      <c r="J57" s="613"/>
      <c r="K57" s="613"/>
      <c r="L57" s="614"/>
      <c r="M57" s="69"/>
      <c r="N57" s="69"/>
      <c r="Q57" s="70"/>
      <c r="R57" s="70"/>
      <c r="S57" s="70"/>
      <c r="T57" s="69"/>
      <c r="U57" s="69"/>
      <c r="V57" s="69"/>
    </row>
    <row r="58" spans="1:22" x14ac:dyDescent="0.35">
      <c r="A58" s="7"/>
      <c r="B58" s="612"/>
      <c r="C58" s="613"/>
      <c r="D58" s="613"/>
      <c r="E58" s="613"/>
      <c r="F58" s="613"/>
      <c r="G58" s="613"/>
      <c r="H58" s="613"/>
      <c r="I58" s="613"/>
      <c r="J58" s="613"/>
      <c r="K58" s="613"/>
      <c r="L58" s="614"/>
      <c r="M58" s="69"/>
      <c r="N58" s="69"/>
      <c r="Q58" s="70"/>
      <c r="R58" s="70"/>
      <c r="S58" s="70"/>
      <c r="T58" s="69"/>
      <c r="U58" s="69"/>
      <c r="V58" s="69"/>
    </row>
    <row r="59" spans="1:22" s="83" customFormat="1" x14ac:dyDescent="0.35">
      <c r="A59" s="138"/>
      <c r="B59" s="612"/>
      <c r="C59" s="613"/>
      <c r="D59" s="613"/>
      <c r="E59" s="613"/>
      <c r="F59" s="613"/>
      <c r="G59" s="613"/>
      <c r="H59" s="613"/>
      <c r="I59" s="613"/>
      <c r="J59" s="613"/>
      <c r="K59" s="613"/>
      <c r="L59" s="614"/>
      <c r="N59" s="139"/>
      <c r="O59" s="92"/>
      <c r="P59" s="92"/>
    </row>
    <row r="60" spans="1:22" s="83" customFormat="1" x14ac:dyDescent="0.35">
      <c r="A60" s="138"/>
      <c r="B60" s="612"/>
      <c r="C60" s="613"/>
      <c r="D60" s="613"/>
      <c r="E60" s="613"/>
      <c r="F60" s="613"/>
      <c r="G60" s="613"/>
      <c r="H60" s="613"/>
      <c r="I60" s="613"/>
      <c r="J60" s="613"/>
      <c r="K60" s="613"/>
      <c r="L60" s="614"/>
      <c r="N60" s="139"/>
    </row>
    <row r="61" spans="1:22" s="83" customFormat="1" x14ac:dyDescent="0.35">
      <c r="A61" s="138"/>
      <c r="B61" s="612"/>
      <c r="C61" s="613"/>
      <c r="D61" s="613"/>
      <c r="E61" s="613"/>
      <c r="F61" s="613"/>
      <c r="G61" s="613"/>
      <c r="H61" s="613"/>
      <c r="I61" s="613"/>
      <c r="J61" s="613"/>
      <c r="K61" s="613"/>
      <c r="L61" s="614"/>
      <c r="N61" s="139"/>
      <c r="O61" s="92"/>
      <c r="P61" s="92"/>
    </row>
    <row r="62" spans="1:22" s="83" customFormat="1" x14ac:dyDescent="0.35">
      <c r="A62" s="138"/>
      <c r="B62" s="198"/>
      <c r="C62" s="199"/>
      <c r="D62" s="199"/>
      <c r="E62" s="199"/>
      <c r="F62" s="199"/>
      <c r="G62" s="199"/>
      <c r="H62" s="199"/>
      <c r="I62" s="199"/>
      <c r="J62" s="199"/>
      <c r="K62" s="199"/>
      <c r="L62" s="200"/>
      <c r="N62" s="139"/>
      <c r="O62" s="92"/>
      <c r="P62" s="92"/>
    </row>
    <row r="63" spans="1:22" s="83" customFormat="1" x14ac:dyDescent="0.35">
      <c r="A63" s="138"/>
      <c r="B63" s="4"/>
      <c r="C63" s="69"/>
      <c r="D63" s="69"/>
      <c r="E63" s="69"/>
      <c r="F63" s="69"/>
      <c r="G63" s="69"/>
      <c r="H63" s="69"/>
      <c r="I63" s="69"/>
      <c r="J63" s="69"/>
      <c r="K63" s="69"/>
      <c r="L63" s="69"/>
      <c r="N63" s="139"/>
      <c r="O63" s="10"/>
      <c r="P63" s="10"/>
    </row>
    <row r="65" spans="15:16" x14ac:dyDescent="0.35">
      <c r="O65" s="10"/>
      <c r="P65" s="10"/>
    </row>
  </sheetData>
  <sheetProtection algorithmName="SHA-512" hashValue="ATmE41yzerttxXv9ILlwUSxI4bPrQNlMAAz1LCF8/u6eQpJ7W5RRCCejHCCdpg6muAsS+LHt/PZb/HKDL8n/wg==" saltValue="jKrqVozMI5yXuxo+BNeP1g==" spinCount="100000" sheet="1" objects="1" scenarios="1" selectLockedCells="1"/>
  <mergeCells count="51">
    <mergeCell ref="B52:L52"/>
    <mergeCell ref="B54:L61"/>
    <mergeCell ref="B45:L45"/>
    <mergeCell ref="B46:L46"/>
    <mergeCell ref="B47:L47"/>
    <mergeCell ref="D48:D49"/>
    <mergeCell ref="E48:E49"/>
    <mergeCell ref="F48:F49"/>
    <mergeCell ref="G48:G49"/>
    <mergeCell ref="H48:H49"/>
    <mergeCell ref="B43:L43"/>
    <mergeCell ref="B33:C35"/>
    <mergeCell ref="D33:F33"/>
    <mergeCell ref="D34:F34"/>
    <mergeCell ref="D35:F35"/>
    <mergeCell ref="B36:C38"/>
    <mergeCell ref="D36:F36"/>
    <mergeCell ref="D37:F37"/>
    <mergeCell ref="D38:F38"/>
    <mergeCell ref="B39:C41"/>
    <mergeCell ref="D39:F39"/>
    <mergeCell ref="D40:F40"/>
    <mergeCell ref="D41:F41"/>
    <mergeCell ref="D42:E42"/>
    <mergeCell ref="B32:K32"/>
    <mergeCell ref="B20:L20"/>
    <mergeCell ref="B22:F23"/>
    <mergeCell ref="G22:K23"/>
    <mergeCell ref="G26:G27"/>
    <mergeCell ref="H26:H27"/>
    <mergeCell ref="I26:I27"/>
    <mergeCell ref="J26:J27"/>
    <mergeCell ref="K26:K27"/>
    <mergeCell ref="B28:K28"/>
    <mergeCell ref="B29:C31"/>
    <mergeCell ref="D29:F29"/>
    <mergeCell ref="D30:F30"/>
    <mergeCell ref="D31:F31"/>
    <mergeCell ref="B19:L19"/>
    <mergeCell ref="B4:L4"/>
    <mergeCell ref="B5:L5"/>
    <mergeCell ref="B6:L6"/>
    <mergeCell ref="B9:L9"/>
    <mergeCell ref="B10:L10"/>
    <mergeCell ref="B12:L12"/>
    <mergeCell ref="B14:L14"/>
    <mergeCell ref="B15:L15"/>
    <mergeCell ref="B16:L16"/>
    <mergeCell ref="B17:L17"/>
    <mergeCell ref="B13:L13"/>
    <mergeCell ref="B8:L8"/>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J42 G33:K41 G29:K31" xr:uid="{12F77226-81A5-4DB8-AB20-4BE848D8234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B54:B58" xr:uid="{2954E5DF-BF9A-49CD-8B55-C86E4A68234F}">
      <formula1>1001</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77CF-AF56-4DAA-AEAC-171E3EBDF550}">
  <sheetPr>
    <tabColor rgb="FF92D050"/>
    <pageSetUpPr fitToPage="1"/>
  </sheetPr>
  <dimension ref="A1:V65"/>
  <sheetViews>
    <sheetView showGridLines="0" zoomScaleNormal="100" zoomScaleSheetLayoutView="55"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8" width="9.453125" style="92" customWidth="1"/>
    <col min="19" max="16384" width="9.453125" style="92"/>
  </cols>
  <sheetData>
    <row r="1" spans="1:16" x14ac:dyDescent="0.35">
      <c r="O1" s="10" t="s">
        <v>70</v>
      </c>
      <c r="P1" s="10" t="s">
        <v>83</v>
      </c>
    </row>
    <row r="2" spans="1:16" x14ac:dyDescent="0.35">
      <c r="B2" s="11" t="str">
        <f>Pro!B2</f>
        <v>PROTECTED</v>
      </c>
      <c r="C2" s="11"/>
      <c r="O2" s="2"/>
      <c r="P2" s="2"/>
    </row>
    <row r="3" spans="1:16" x14ac:dyDescent="0.35">
      <c r="B3" s="13"/>
      <c r="C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Pro!B8</f>
        <v>The following questions refer to the goods as defined in the product description on the Intro tab.</v>
      </c>
      <c r="C8" s="494"/>
      <c r="D8" s="494"/>
      <c r="E8" s="494"/>
      <c r="F8" s="494"/>
      <c r="G8" s="494"/>
      <c r="H8" s="494"/>
      <c r="I8" s="494"/>
      <c r="J8" s="494"/>
      <c r="K8" s="494"/>
      <c r="L8" s="494"/>
      <c r="M8" s="21"/>
      <c r="N8" s="21"/>
      <c r="O8" s="22"/>
    </row>
    <row r="9" spans="1:16" s="6" customFormat="1" x14ac:dyDescent="0.35">
      <c r="A9" s="4"/>
      <c r="B9" s="494" t="str">
        <f>Pro!B9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226"/>
      <c r="C11" s="2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ht="28" x14ac:dyDescent="0.35">
      <c r="A13" s="4" t="s">
        <v>382</v>
      </c>
      <c r="B13" s="590" t="str">
        <f>Pro!B13</f>
        <v>• Report only sales from your firm’s imports. Sales of purchased goods from Canadian producers must be excluded.</v>
      </c>
      <c r="C13" s="590"/>
      <c r="D13" s="590"/>
      <c r="E13" s="590"/>
      <c r="F13" s="590"/>
      <c r="G13" s="590"/>
      <c r="H13" s="590"/>
      <c r="I13" s="590"/>
      <c r="J13" s="590"/>
      <c r="K13" s="590"/>
      <c r="L13" s="590"/>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IF(Intro!$G$23="English",O17,P17)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t="s">
        <v>286</v>
      </c>
      <c r="P17" s="16" t="s">
        <v>287</v>
      </c>
    </row>
    <row r="18" spans="1:16" s="6" customFormat="1" x14ac:dyDescent="0.35">
      <c r="A18" s="4"/>
      <c r="B18" s="15"/>
      <c r="C18" s="15"/>
      <c r="D18" s="3"/>
      <c r="E18" s="3"/>
      <c r="F18" s="3"/>
      <c r="G18" s="3"/>
      <c r="H18" s="3"/>
      <c r="I18" s="3"/>
      <c r="J18" s="3"/>
      <c r="K18" s="3"/>
      <c r="L18" s="3"/>
      <c r="O18" s="16"/>
      <c r="P18" s="16"/>
    </row>
    <row r="19" spans="1:16" x14ac:dyDescent="0.35">
      <c r="A19" s="7"/>
      <c r="B19" s="411" t="str">
        <f>IF(Intro!$G$23="English",O19,P19)</f>
        <v>IMPORTS AND SALES</v>
      </c>
      <c r="C19" s="412"/>
      <c r="D19" s="412"/>
      <c r="E19" s="412"/>
      <c r="F19" s="412"/>
      <c r="G19" s="412"/>
      <c r="H19" s="412"/>
      <c r="I19" s="412"/>
      <c r="J19" s="412"/>
      <c r="K19" s="412"/>
      <c r="L19" s="413"/>
      <c r="M19" s="92"/>
      <c r="O19" s="92" t="s">
        <v>288</v>
      </c>
      <c r="P19" s="92" t="s">
        <v>289</v>
      </c>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ht="15.75" customHeight="1" x14ac:dyDescent="0.35">
      <c r="A22" s="7"/>
      <c r="B22" s="417" t="str">
        <f>IF(Intro!$G$23="English",O22,P22)</f>
        <v xml:space="preserve">Provide your firm's imports and sales of imports of the goods from: </v>
      </c>
      <c r="C22" s="418"/>
      <c r="D22" s="418"/>
      <c r="E22" s="418"/>
      <c r="F22" s="418"/>
      <c r="G22" s="363" t="str">
        <f>IF(Intro!$G$23="English",Variables!B32,Variables!C32)</f>
        <v>Türkiye</v>
      </c>
      <c r="H22" s="364"/>
      <c r="I22" s="364"/>
      <c r="J22" s="364"/>
      <c r="K22" s="365"/>
      <c r="L22" s="18"/>
      <c r="M22" s="92"/>
      <c r="O22" s="92" t="s">
        <v>313</v>
      </c>
      <c r="P22" s="92" t="s">
        <v>314</v>
      </c>
    </row>
    <row r="23" spans="1:16" ht="15.75" customHeight="1" x14ac:dyDescent="0.35">
      <c r="A23" s="7"/>
      <c r="B23" s="417"/>
      <c r="C23" s="418"/>
      <c r="D23" s="418"/>
      <c r="E23" s="418"/>
      <c r="F23" s="418"/>
      <c r="G23" s="366"/>
      <c r="H23" s="367"/>
      <c r="I23" s="367"/>
      <c r="J23" s="367"/>
      <c r="K23" s="368"/>
      <c r="L23" s="18"/>
      <c r="M23" s="92"/>
    </row>
    <row r="24" spans="1:16" x14ac:dyDescent="0.35">
      <c r="A24" s="7"/>
      <c r="B24" s="244"/>
      <c r="C24" s="245"/>
      <c r="D24" s="246"/>
      <c r="E24" s="246"/>
      <c r="F24" s="246"/>
      <c r="G24" s="246"/>
      <c r="H24" s="246"/>
      <c r="I24" s="246"/>
      <c r="J24" s="246"/>
      <c r="K24" s="246"/>
      <c r="L24" s="18"/>
      <c r="M24" s="92"/>
    </row>
    <row r="25" spans="1:16" x14ac:dyDescent="0.35">
      <c r="A25" s="7"/>
      <c r="B25" s="252"/>
      <c r="C25" s="245"/>
      <c r="D25" s="246"/>
      <c r="E25" s="246"/>
      <c r="F25" s="246"/>
      <c r="G25" s="246"/>
      <c r="H25" s="246"/>
      <c r="I25" s="246"/>
      <c r="J25" s="246"/>
      <c r="K25" s="246"/>
      <c r="L25" s="18"/>
      <c r="M25" s="92"/>
      <c r="O25" s="19"/>
    </row>
    <row r="26" spans="1:16" x14ac:dyDescent="0.35">
      <c r="A26" s="7"/>
      <c r="B26" s="225"/>
      <c r="E26" s="28"/>
      <c r="F26" s="92"/>
      <c r="G26" s="598">
        <f>Variables!$B$6</f>
        <v>2022</v>
      </c>
      <c r="H26" s="598">
        <f>G26+1</f>
        <v>2023</v>
      </c>
      <c r="I26" s="598">
        <f>H26+1</f>
        <v>2024</v>
      </c>
      <c r="J26" s="598" t="str">
        <f>IF(Intro!$G$23="English",Variables!B9,Variables!C9)</f>
        <v>Jan-Sept 2024</v>
      </c>
      <c r="K26" s="598" t="str">
        <f>IF(Intro!$G$23="English",Variables!B10,Variables!C10)</f>
        <v>Jan-Sept 2025</v>
      </c>
      <c r="L26" s="132"/>
      <c r="M26" s="92"/>
      <c r="O26" s="19"/>
    </row>
    <row r="27" spans="1:16" x14ac:dyDescent="0.35">
      <c r="A27" s="7"/>
      <c r="B27" s="225"/>
      <c r="E27" s="28"/>
      <c r="F27" s="92"/>
      <c r="G27" s="615"/>
      <c r="H27" s="599"/>
      <c r="I27" s="599"/>
      <c r="J27" s="599"/>
      <c r="K27" s="599"/>
      <c r="L27" s="132"/>
      <c r="M27" s="92"/>
      <c r="O27" s="25" t="s">
        <v>181</v>
      </c>
      <c r="P27" s="10" t="s">
        <v>226</v>
      </c>
    </row>
    <row r="28" spans="1:16" ht="14.25" customHeight="1" x14ac:dyDescent="0.35">
      <c r="A28" s="7"/>
      <c r="B28" s="600" t="str">
        <f>IF(Intro!$G$23="English",O28,P28)</f>
        <v xml:space="preserve">Imports </v>
      </c>
      <c r="C28" s="601"/>
      <c r="D28" s="601"/>
      <c r="E28" s="601"/>
      <c r="F28" s="601"/>
      <c r="G28" s="601"/>
      <c r="H28" s="601"/>
      <c r="I28" s="601"/>
      <c r="J28" s="601"/>
      <c r="K28" s="601"/>
      <c r="L28" s="132"/>
      <c r="M28" s="92"/>
      <c r="O28" s="92" t="s">
        <v>208</v>
      </c>
      <c r="P28" s="92" t="s">
        <v>209</v>
      </c>
    </row>
    <row r="29" spans="1:16" x14ac:dyDescent="0.35">
      <c r="A29" s="7"/>
      <c r="B29" s="617" t="str">
        <f>IF(Intro!$G$23="English",O28,P28)</f>
        <v xml:space="preserve">Imports </v>
      </c>
      <c r="C29" s="461"/>
      <c r="D29" s="607" t="str">
        <f>IF(Intro!$G$23="English",Variables!B23,Variables!C23)</f>
        <v>tonnes</v>
      </c>
      <c r="E29" s="607"/>
      <c r="F29" s="607"/>
      <c r="G29" s="215"/>
      <c r="H29" s="215"/>
      <c r="I29" s="215"/>
      <c r="J29" s="215"/>
      <c r="K29" s="215"/>
      <c r="L29" s="132"/>
      <c r="M29" s="92"/>
    </row>
    <row r="30" spans="1:16" x14ac:dyDescent="0.35">
      <c r="A30" s="7"/>
      <c r="B30" s="617"/>
      <c r="C30" s="461"/>
      <c r="D30" s="607" t="str">
        <f>IF(Intro!$G$23="English",O30,P30)</f>
        <v>net delivered purchase value (CAD)</v>
      </c>
      <c r="E30" s="607"/>
      <c r="F30" s="607"/>
      <c r="G30" s="215"/>
      <c r="H30" s="215"/>
      <c r="I30" s="215"/>
      <c r="J30" s="215"/>
      <c r="K30" s="215"/>
      <c r="L30" s="132"/>
      <c r="M30" s="92"/>
      <c r="O30" s="130" t="s">
        <v>296</v>
      </c>
      <c r="P30" s="92" t="s">
        <v>297</v>
      </c>
    </row>
    <row r="31" spans="1:16" x14ac:dyDescent="0.35">
      <c r="A31" s="7"/>
      <c r="B31" s="617"/>
      <c r="C31" s="461"/>
      <c r="D31" s="607" t="str">
        <f>IF(Intro!$G$23="English","$ / "&amp;Variables!B24,"$ / "&amp;Variables!C24)</f>
        <v>$ / tonne</v>
      </c>
      <c r="E31" s="607"/>
      <c r="F31" s="607"/>
      <c r="G31" s="147" t="str">
        <f>IF(G29=0,"-",G30/G29)</f>
        <v>-</v>
      </c>
      <c r="H31" s="147" t="str">
        <f>IF(H29=0,"-",H30/H29)</f>
        <v>-</v>
      </c>
      <c r="I31" s="147" t="str">
        <f>IF(I29=0,"-",I30/I29)</f>
        <v>-</v>
      </c>
      <c r="J31" s="147" t="str">
        <f>IF(J29=0,"-",J30/J29)</f>
        <v>-</v>
      </c>
      <c r="K31" s="147" t="str">
        <f>IF(K29=0,"-",K30/K29)</f>
        <v>-</v>
      </c>
      <c r="L31" s="132"/>
      <c r="M31" s="92"/>
    </row>
    <row r="32" spans="1:16" x14ac:dyDescent="0.35">
      <c r="A32" s="7"/>
      <c r="B32" s="600" t="str">
        <f>IF(Intro!$G$23="English",O32,P32)</f>
        <v>Sales in Canada</v>
      </c>
      <c r="C32" s="601"/>
      <c r="D32" s="601"/>
      <c r="E32" s="601"/>
      <c r="F32" s="601"/>
      <c r="G32" s="601"/>
      <c r="H32" s="601"/>
      <c r="I32" s="601"/>
      <c r="J32" s="601"/>
      <c r="K32" s="601"/>
      <c r="L32" s="132"/>
      <c r="M32" s="92"/>
      <c r="O32" s="130" t="s">
        <v>182</v>
      </c>
      <c r="P32" s="92" t="s">
        <v>227</v>
      </c>
    </row>
    <row r="33" spans="1:22" x14ac:dyDescent="0.35">
      <c r="A33" s="7"/>
      <c r="B33" s="479" t="str">
        <f>IF(Intro!$G$23="English",O34,P34)</f>
        <v>Sales to distributors in Canada</v>
      </c>
      <c r="C33" s="444"/>
      <c r="D33" s="607" t="str">
        <f>D29</f>
        <v>tonnes</v>
      </c>
      <c r="E33" s="607"/>
      <c r="F33" s="607"/>
      <c r="G33" s="215"/>
      <c r="H33" s="215"/>
      <c r="I33" s="215"/>
      <c r="J33" s="215"/>
      <c r="K33" s="215"/>
      <c r="L33" s="132"/>
      <c r="M33" s="92"/>
    </row>
    <row r="34" spans="1:22" ht="14.25" customHeight="1" x14ac:dyDescent="0.35">
      <c r="A34" s="7"/>
      <c r="B34" s="479"/>
      <c r="C34" s="444"/>
      <c r="D34" s="607" t="str">
        <f>IF(Intro!$G$23="English",O35,P35)</f>
        <v>net delivered sales value (CAD)</v>
      </c>
      <c r="E34" s="607"/>
      <c r="F34" s="607"/>
      <c r="G34" s="215"/>
      <c r="H34" s="215"/>
      <c r="I34" s="215"/>
      <c r="J34" s="215"/>
      <c r="K34" s="215"/>
      <c r="L34" s="132"/>
      <c r="M34" s="92"/>
      <c r="O34" s="71" t="str">
        <f>"Sales to "&amp;Variables!$B$26&amp;" in Canada"</f>
        <v>Sales to distributors in Canada</v>
      </c>
      <c r="P34" s="71" t="str">
        <f>"Ventes aux "&amp;Variables!$C$26&amp;" au Canada"</f>
        <v>Ventes aux distributeurs au Canada</v>
      </c>
    </row>
    <row r="35" spans="1:22" ht="14.5" thickBot="1" x14ac:dyDescent="0.4">
      <c r="A35" s="7"/>
      <c r="B35" s="605"/>
      <c r="C35" s="606"/>
      <c r="D35" s="611" t="str">
        <f>D31</f>
        <v>$ / tonne</v>
      </c>
      <c r="E35" s="611"/>
      <c r="F35" s="611"/>
      <c r="G35" s="150" t="str">
        <f>IF(G33=0,"-",G34/G33)</f>
        <v>-</v>
      </c>
      <c r="H35" s="150" t="str">
        <f>IF(H33=0,"-",H34/H33)</f>
        <v>-</v>
      </c>
      <c r="I35" s="150" t="str">
        <f>IF(I33=0,"-",I34/I33)</f>
        <v>-</v>
      </c>
      <c r="J35" s="150" t="str">
        <f>IF(J33=0,"-",J34/J33)</f>
        <v>-</v>
      </c>
      <c r="K35" s="150" t="str">
        <f>IF(K33=0,"-",K34/K33)</f>
        <v>-</v>
      </c>
      <c r="L35" s="132"/>
      <c r="M35" s="92"/>
      <c r="O35" s="130" t="s">
        <v>346</v>
      </c>
      <c r="P35" s="92" t="s">
        <v>347</v>
      </c>
    </row>
    <row r="36" spans="1:22" x14ac:dyDescent="0.35">
      <c r="A36" s="7"/>
      <c r="B36" s="603" t="str">
        <f>IF(Intro!$G$23="English",O36,P36)</f>
        <v>Sales to end users in Canada</v>
      </c>
      <c r="C36" s="604"/>
      <c r="D36" s="616" t="str">
        <f>D29</f>
        <v>tonnes</v>
      </c>
      <c r="E36" s="616"/>
      <c r="F36" s="616"/>
      <c r="G36" s="216"/>
      <c r="H36" s="216"/>
      <c r="I36" s="216"/>
      <c r="J36" s="216"/>
      <c r="K36" s="216"/>
      <c r="L36" s="132"/>
      <c r="M36" s="92"/>
      <c r="O36" s="71" t="str">
        <f>"Sales to "&amp;Variables!$B$27&amp;" in Canada"</f>
        <v>Sales to end users in Canada</v>
      </c>
      <c r="P36" s="71" t="str">
        <f>"Ventes aux "&amp;Variables!$C$27&amp;" au Canada"</f>
        <v>Ventes aux utilisateurs finals au Canada</v>
      </c>
    </row>
    <row r="37" spans="1:22" x14ac:dyDescent="0.35">
      <c r="A37" s="7"/>
      <c r="B37" s="479"/>
      <c r="C37" s="444"/>
      <c r="D37" s="607" t="str">
        <f>D34</f>
        <v>net delivered sales value (CAD)</v>
      </c>
      <c r="E37" s="607"/>
      <c r="F37" s="607"/>
      <c r="G37" s="215"/>
      <c r="H37" s="215"/>
      <c r="I37" s="215"/>
      <c r="J37" s="215"/>
      <c r="K37" s="215"/>
      <c r="L37" s="132"/>
      <c r="M37" s="92"/>
      <c r="O37" s="71"/>
      <c r="P37" s="71"/>
    </row>
    <row r="38" spans="1:22" ht="14.5" thickBot="1" x14ac:dyDescent="0.4">
      <c r="A38" s="7"/>
      <c r="B38" s="605"/>
      <c r="C38" s="606"/>
      <c r="D38" s="611" t="str">
        <f>D31</f>
        <v>$ / tonne</v>
      </c>
      <c r="E38" s="611"/>
      <c r="F38" s="611"/>
      <c r="G38" s="150" t="str">
        <f>IF(G36=0,"-",G37/G36)</f>
        <v>-</v>
      </c>
      <c r="H38" s="150" t="str">
        <f>IF(H36=0,"-",H37/H36)</f>
        <v>-</v>
      </c>
      <c r="I38" s="150" t="str">
        <f>IF(I36=0,"-",I37/I36)</f>
        <v>-</v>
      </c>
      <c r="J38" s="150" t="str">
        <f>IF(J36=0,"-",J37/J36)</f>
        <v>-</v>
      </c>
      <c r="K38" s="150" t="str">
        <f>IF(K36=0,"-",K37/K36)</f>
        <v>-</v>
      </c>
      <c r="L38" s="132"/>
      <c r="M38" s="92"/>
      <c r="O38" s="67"/>
      <c r="P38" s="71"/>
    </row>
    <row r="39" spans="1:22" x14ac:dyDescent="0.35">
      <c r="A39" s="7"/>
      <c r="B39" s="440" t="str">
        <f>IF(Intro!$G$23="English",O39,P39)</f>
        <v>Total sales of imports in Canada</v>
      </c>
      <c r="C39" s="441"/>
      <c r="D39" s="608" t="str">
        <f>D29</f>
        <v>tonnes</v>
      </c>
      <c r="E39" s="608"/>
      <c r="F39" s="608"/>
      <c r="G39" s="218">
        <f>G33+G36</f>
        <v>0</v>
      </c>
      <c r="H39" s="218">
        <f t="shared" ref="H39:K40" si="0">H33+H36</f>
        <v>0</v>
      </c>
      <c r="I39" s="218">
        <f t="shared" si="0"/>
        <v>0</v>
      </c>
      <c r="J39" s="218">
        <f t="shared" si="0"/>
        <v>0</v>
      </c>
      <c r="K39" s="218">
        <f t="shared" si="0"/>
        <v>0</v>
      </c>
      <c r="L39" s="170"/>
      <c r="M39" s="92"/>
      <c r="O39" s="104" t="s">
        <v>308</v>
      </c>
      <c r="P39" s="104" t="s">
        <v>309</v>
      </c>
    </row>
    <row r="40" spans="1:22" x14ac:dyDescent="0.35">
      <c r="A40" s="7"/>
      <c r="B40" s="438"/>
      <c r="C40" s="439"/>
      <c r="D40" s="609" t="str">
        <f>D37</f>
        <v>net delivered sales value (CAD)</v>
      </c>
      <c r="E40" s="609"/>
      <c r="F40" s="609"/>
      <c r="G40" s="219">
        <f>G34+G37</f>
        <v>0</v>
      </c>
      <c r="H40" s="219">
        <f t="shared" si="0"/>
        <v>0</v>
      </c>
      <c r="I40" s="219">
        <f t="shared" si="0"/>
        <v>0</v>
      </c>
      <c r="J40" s="219">
        <f t="shared" si="0"/>
        <v>0</v>
      </c>
      <c r="K40" s="219">
        <f t="shared" si="0"/>
        <v>0</v>
      </c>
      <c r="L40" s="170"/>
      <c r="M40" s="92"/>
    </row>
    <row r="41" spans="1:22" x14ac:dyDescent="0.35">
      <c r="A41" s="7"/>
      <c r="B41" s="438"/>
      <c r="C41" s="439"/>
      <c r="D41" s="610" t="str">
        <f>D31</f>
        <v>$ / tonne</v>
      </c>
      <c r="E41" s="610"/>
      <c r="F41" s="610"/>
      <c r="G41" s="147" t="str">
        <f>IF(G39=0,"-",G40/G39)</f>
        <v>-</v>
      </c>
      <c r="H41" s="147" t="str">
        <f t="shared" ref="H41:K41" si="1">IF(H39=0,"-",H40/H39)</f>
        <v>-</v>
      </c>
      <c r="I41" s="147" t="str">
        <f t="shared" si="1"/>
        <v>-</v>
      </c>
      <c r="J41" s="147" t="str">
        <f t="shared" si="1"/>
        <v>-</v>
      </c>
      <c r="K41" s="147" t="str">
        <f t="shared" si="1"/>
        <v>-</v>
      </c>
      <c r="L41" s="170"/>
      <c r="M41" s="92"/>
    </row>
    <row r="42" spans="1:22" s="9" customFormat="1" x14ac:dyDescent="0.35">
      <c r="A42" s="133"/>
      <c r="B42" s="247"/>
      <c r="C42" s="248"/>
      <c r="D42" s="602"/>
      <c r="E42" s="602"/>
      <c r="F42" s="249"/>
      <c r="G42" s="249"/>
      <c r="H42" s="249"/>
      <c r="I42" s="249"/>
      <c r="J42" s="249"/>
      <c r="K42" s="250"/>
      <c r="L42" s="251"/>
    </row>
    <row r="43" spans="1:22" x14ac:dyDescent="0.35">
      <c r="A43" s="7"/>
      <c r="B43" s="471" t="s">
        <v>15</v>
      </c>
      <c r="C43" s="472"/>
      <c r="D43" s="472"/>
      <c r="E43" s="472"/>
      <c r="F43" s="472"/>
      <c r="G43" s="472"/>
      <c r="H43" s="472"/>
      <c r="I43" s="472"/>
      <c r="J43" s="472"/>
      <c r="K43" s="472"/>
      <c r="L43" s="473"/>
      <c r="M43" s="92"/>
    </row>
    <row r="44" spans="1:22" x14ac:dyDescent="0.35">
      <c r="A44" s="7"/>
      <c r="B44" s="84"/>
      <c r="C44" s="85"/>
      <c r="D44" s="85"/>
      <c r="E44" s="86"/>
      <c r="F44" s="86"/>
      <c r="G44" s="86"/>
      <c r="H44" s="86"/>
      <c r="I44" s="86"/>
      <c r="J44" s="86"/>
      <c r="K44" s="86"/>
      <c r="L44" s="87"/>
      <c r="M44" s="92"/>
    </row>
    <row r="45" spans="1:22" s="10" customFormat="1" x14ac:dyDescent="0.35">
      <c r="A45" s="7"/>
      <c r="B45" s="592" t="str">
        <f>IF(Intro!$G$23="English",O45,P45)</f>
        <v>Provide the proportion of your import sales value that is represented by delivery costs.</v>
      </c>
      <c r="C45" s="593"/>
      <c r="D45" s="593"/>
      <c r="E45" s="593"/>
      <c r="F45" s="593"/>
      <c r="G45" s="593"/>
      <c r="H45" s="593"/>
      <c r="I45" s="593"/>
      <c r="J45" s="593"/>
      <c r="K45" s="593"/>
      <c r="L45" s="594"/>
      <c r="M45" s="69"/>
      <c r="N45" s="69"/>
      <c r="O45" s="92" t="s">
        <v>220</v>
      </c>
      <c r="P45" s="92" t="s">
        <v>221</v>
      </c>
      <c r="Q45" s="71"/>
      <c r="R45" s="70"/>
      <c r="S45" s="70"/>
      <c r="T45" s="69"/>
      <c r="U45" s="69"/>
      <c r="V45" s="69"/>
    </row>
    <row r="46" spans="1:22" s="10" customFormat="1" x14ac:dyDescent="0.35">
      <c r="A46" s="7"/>
      <c r="B46" s="592" t="str">
        <f>Pro!B22</f>
        <v>Note - Only complete this question if your firm sold the goods between January 1, 2022, and Sept 30, 2025.</v>
      </c>
      <c r="C46" s="593"/>
      <c r="D46" s="593"/>
      <c r="E46" s="593"/>
      <c r="F46" s="593"/>
      <c r="G46" s="593"/>
      <c r="H46" s="593"/>
      <c r="I46" s="593"/>
      <c r="J46" s="593"/>
      <c r="K46" s="593"/>
      <c r="L46" s="594"/>
      <c r="M46" s="69"/>
      <c r="N46" s="69"/>
      <c r="O46" s="19"/>
      <c r="P46" s="92"/>
      <c r="Q46" s="71"/>
      <c r="R46" s="70"/>
      <c r="S46" s="70"/>
      <c r="T46" s="69"/>
      <c r="U46" s="69"/>
      <c r="V46" s="69"/>
    </row>
    <row r="47" spans="1:22" x14ac:dyDescent="0.35">
      <c r="A47" s="7"/>
      <c r="B47" s="595"/>
      <c r="C47" s="596"/>
      <c r="D47" s="596"/>
      <c r="E47" s="596"/>
      <c r="F47" s="596"/>
      <c r="G47" s="596"/>
      <c r="H47" s="596"/>
      <c r="I47" s="596"/>
      <c r="J47" s="596"/>
      <c r="K47" s="596"/>
      <c r="L47" s="597"/>
      <c r="M47" s="69"/>
      <c r="N47" s="69"/>
      <c r="Q47" s="67"/>
      <c r="R47" s="70"/>
      <c r="S47" s="70"/>
      <c r="T47" s="69"/>
      <c r="U47" s="69"/>
      <c r="V47" s="69"/>
    </row>
    <row r="48" spans="1:22" x14ac:dyDescent="0.35">
      <c r="A48" s="7"/>
      <c r="B48" s="225"/>
      <c r="C48" s="82"/>
      <c r="D48" s="598">
        <f>Variables!$B$6</f>
        <v>2022</v>
      </c>
      <c r="E48" s="598">
        <f>D48+1</f>
        <v>2023</v>
      </c>
      <c r="F48" s="598">
        <f>E48+1</f>
        <v>2024</v>
      </c>
      <c r="G48" s="598" t="str">
        <f>IF(Intro!$G$23="English",Variables!B9,Variables!C9)</f>
        <v>Jan-Sept 2024</v>
      </c>
      <c r="H48" s="598" t="str">
        <f>IF(Intro!$G$23="English",Variables!B10,Variables!C10)</f>
        <v>Jan-Sept 2025</v>
      </c>
      <c r="I48" s="92"/>
      <c r="J48" s="70"/>
      <c r="K48" s="70"/>
      <c r="L48" s="68"/>
      <c r="M48" s="69"/>
      <c r="N48" s="69"/>
      <c r="Q48" s="67"/>
      <c r="R48" s="70"/>
      <c r="S48" s="70"/>
      <c r="T48" s="69"/>
      <c r="U48" s="69"/>
      <c r="V48" s="69"/>
    </row>
    <row r="49" spans="1:22" x14ac:dyDescent="0.35">
      <c r="A49" s="7"/>
      <c r="B49" s="225"/>
      <c r="C49" s="82"/>
      <c r="D49" s="599"/>
      <c r="E49" s="599"/>
      <c r="F49" s="599"/>
      <c r="G49" s="599"/>
      <c r="H49" s="599"/>
      <c r="I49" s="92"/>
      <c r="J49" s="70"/>
      <c r="K49" s="70"/>
      <c r="L49" s="68"/>
      <c r="M49" s="69"/>
      <c r="N49" s="69"/>
      <c r="Q49" s="67"/>
      <c r="R49" s="70"/>
      <c r="S49" s="70"/>
      <c r="T49" s="69"/>
      <c r="U49" s="69"/>
      <c r="V49" s="69"/>
    </row>
    <row r="50" spans="1:22" x14ac:dyDescent="0.35">
      <c r="A50" s="7"/>
      <c r="B50" s="145"/>
      <c r="C50" s="151" t="str">
        <f>IF(Intro!$G$23="English",O50,P50)</f>
        <v>Delivery Cost (%)</v>
      </c>
      <c r="D50" s="221"/>
      <c r="E50" s="221"/>
      <c r="F50" s="221"/>
      <c r="G50" s="221"/>
      <c r="H50" s="221"/>
      <c r="I50" s="92"/>
      <c r="J50" s="228"/>
      <c r="K50" s="228"/>
      <c r="L50" s="229"/>
      <c r="M50" s="69"/>
      <c r="N50" s="69"/>
      <c r="O50" s="92" t="s">
        <v>294</v>
      </c>
      <c r="P50" s="92" t="s">
        <v>295</v>
      </c>
      <c r="Q50" s="71"/>
      <c r="R50" s="70"/>
      <c r="S50" s="70"/>
      <c r="T50" s="69"/>
      <c r="U50" s="69"/>
      <c r="V50" s="69"/>
    </row>
    <row r="51" spans="1:22" x14ac:dyDescent="0.35">
      <c r="A51" s="7"/>
      <c r="B51" s="78"/>
      <c r="C51" s="136"/>
      <c r="D51" s="137"/>
      <c r="E51" s="136"/>
      <c r="F51" s="136"/>
      <c r="G51" s="136"/>
      <c r="H51" s="136"/>
      <c r="I51" s="136"/>
      <c r="J51" s="228"/>
      <c r="K51" s="228"/>
      <c r="L51" s="229"/>
      <c r="M51" s="69"/>
      <c r="N51" s="69"/>
      <c r="Q51" s="71"/>
      <c r="R51" s="70"/>
      <c r="S51" s="70"/>
      <c r="T51" s="69"/>
      <c r="U51" s="69"/>
      <c r="V51" s="69"/>
    </row>
    <row r="52" spans="1:22" x14ac:dyDescent="0.35">
      <c r="A52" s="7"/>
      <c r="B52" s="592" t="str">
        <f>IF(Intro!$G$23="English",O52,P52)</f>
        <v>Explain the reasons why the proportion of your import sales value represented by delivery costs has changed since January 1, 2022.</v>
      </c>
      <c r="C52" s="593"/>
      <c r="D52" s="593"/>
      <c r="E52" s="593"/>
      <c r="F52" s="593"/>
      <c r="G52" s="593"/>
      <c r="H52" s="593"/>
      <c r="I52" s="593"/>
      <c r="J52" s="593"/>
      <c r="K52" s="593"/>
      <c r="L52" s="594"/>
      <c r="M52" s="69"/>
      <c r="N52" s="69"/>
      <c r="O52" s="92" t="str">
        <f>"Explain the reasons why the proportion of your import sales value represented by delivery costs has changed since January 1, "&amp;Variables!B6&amp;"."</f>
        <v>Explain the reasons why the proportion of your import sales value represented by delivery costs has changed since January 1, 2022.</v>
      </c>
      <c r="P52" s="92" t="str">
        <f>"Expliquez les raisons pour lesquelles la proportion de la valeur de vos ventes à l’importation représentée par les frais de livraison a changé depuis le 1er janvier "&amp;Variables!B6&amp;"."</f>
        <v>Expliquez les raisons pour lesquelles la proportion de la valeur de vos ventes à l’importation représentée par les frais de livraison a changé depuis le 1er janvier 2022.</v>
      </c>
      <c r="Q52" s="71"/>
      <c r="R52" s="70"/>
      <c r="S52" s="70"/>
      <c r="T52" s="69"/>
      <c r="U52" s="69"/>
      <c r="V52" s="69"/>
    </row>
    <row r="53" spans="1:22" x14ac:dyDescent="0.35">
      <c r="A53" s="7"/>
      <c r="B53" s="78"/>
      <c r="C53" s="136"/>
      <c r="D53" s="137"/>
      <c r="E53" s="136"/>
      <c r="F53" s="136"/>
      <c r="G53" s="136"/>
      <c r="H53" s="136"/>
      <c r="I53" s="136"/>
      <c r="J53" s="228"/>
      <c r="K53" s="228"/>
      <c r="L53" s="229"/>
      <c r="M53" s="69"/>
      <c r="N53" s="69"/>
      <c r="Q53" s="71"/>
      <c r="R53" s="70"/>
      <c r="S53" s="70"/>
      <c r="T53" s="69"/>
      <c r="U53" s="69"/>
      <c r="V53" s="69"/>
    </row>
    <row r="54" spans="1:22" x14ac:dyDescent="0.35">
      <c r="A54" s="7"/>
      <c r="B54" s="612"/>
      <c r="C54" s="613"/>
      <c r="D54" s="613"/>
      <c r="E54" s="613"/>
      <c r="F54" s="613"/>
      <c r="G54" s="613"/>
      <c r="H54" s="613"/>
      <c r="I54" s="613"/>
      <c r="J54" s="613"/>
      <c r="K54" s="613"/>
      <c r="L54" s="614"/>
      <c r="M54" s="69"/>
      <c r="N54" s="69"/>
      <c r="Q54" s="70"/>
      <c r="R54" s="70"/>
      <c r="S54" s="70"/>
      <c r="T54" s="69"/>
      <c r="U54" s="69"/>
      <c r="V54" s="69"/>
    </row>
    <row r="55" spans="1:22" x14ac:dyDescent="0.35">
      <c r="A55" s="7"/>
      <c r="B55" s="612"/>
      <c r="C55" s="613"/>
      <c r="D55" s="613"/>
      <c r="E55" s="613"/>
      <c r="F55" s="613"/>
      <c r="G55" s="613"/>
      <c r="H55" s="613"/>
      <c r="I55" s="613"/>
      <c r="J55" s="613"/>
      <c r="K55" s="613"/>
      <c r="L55" s="614"/>
      <c r="M55" s="69"/>
      <c r="N55" s="69"/>
      <c r="Q55" s="70"/>
      <c r="R55" s="70"/>
      <c r="S55" s="70"/>
      <c r="T55" s="69"/>
      <c r="U55" s="69"/>
      <c r="V55" s="69"/>
    </row>
    <row r="56" spans="1:22" x14ac:dyDescent="0.35">
      <c r="A56" s="7"/>
      <c r="B56" s="612"/>
      <c r="C56" s="613"/>
      <c r="D56" s="613"/>
      <c r="E56" s="613"/>
      <c r="F56" s="613"/>
      <c r="G56" s="613"/>
      <c r="H56" s="613"/>
      <c r="I56" s="613"/>
      <c r="J56" s="613"/>
      <c r="K56" s="613"/>
      <c r="L56" s="614"/>
      <c r="M56" s="69"/>
      <c r="N56" s="69"/>
      <c r="Q56" s="70"/>
      <c r="R56" s="70"/>
      <c r="S56" s="70"/>
      <c r="T56" s="69"/>
      <c r="U56" s="69"/>
      <c r="V56" s="69"/>
    </row>
    <row r="57" spans="1:22" x14ac:dyDescent="0.35">
      <c r="A57" s="7"/>
      <c r="B57" s="612"/>
      <c r="C57" s="613"/>
      <c r="D57" s="613"/>
      <c r="E57" s="613"/>
      <c r="F57" s="613"/>
      <c r="G57" s="613"/>
      <c r="H57" s="613"/>
      <c r="I57" s="613"/>
      <c r="J57" s="613"/>
      <c r="K57" s="613"/>
      <c r="L57" s="614"/>
      <c r="M57" s="69"/>
      <c r="N57" s="69"/>
      <c r="Q57" s="70"/>
      <c r="R57" s="70"/>
      <c r="S57" s="70"/>
      <c r="T57" s="69"/>
      <c r="U57" s="69"/>
      <c r="V57" s="69"/>
    </row>
    <row r="58" spans="1:22" x14ac:dyDescent="0.35">
      <c r="A58" s="7"/>
      <c r="B58" s="612"/>
      <c r="C58" s="613"/>
      <c r="D58" s="613"/>
      <c r="E58" s="613"/>
      <c r="F58" s="613"/>
      <c r="G58" s="613"/>
      <c r="H58" s="613"/>
      <c r="I58" s="613"/>
      <c r="J58" s="613"/>
      <c r="K58" s="613"/>
      <c r="L58" s="614"/>
      <c r="M58" s="69"/>
      <c r="N58" s="69"/>
      <c r="Q58" s="70"/>
      <c r="R58" s="70"/>
      <c r="S58" s="70"/>
      <c r="T58" s="69"/>
      <c r="U58" s="69"/>
      <c r="V58" s="69"/>
    </row>
    <row r="59" spans="1:22" s="83" customFormat="1" x14ac:dyDescent="0.35">
      <c r="A59" s="138"/>
      <c r="B59" s="612"/>
      <c r="C59" s="613"/>
      <c r="D59" s="613"/>
      <c r="E59" s="613"/>
      <c r="F59" s="613"/>
      <c r="G59" s="613"/>
      <c r="H59" s="613"/>
      <c r="I59" s="613"/>
      <c r="J59" s="613"/>
      <c r="K59" s="613"/>
      <c r="L59" s="614"/>
      <c r="N59" s="139"/>
      <c r="O59" s="92"/>
      <c r="P59" s="92"/>
    </row>
    <row r="60" spans="1:22" s="83" customFormat="1" x14ac:dyDescent="0.35">
      <c r="A60" s="138"/>
      <c r="B60" s="612"/>
      <c r="C60" s="613"/>
      <c r="D60" s="613"/>
      <c r="E60" s="613"/>
      <c r="F60" s="613"/>
      <c r="G60" s="613"/>
      <c r="H60" s="613"/>
      <c r="I60" s="613"/>
      <c r="J60" s="613"/>
      <c r="K60" s="613"/>
      <c r="L60" s="614"/>
      <c r="N60" s="139"/>
    </row>
    <row r="61" spans="1:22" s="83" customFormat="1" x14ac:dyDescent="0.35">
      <c r="A61" s="138"/>
      <c r="B61" s="612"/>
      <c r="C61" s="613"/>
      <c r="D61" s="613"/>
      <c r="E61" s="613"/>
      <c r="F61" s="613"/>
      <c r="G61" s="613"/>
      <c r="H61" s="613"/>
      <c r="I61" s="613"/>
      <c r="J61" s="613"/>
      <c r="K61" s="613"/>
      <c r="L61" s="614"/>
      <c r="N61" s="139"/>
      <c r="O61" s="92"/>
      <c r="P61" s="92"/>
    </row>
    <row r="62" spans="1:22" s="83" customFormat="1" x14ac:dyDescent="0.35">
      <c r="A62" s="138"/>
      <c r="B62" s="198"/>
      <c r="C62" s="199"/>
      <c r="D62" s="199"/>
      <c r="E62" s="199"/>
      <c r="F62" s="199"/>
      <c r="G62" s="199"/>
      <c r="H62" s="199"/>
      <c r="I62" s="199"/>
      <c r="J62" s="199"/>
      <c r="K62" s="199"/>
      <c r="L62" s="200"/>
      <c r="N62" s="139"/>
      <c r="O62" s="92"/>
      <c r="P62" s="92"/>
    </row>
    <row r="63" spans="1:22" s="83" customFormat="1" x14ac:dyDescent="0.35">
      <c r="A63" s="138"/>
      <c r="B63" s="4"/>
      <c r="C63" s="69"/>
      <c r="D63" s="69"/>
      <c r="E63" s="69"/>
      <c r="F63" s="69"/>
      <c r="G63" s="69"/>
      <c r="H63" s="69"/>
      <c r="I63" s="69"/>
      <c r="J63" s="69"/>
      <c r="K63" s="69"/>
      <c r="L63" s="69"/>
      <c r="N63" s="139"/>
      <c r="O63" s="10"/>
      <c r="P63" s="10"/>
    </row>
    <row r="65" spans="15:16" x14ac:dyDescent="0.35">
      <c r="O65" s="10"/>
      <c r="P65" s="10"/>
    </row>
  </sheetData>
  <sheetProtection algorithmName="SHA-512" hashValue="Zb5MkItsGaWSi5uNzEfIvtRVpS80iSPVNgZZKDCrp1IQO0y3t5JxUpbBIkommUDL33lXuRru/1Z7yT1FqjRFtA==" saltValue="UQHGkIPGpTHQp0wqN3jnBA==" spinCount="100000" sheet="1" objects="1" scenarios="1" selectLockedCells="1"/>
  <mergeCells count="51">
    <mergeCell ref="B52:L52"/>
    <mergeCell ref="B54:L61"/>
    <mergeCell ref="B45:L45"/>
    <mergeCell ref="B46:L46"/>
    <mergeCell ref="B47:L47"/>
    <mergeCell ref="D48:D49"/>
    <mergeCell ref="E48:E49"/>
    <mergeCell ref="F48:F49"/>
    <mergeCell ref="G48:G49"/>
    <mergeCell ref="H48:H49"/>
    <mergeCell ref="B43:L43"/>
    <mergeCell ref="B33:C35"/>
    <mergeCell ref="D33:F33"/>
    <mergeCell ref="D34:F34"/>
    <mergeCell ref="D35:F35"/>
    <mergeCell ref="B36:C38"/>
    <mergeCell ref="D36:F36"/>
    <mergeCell ref="D37:F37"/>
    <mergeCell ref="D38:F38"/>
    <mergeCell ref="B39:C41"/>
    <mergeCell ref="D39:F39"/>
    <mergeCell ref="D40:F40"/>
    <mergeCell ref="D41:F41"/>
    <mergeCell ref="D42:E42"/>
    <mergeCell ref="B32:K32"/>
    <mergeCell ref="B20:L20"/>
    <mergeCell ref="B22:F23"/>
    <mergeCell ref="G22:K23"/>
    <mergeCell ref="G26:G27"/>
    <mergeCell ref="H26:H27"/>
    <mergeCell ref="I26:I27"/>
    <mergeCell ref="J26:J27"/>
    <mergeCell ref="K26:K27"/>
    <mergeCell ref="B28:K28"/>
    <mergeCell ref="B29:C31"/>
    <mergeCell ref="D29:F29"/>
    <mergeCell ref="D30:F30"/>
    <mergeCell ref="D31:F31"/>
    <mergeCell ref="B19:L19"/>
    <mergeCell ref="B4:L4"/>
    <mergeCell ref="B5:L5"/>
    <mergeCell ref="B6:L6"/>
    <mergeCell ref="B9:L9"/>
    <mergeCell ref="B10:L10"/>
    <mergeCell ref="B12:L12"/>
    <mergeCell ref="B14:L14"/>
    <mergeCell ref="B15:L15"/>
    <mergeCell ref="B16:L16"/>
    <mergeCell ref="B17:L17"/>
    <mergeCell ref="B13:L13"/>
    <mergeCell ref="B8:L8"/>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J42 G33:K41 G29:K31" xr:uid="{18EFC66D-4132-4322-BAF2-62DEF01F72D9}">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B54:B58" xr:uid="{C882663C-4BB6-4850-B830-215850A0DC97}">
      <formula1>1001</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A181-FAA8-4617-9AB2-2F717A00228F}">
  <sheetPr>
    <tabColor rgb="FF92D050"/>
    <pageSetUpPr fitToPage="1"/>
  </sheetPr>
  <dimension ref="A1:V66"/>
  <sheetViews>
    <sheetView showGridLines="0" topLeftCell="A21" zoomScaleNormal="100" zoomScaleSheetLayoutView="55" workbookViewId="0">
      <selection activeCell="G39" sqref="G39"/>
    </sheetView>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7" width="9.453125" style="92" customWidth="1"/>
    <col min="18" max="16384" width="9.453125" style="92"/>
  </cols>
  <sheetData>
    <row r="1" spans="1:16" x14ac:dyDescent="0.35">
      <c r="O1" s="10"/>
      <c r="P1" s="10"/>
    </row>
    <row r="2" spans="1:16" x14ac:dyDescent="0.35">
      <c r="B2" s="11" t="str">
        <f>Pro!B2</f>
        <v>PROTECTED</v>
      </c>
      <c r="C2" s="11"/>
      <c r="O2" s="2"/>
      <c r="P2" s="2"/>
    </row>
    <row r="3" spans="1:16" x14ac:dyDescent="0.35">
      <c r="B3" s="13"/>
      <c r="C3" s="13"/>
      <c r="O3" s="2"/>
      <c r="P3" s="2"/>
    </row>
    <row r="4" spans="1:16" s="2" customFormat="1" x14ac:dyDescent="0.35">
      <c r="A4" s="4"/>
      <c r="B4" s="493" t="str">
        <f>Info!B4</f>
        <v>IMPORTERS' QUESTIONNAIRE</v>
      </c>
      <c r="C4" s="493"/>
      <c r="D4" s="493"/>
      <c r="E4" s="493"/>
      <c r="F4" s="493"/>
      <c r="G4" s="493"/>
      <c r="H4" s="493"/>
      <c r="I4" s="493"/>
      <c r="J4" s="493"/>
      <c r="K4" s="493"/>
      <c r="L4" s="493"/>
      <c r="M4" s="23"/>
      <c r="N4" s="23"/>
      <c r="O4" s="21"/>
      <c r="P4" s="21"/>
    </row>
    <row r="5" spans="1:16" s="2" customFormat="1" x14ac:dyDescent="0.35">
      <c r="A5" s="4"/>
      <c r="B5" s="493" t="str">
        <f>Info!B5</f>
        <v>RR-2025-002</v>
      </c>
      <c r="C5" s="493"/>
      <c r="D5" s="493"/>
      <c r="E5" s="493"/>
      <c r="F5" s="493"/>
      <c r="G5" s="493"/>
      <c r="H5" s="493"/>
      <c r="I5" s="493"/>
      <c r="J5" s="493"/>
      <c r="K5" s="493"/>
      <c r="L5" s="493"/>
      <c r="M5" s="23"/>
      <c r="N5" s="23"/>
      <c r="O5" s="21"/>
      <c r="P5" s="21"/>
    </row>
    <row r="6" spans="1:16" s="6" customFormat="1" x14ac:dyDescent="0.35">
      <c r="A6" s="4"/>
      <c r="B6" s="493" t="str">
        <f>Info!B6</f>
        <v>CONCRETE REINFORCING BAR</v>
      </c>
      <c r="C6" s="493"/>
      <c r="D6" s="493"/>
      <c r="E6" s="493"/>
      <c r="F6" s="493"/>
      <c r="G6" s="493"/>
      <c r="H6" s="493"/>
      <c r="I6" s="493"/>
      <c r="J6" s="493"/>
      <c r="K6" s="493"/>
      <c r="L6" s="493"/>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Pro!B8</f>
        <v>The following questions refer to the goods as defined in the product description on the Intro tab.</v>
      </c>
      <c r="C8" s="494"/>
      <c r="D8" s="494"/>
      <c r="E8" s="494"/>
      <c r="F8" s="494"/>
      <c r="G8" s="494"/>
      <c r="H8" s="494"/>
      <c r="I8" s="494"/>
      <c r="J8" s="494"/>
      <c r="K8" s="494"/>
      <c r="L8" s="494"/>
      <c r="M8" s="21"/>
      <c r="N8" s="21"/>
      <c r="O8" s="22"/>
    </row>
    <row r="9" spans="1:16" s="6" customFormat="1" x14ac:dyDescent="0.35">
      <c r="A9" s="4"/>
      <c r="B9" s="494" t="str">
        <f>Pro!B9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226"/>
      <c r="C11" s="2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ht="28" x14ac:dyDescent="0.35">
      <c r="A13" s="4" t="s">
        <v>382</v>
      </c>
      <c r="B13" s="590" t="str">
        <f>Pro!B13</f>
        <v>• Report only sales from your firm’s imports. Sales of purchased goods from Canadian producers must be excluded.</v>
      </c>
      <c r="C13" s="590"/>
      <c r="D13" s="590"/>
      <c r="E13" s="590"/>
      <c r="F13" s="590"/>
      <c r="G13" s="590"/>
      <c r="H13" s="590"/>
      <c r="I13" s="590"/>
      <c r="J13" s="590"/>
      <c r="K13" s="590"/>
      <c r="L13" s="590"/>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CHN!B17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c r="P17" s="16"/>
    </row>
    <row r="18" spans="1:16" s="6" customFormat="1" x14ac:dyDescent="0.35">
      <c r="A18" s="4"/>
      <c r="B18" s="15"/>
      <c r="C18" s="15"/>
      <c r="D18" s="3"/>
      <c r="E18" s="3"/>
      <c r="F18" s="3"/>
      <c r="G18" s="3"/>
      <c r="H18" s="3"/>
      <c r="I18" s="3"/>
      <c r="J18" s="3"/>
      <c r="K18" s="3"/>
      <c r="L18" s="3"/>
      <c r="O18" s="16"/>
      <c r="P18" s="16"/>
    </row>
    <row r="19" spans="1:16" x14ac:dyDescent="0.35">
      <c r="A19" s="7"/>
      <c r="B19" s="411" t="str">
        <f>CHN!B19</f>
        <v>IMPORTS AND SALES</v>
      </c>
      <c r="C19" s="412"/>
      <c r="D19" s="412"/>
      <c r="E19" s="412"/>
      <c r="F19" s="412"/>
      <c r="G19" s="412"/>
      <c r="H19" s="412"/>
      <c r="I19" s="412"/>
      <c r="J19" s="412"/>
      <c r="K19" s="412"/>
      <c r="L19" s="413"/>
      <c r="M19" s="92"/>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ht="40" customHeight="1" x14ac:dyDescent="0.35">
      <c r="A22" s="7" t="s">
        <v>382</v>
      </c>
      <c r="B22" s="417" t="str">
        <f>CHN!B22</f>
        <v xml:space="preserve">Provide your firm's imports and sales of imports of the goods from: </v>
      </c>
      <c r="C22" s="418"/>
      <c r="D22" s="418"/>
      <c r="E22" s="418"/>
      <c r="F22" s="418"/>
      <c r="G22" s="363" t="str">
        <f>IF(Intro!$G$23="English",Variables!B33,Variables!C33)</f>
        <v>Belarus, Chinese Taipei, Hong Kong, Japan, Portugal, Spain, Algeria, Egypt, Indonesia, Italy, Malaysia, Singapore, Vietnam, Oman, Russia, Bulgaria, Thailand (excluding goods exported from Thai Steel Profile Public Company Limited), United Arab Emirates</v>
      </c>
      <c r="H22" s="364"/>
      <c r="I22" s="364"/>
      <c r="J22" s="364"/>
      <c r="K22" s="365"/>
      <c r="L22" s="18"/>
      <c r="M22" s="92"/>
    </row>
    <row r="23" spans="1:16" ht="40" customHeight="1" x14ac:dyDescent="0.35">
      <c r="A23" s="7" t="s">
        <v>382</v>
      </c>
      <c r="B23" s="417"/>
      <c r="C23" s="418"/>
      <c r="D23" s="418"/>
      <c r="E23" s="418"/>
      <c r="F23" s="418"/>
      <c r="G23" s="366"/>
      <c r="H23" s="367"/>
      <c r="I23" s="367"/>
      <c r="J23" s="367"/>
      <c r="K23" s="368"/>
      <c r="L23" s="18"/>
      <c r="M23" s="92"/>
    </row>
    <row r="24" spans="1:16" x14ac:dyDescent="0.35">
      <c r="A24" s="7"/>
      <c r="B24" s="244"/>
      <c r="C24" s="245"/>
      <c r="D24" s="246"/>
      <c r="E24" s="246"/>
      <c r="F24" s="246"/>
      <c r="G24" s="246"/>
      <c r="H24" s="246"/>
      <c r="I24" s="246"/>
      <c r="J24" s="246"/>
      <c r="K24" s="246"/>
      <c r="L24" s="18"/>
      <c r="M24" s="92"/>
    </row>
    <row r="25" spans="1:16" x14ac:dyDescent="0.35">
      <c r="A25" s="7"/>
      <c r="B25" s="252"/>
      <c r="C25" s="245"/>
      <c r="D25" s="246"/>
      <c r="E25" s="246"/>
      <c r="F25" s="246"/>
      <c r="G25" s="246"/>
      <c r="H25" s="246"/>
      <c r="I25" s="246"/>
      <c r="J25" s="246"/>
      <c r="K25" s="246"/>
      <c r="L25" s="18"/>
      <c r="M25" s="92"/>
      <c r="O25" s="19"/>
    </row>
    <row r="26" spans="1:16" x14ac:dyDescent="0.35">
      <c r="A26" s="7"/>
      <c r="B26" s="225"/>
      <c r="E26" s="28"/>
      <c r="F26" s="92"/>
      <c r="G26" s="598">
        <f>Variables!$B$6</f>
        <v>2022</v>
      </c>
      <c r="H26" s="598">
        <f>G26+1</f>
        <v>2023</v>
      </c>
      <c r="I26" s="598">
        <f>H26+1</f>
        <v>2024</v>
      </c>
      <c r="J26" s="598" t="str">
        <f>IF(Intro!$G$23="English",Variables!B9,Variables!C9)</f>
        <v>Jan-Sept 2024</v>
      </c>
      <c r="K26" s="598" t="str">
        <f>IF(Intro!$G$23="English",Variables!B10,Variables!C10)</f>
        <v>Jan-Sept 2025</v>
      </c>
      <c r="L26" s="132"/>
      <c r="M26" s="92"/>
      <c r="O26" s="19"/>
    </row>
    <row r="27" spans="1:16" x14ac:dyDescent="0.35">
      <c r="A27" s="7"/>
      <c r="B27" s="225"/>
      <c r="E27" s="28"/>
      <c r="F27" s="92"/>
      <c r="G27" s="615"/>
      <c r="H27" s="599"/>
      <c r="I27" s="599"/>
      <c r="J27" s="599"/>
      <c r="K27" s="599"/>
      <c r="L27" s="132"/>
      <c r="M27" s="92"/>
      <c r="O27" s="19"/>
    </row>
    <row r="28" spans="1:16" x14ac:dyDescent="0.35">
      <c r="A28" s="7"/>
      <c r="B28" s="600" t="str">
        <f>CHN!B28</f>
        <v xml:space="preserve">Imports </v>
      </c>
      <c r="C28" s="601"/>
      <c r="D28" s="601"/>
      <c r="E28" s="601"/>
      <c r="F28" s="601"/>
      <c r="G28" s="601"/>
      <c r="H28" s="601"/>
      <c r="I28" s="601"/>
      <c r="J28" s="601"/>
      <c r="K28" s="601"/>
      <c r="L28" s="132"/>
      <c r="M28" s="92"/>
      <c r="O28" s="25"/>
      <c r="P28" s="10"/>
    </row>
    <row r="29" spans="1:16" x14ac:dyDescent="0.35">
      <c r="A29" s="7"/>
      <c r="B29" s="617" t="str">
        <f>CHN!B29</f>
        <v xml:space="preserve">Imports </v>
      </c>
      <c r="C29" s="461"/>
      <c r="D29" s="607" t="str">
        <f>CHN!D29</f>
        <v>tonnes</v>
      </c>
      <c r="E29" s="607"/>
      <c r="F29" s="607"/>
      <c r="G29" s="215"/>
      <c r="H29" s="215"/>
      <c r="I29" s="215"/>
      <c r="J29" s="215"/>
      <c r="K29" s="215"/>
      <c r="L29" s="132"/>
      <c r="M29" s="92"/>
    </row>
    <row r="30" spans="1:16" x14ac:dyDescent="0.35">
      <c r="A30" s="7"/>
      <c r="B30" s="617"/>
      <c r="C30" s="461"/>
      <c r="D30" s="607" t="str">
        <f>CHN!D30</f>
        <v>net delivered purchase value (CAD)</v>
      </c>
      <c r="E30" s="607"/>
      <c r="F30" s="607"/>
      <c r="G30" s="215"/>
      <c r="H30" s="215"/>
      <c r="I30" s="215"/>
      <c r="J30" s="215"/>
      <c r="K30" s="215"/>
      <c r="L30" s="132"/>
      <c r="M30" s="92"/>
    </row>
    <row r="31" spans="1:16" x14ac:dyDescent="0.35">
      <c r="A31" s="7"/>
      <c r="B31" s="617"/>
      <c r="C31" s="461"/>
      <c r="D31" s="607" t="str">
        <f>CHN!D31</f>
        <v>$ / tonne</v>
      </c>
      <c r="E31" s="607"/>
      <c r="F31" s="607"/>
      <c r="G31" s="147" t="str">
        <f>IF(G29=0,"-",G30/G29)</f>
        <v>-</v>
      </c>
      <c r="H31" s="147" t="str">
        <f>IF(H29=0,"-",H30/H29)</f>
        <v>-</v>
      </c>
      <c r="I31" s="147" t="str">
        <f>IF(I29=0,"-",I30/I29)</f>
        <v>-</v>
      </c>
      <c r="J31" s="147" t="str">
        <f>IF(J29=0,"-",J30/J29)</f>
        <v>-</v>
      </c>
      <c r="K31" s="147" t="str">
        <f>IF(K29=0,"-",K30/K29)</f>
        <v>-</v>
      </c>
      <c r="L31" s="132"/>
      <c r="M31" s="92"/>
    </row>
    <row r="32" spans="1:16" x14ac:dyDescent="0.35">
      <c r="A32" s="7"/>
      <c r="B32" s="600" t="str">
        <f>CHN!B32</f>
        <v>Sales in Canada</v>
      </c>
      <c r="C32" s="601"/>
      <c r="D32" s="601"/>
      <c r="E32" s="601"/>
      <c r="F32" s="601"/>
      <c r="G32" s="601"/>
      <c r="H32" s="601"/>
      <c r="I32" s="601"/>
      <c r="J32" s="601"/>
      <c r="K32" s="601"/>
      <c r="L32" s="132"/>
      <c r="M32" s="92"/>
      <c r="O32" s="88"/>
    </row>
    <row r="33" spans="1:22" x14ac:dyDescent="0.35">
      <c r="A33" s="7"/>
      <c r="B33" s="479" t="str">
        <f>CHN!B33</f>
        <v>Sales to distributors in Canada</v>
      </c>
      <c r="C33" s="444"/>
      <c r="D33" s="607" t="str">
        <f>CHN!D33</f>
        <v>tonnes</v>
      </c>
      <c r="E33" s="607"/>
      <c r="F33" s="607"/>
      <c r="G33" s="215"/>
      <c r="H33" s="215"/>
      <c r="I33" s="215"/>
      <c r="J33" s="215"/>
      <c r="K33" s="215"/>
      <c r="L33" s="132"/>
      <c r="M33" s="92"/>
    </row>
    <row r="34" spans="1:22" x14ac:dyDescent="0.35">
      <c r="A34" s="7"/>
      <c r="B34" s="479"/>
      <c r="C34" s="444"/>
      <c r="D34" s="607" t="str">
        <f>CHN!D34</f>
        <v>net delivered sales value (CAD)</v>
      </c>
      <c r="E34" s="607"/>
      <c r="F34" s="607"/>
      <c r="G34" s="215"/>
      <c r="H34" s="215"/>
      <c r="I34" s="215"/>
      <c r="J34" s="215"/>
      <c r="K34" s="215"/>
      <c r="L34" s="132"/>
      <c r="M34" s="92"/>
    </row>
    <row r="35" spans="1:22" ht="14.5" thickBot="1" x14ac:dyDescent="0.4">
      <c r="A35" s="7"/>
      <c r="B35" s="605"/>
      <c r="C35" s="606"/>
      <c r="D35" s="618" t="str">
        <f>CHN!D35</f>
        <v>$ / tonne</v>
      </c>
      <c r="E35" s="618"/>
      <c r="F35" s="618"/>
      <c r="G35" s="150" t="str">
        <f>IF(G33=0,"-",G34/G33)</f>
        <v>-</v>
      </c>
      <c r="H35" s="150" t="str">
        <f>IF(H33=0,"-",H34/H33)</f>
        <v>-</v>
      </c>
      <c r="I35" s="150" t="str">
        <f>IF(I33=0,"-",I34/I33)</f>
        <v>-</v>
      </c>
      <c r="J35" s="150" t="str">
        <f>IF(J33=0,"-",J34/J33)</f>
        <v>-</v>
      </c>
      <c r="K35" s="150" t="str">
        <f>IF(K33=0,"-",K34/K33)</f>
        <v>-</v>
      </c>
      <c r="L35" s="132"/>
      <c r="M35" s="92"/>
      <c r="O35" s="71"/>
      <c r="P35" s="71"/>
    </row>
    <row r="36" spans="1:22" x14ac:dyDescent="0.35">
      <c r="A36" s="7"/>
      <c r="B36" s="603" t="str">
        <f>CHN!B36</f>
        <v>Sales to end users in Canada</v>
      </c>
      <c r="C36" s="604"/>
      <c r="D36" s="616" t="str">
        <f>CHN!D36</f>
        <v>tonnes</v>
      </c>
      <c r="E36" s="616"/>
      <c r="F36" s="616"/>
      <c r="G36" s="216"/>
      <c r="H36" s="216"/>
      <c r="I36" s="216"/>
      <c r="J36" s="216"/>
      <c r="K36" s="216"/>
      <c r="L36" s="132"/>
      <c r="M36" s="92"/>
      <c r="O36" s="71"/>
      <c r="P36" s="71"/>
    </row>
    <row r="37" spans="1:22" x14ac:dyDescent="0.35">
      <c r="A37" s="7"/>
      <c r="B37" s="479"/>
      <c r="C37" s="444"/>
      <c r="D37" s="607" t="str">
        <f>CHN!D37</f>
        <v>net delivered sales value (CAD)</v>
      </c>
      <c r="E37" s="607"/>
      <c r="F37" s="607"/>
      <c r="G37" s="215"/>
      <c r="H37" s="215"/>
      <c r="I37" s="215"/>
      <c r="J37" s="215"/>
      <c r="K37" s="215"/>
      <c r="L37" s="132"/>
      <c r="M37" s="92"/>
      <c r="O37" s="71"/>
      <c r="P37" s="71"/>
    </row>
    <row r="38" spans="1:22" ht="14.5" thickBot="1" x14ac:dyDescent="0.4">
      <c r="A38" s="7"/>
      <c r="B38" s="605"/>
      <c r="C38" s="606"/>
      <c r="D38" s="618" t="str">
        <f>CHN!D38</f>
        <v>$ / tonne</v>
      </c>
      <c r="E38" s="618"/>
      <c r="F38" s="618"/>
      <c r="G38" s="150" t="str">
        <f>IF(G36=0,"-",G37/G36)</f>
        <v>-</v>
      </c>
      <c r="H38" s="150" t="str">
        <f>IF(H36=0,"-",H37/H36)</f>
        <v>-</v>
      </c>
      <c r="I38" s="150" t="str">
        <f>IF(I36=0,"-",I37/I36)</f>
        <v>-</v>
      </c>
      <c r="J38" s="150" t="str">
        <f>IF(J36=0,"-",J37/J36)</f>
        <v>-</v>
      </c>
      <c r="K38" s="150" t="str">
        <f>IF(K36=0,"-",K37/K36)</f>
        <v>-</v>
      </c>
      <c r="L38" s="132"/>
      <c r="M38" s="92"/>
      <c r="O38" s="67"/>
      <c r="P38" s="71"/>
    </row>
    <row r="39" spans="1:22" x14ac:dyDescent="0.35">
      <c r="A39" s="7"/>
      <c r="B39" s="440" t="str">
        <f>CHN!B39</f>
        <v>Total sales of imports in Canada</v>
      </c>
      <c r="C39" s="441"/>
      <c r="D39" s="608" t="str">
        <f>CHN!D39</f>
        <v>tonnes</v>
      </c>
      <c r="E39" s="608"/>
      <c r="F39" s="608"/>
      <c r="G39" s="218">
        <f>G33+G36</f>
        <v>0</v>
      </c>
      <c r="H39" s="218">
        <f t="shared" ref="H39:K40" si="0">H33+H36</f>
        <v>0</v>
      </c>
      <c r="I39" s="218">
        <f t="shared" si="0"/>
        <v>0</v>
      </c>
      <c r="J39" s="218">
        <f t="shared" si="0"/>
        <v>0</v>
      </c>
      <c r="K39" s="218">
        <f t="shared" si="0"/>
        <v>0</v>
      </c>
      <c r="L39" s="170"/>
      <c r="M39" s="92"/>
    </row>
    <row r="40" spans="1:22" x14ac:dyDescent="0.35">
      <c r="A40" s="7"/>
      <c r="B40" s="438"/>
      <c r="C40" s="439"/>
      <c r="D40" s="609" t="str">
        <f>CHN!D40</f>
        <v>net delivered sales value (CAD)</v>
      </c>
      <c r="E40" s="609"/>
      <c r="F40" s="609"/>
      <c r="G40" s="219">
        <f>G34+G37</f>
        <v>0</v>
      </c>
      <c r="H40" s="219">
        <f t="shared" si="0"/>
        <v>0</v>
      </c>
      <c r="I40" s="219">
        <f t="shared" si="0"/>
        <v>0</v>
      </c>
      <c r="J40" s="219">
        <f t="shared" si="0"/>
        <v>0</v>
      </c>
      <c r="K40" s="219">
        <f t="shared" si="0"/>
        <v>0</v>
      </c>
      <c r="L40" s="170"/>
      <c r="M40" s="92"/>
    </row>
    <row r="41" spans="1:22" x14ac:dyDescent="0.35">
      <c r="A41" s="7"/>
      <c r="B41" s="438"/>
      <c r="C41" s="439"/>
      <c r="D41" s="609" t="str">
        <f>CHN!D41</f>
        <v>$ / tonne</v>
      </c>
      <c r="E41" s="609"/>
      <c r="F41" s="609"/>
      <c r="G41" s="147" t="str">
        <f>IF(G39=0,"-",G40/G39)</f>
        <v>-</v>
      </c>
      <c r="H41" s="147" t="str">
        <f t="shared" ref="H41:K41" si="1">IF(H39=0,"-",H40/H39)</f>
        <v>-</v>
      </c>
      <c r="I41" s="147" t="str">
        <f t="shared" si="1"/>
        <v>-</v>
      </c>
      <c r="J41" s="147" t="str">
        <f t="shared" si="1"/>
        <v>-</v>
      </c>
      <c r="K41" s="147" t="str">
        <f t="shared" si="1"/>
        <v>-</v>
      </c>
      <c r="L41" s="170"/>
      <c r="M41" s="92"/>
    </row>
    <row r="42" spans="1:22" s="9" customFormat="1" x14ac:dyDescent="0.35">
      <c r="A42" s="133"/>
      <c r="B42" s="247"/>
      <c r="C42" s="248"/>
      <c r="D42" s="602"/>
      <c r="E42" s="602"/>
      <c r="F42" s="249"/>
      <c r="G42" s="249"/>
      <c r="H42" s="249"/>
      <c r="I42" s="249"/>
      <c r="J42" s="249"/>
      <c r="K42" s="250"/>
      <c r="L42" s="251"/>
    </row>
    <row r="43" spans="1:22" x14ac:dyDescent="0.35">
      <c r="A43" s="7"/>
      <c r="B43" s="471" t="s">
        <v>15</v>
      </c>
      <c r="C43" s="472"/>
      <c r="D43" s="472"/>
      <c r="E43" s="472"/>
      <c r="F43" s="472"/>
      <c r="G43" s="472"/>
      <c r="H43" s="472"/>
      <c r="I43" s="472"/>
      <c r="J43" s="472"/>
      <c r="K43" s="472"/>
      <c r="L43" s="473"/>
      <c r="M43" s="92"/>
    </row>
    <row r="44" spans="1:22" x14ac:dyDescent="0.35">
      <c r="A44" s="7"/>
      <c r="B44" s="84"/>
      <c r="C44" s="85"/>
      <c r="D44" s="85"/>
      <c r="E44" s="86"/>
      <c r="F44" s="86"/>
      <c r="G44" s="86"/>
      <c r="H44" s="86"/>
      <c r="I44" s="86"/>
      <c r="J44" s="86"/>
      <c r="K44" s="86"/>
      <c r="L44" s="87"/>
      <c r="M44" s="92"/>
    </row>
    <row r="45" spans="1:22" s="10" customFormat="1" x14ac:dyDescent="0.35">
      <c r="A45" s="7"/>
      <c r="B45" s="592" t="str">
        <f>CHN!B45</f>
        <v>Provide the proportion of your import sales value that is represented by delivery costs.</v>
      </c>
      <c r="C45" s="622"/>
      <c r="D45" s="622"/>
      <c r="E45" s="622"/>
      <c r="F45" s="622"/>
      <c r="G45" s="622"/>
      <c r="H45" s="622"/>
      <c r="I45" s="622"/>
      <c r="J45" s="622"/>
      <c r="K45" s="622"/>
      <c r="L45" s="623"/>
      <c r="M45" s="69"/>
      <c r="N45" s="69"/>
      <c r="O45" s="92"/>
      <c r="P45" s="92"/>
      <c r="Q45" s="71"/>
      <c r="R45" s="70"/>
      <c r="S45" s="70"/>
      <c r="T45" s="69"/>
      <c r="U45" s="69"/>
      <c r="V45" s="69"/>
    </row>
    <row r="46" spans="1:22" s="10" customFormat="1" x14ac:dyDescent="0.35">
      <c r="A46" s="7"/>
      <c r="B46" s="592" t="str">
        <f>CHN!B46</f>
        <v>Note - Only complete this question if your firm sold the goods between January 1, 2022, and Sept 30, 2025.</v>
      </c>
      <c r="C46" s="622"/>
      <c r="D46" s="622"/>
      <c r="E46" s="622"/>
      <c r="F46" s="622"/>
      <c r="G46" s="622"/>
      <c r="H46" s="622"/>
      <c r="I46" s="622"/>
      <c r="J46" s="622"/>
      <c r="K46" s="622"/>
      <c r="L46" s="623"/>
      <c r="M46" s="69"/>
      <c r="N46" s="69"/>
      <c r="O46" s="19"/>
      <c r="P46" s="92"/>
      <c r="Q46" s="71"/>
      <c r="R46" s="70"/>
      <c r="S46" s="70"/>
      <c r="T46" s="69"/>
      <c r="U46" s="69"/>
      <c r="V46" s="69"/>
    </row>
    <row r="47" spans="1:22" x14ac:dyDescent="0.35">
      <c r="A47" s="7"/>
      <c r="B47" s="595"/>
      <c r="C47" s="596"/>
      <c r="D47" s="596"/>
      <c r="E47" s="596"/>
      <c r="F47" s="596"/>
      <c r="G47" s="624"/>
      <c r="H47" s="624"/>
      <c r="I47" s="624"/>
      <c r="J47" s="624"/>
      <c r="K47" s="624"/>
      <c r="L47" s="625"/>
      <c r="M47" s="69"/>
      <c r="N47" s="69"/>
      <c r="Q47" s="67"/>
      <c r="R47" s="70"/>
      <c r="S47" s="70"/>
      <c r="T47" s="69"/>
      <c r="U47" s="69"/>
      <c r="V47" s="69"/>
    </row>
    <row r="48" spans="1:22" x14ac:dyDescent="0.35">
      <c r="A48" s="7"/>
      <c r="B48" s="225"/>
      <c r="C48" s="153"/>
      <c r="D48" s="598">
        <f>Variables!$B$6</f>
        <v>2022</v>
      </c>
      <c r="E48" s="598">
        <f>D48+1</f>
        <v>2023</v>
      </c>
      <c r="F48" s="598">
        <f>E48+1</f>
        <v>2024</v>
      </c>
      <c r="G48" s="598" t="str">
        <f>IF(Intro!$G$23="English",Variables!B9,Variables!C9)</f>
        <v>Jan-Sept 2024</v>
      </c>
      <c r="H48" s="598" t="str">
        <f>IF(Intro!$G$23="English",Variables!B10,Variables!C10)</f>
        <v>Jan-Sept 2025</v>
      </c>
      <c r="I48" s="92"/>
      <c r="J48" s="70"/>
      <c r="K48" s="70"/>
      <c r="L48" s="68"/>
      <c r="M48" s="69"/>
      <c r="N48" s="69"/>
      <c r="Q48" s="67"/>
      <c r="R48" s="70"/>
      <c r="S48" s="70"/>
      <c r="T48" s="69"/>
      <c r="U48" s="69"/>
      <c r="V48" s="69"/>
    </row>
    <row r="49" spans="1:22" x14ac:dyDescent="0.35">
      <c r="A49" s="7"/>
      <c r="B49" s="225"/>
      <c r="C49" s="154"/>
      <c r="D49" s="599"/>
      <c r="E49" s="599"/>
      <c r="F49" s="599"/>
      <c r="G49" s="599"/>
      <c r="H49" s="615"/>
      <c r="I49" s="92"/>
      <c r="J49" s="70"/>
      <c r="K49" s="70"/>
      <c r="L49" s="68"/>
      <c r="M49" s="69"/>
      <c r="N49" s="69"/>
      <c r="Q49" s="67"/>
      <c r="R49" s="70"/>
      <c r="S49" s="70"/>
      <c r="T49" s="69"/>
      <c r="U49" s="69"/>
      <c r="V49" s="69"/>
    </row>
    <row r="50" spans="1:22" x14ac:dyDescent="0.35">
      <c r="A50" s="7"/>
      <c r="B50" s="156"/>
      <c r="C50" s="155" t="str">
        <f>CHN!C50</f>
        <v>Delivery Cost (%)</v>
      </c>
      <c r="D50" s="220"/>
      <c r="E50" s="220"/>
      <c r="F50" s="220"/>
      <c r="G50" s="220"/>
      <c r="H50" s="220"/>
      <c r="I50" s="92"/>
      <c r="J50" s="70"/>
      <c r="K50" s="70"/>
      <c r="L50" s="68"/>
      <c r="M50" s="69"/>
      <c r="N50" s="69"/>
      <c r="Q50" s="67"/>
      <c r="R50" s="70"/>
      <c r="S50" s="70"/>
      <c r="T50" s="69"/>
      <c r="U50" s="69"/>
      <c r="V50" s="69"/>
    </row>
    <row r="51" spans="1:22" x14ac:dyDescent="0.35">
      <c r="A51" s="7"/>
      <c r="B51" s="78"/>
      <c r="C51" s="136"/>
      <c r="D51" s="137"/>
      <c r="E51" s="136"/>
      <c r="F51" s="136"/>
      <c r="G51" s="136"/>
      <c r="H51" s="136"/>
      <c r="I51" s="136"/>
      <c r="J51" s="228"/>
      <c r="K51" s="228"/>
      <c r="L51" s="229"/>
      <c r="M51" s="69"/>
      <c r="N51" s="69"/>
      <c r="Q51" s="71"/>
      <c r="R51" s="70"/>
      <c r="S51" s="70"/>
      <c r="T51" s="69"/>
      <c r="U51" s="69"/>
      <c r="V51" s="69"/>
    </row>
    <row r="52" spans="1:22" ht="14.25" customHeight="1" x14ac:dyDescent="0.35">
      <c r="A52" s="7"/>
      <c r="B52" s="592" t="str">
        <f>CHN!B52</f>
        <v>Explain the reasons why the proportion of your import sales value represented by delivery costs has changed since January 1, 2022.</v>
      </c>
      <c r="C52" s="593"/>
      <c r="D52" s="593"/>
      <c r="E52" s="593"/>
      <c r="F52" s="593"/>
      <c r="G52" s="593"/>
      <c r="H52" s="593"/>
      <c r="I52" s="593"/>
      <c r="J52" s="593"/>
      <c r="K52" s="593"/>
      <c r="L52" s="594"/>
      <c r="M52" s="69"/>
      <c r="N52" s="69"/>
      <c r="Q52" s="71"/>
      <c r="R52" s="70"/>
      <c r="S52" s="70"/>
      <c r="T52" s="69"/>
      <c r="U52" s="69"/>
      <c r="V52" s="69"/>
    </row>
    <row r="53" spans="1:22" x14ac:dyDescent="0.35">
      <c r="A53" s="7"/>
      <c r="B53" s="227"/>
      <c r="C53" s="228"/>
      <c r="D53" s="228"/>
      <c r="E53" s="228"/>
      <c r="F53" s="228"/>
      <c r="G53" s="228"/>
      <c r="H53" s="228"/>
      <c r="I53" s="228"/>
      <c r="J53" s="228"/>
      <c r="K53" s="228"/>
      <c r="L53" s="229"/>
      <c r="M53" s="69"/>
      <c r="N53" s="69"/>
      <c r="Q53" s="71"/>
      <c r="R53" s="70"/>
      <c r="S53" s="70"/>
      <c r="T53" s="69"/>
      <c r="U53" s="69"/>
      <c r="V53" s="69"/>
    </row>
    <row r="54" spans="1:22" x14ac:dyDescent="0.35">
      <c r="A54" s="7"/>
      <c r="B54" s="619"/>
      <c r="C54" s="620"/>
      <c r="D54" s="620"/>
      <c r="E54" s="620"/>
      <c r="F54" s="620"/>
      <c r="G54" s="620"/>
      <c r="H54" s="620"/>
      <c r="I54" s="620"/>
      <c r="J54" s="620"/>
      <c r="K54" s="620"/>
      <c r="L54" s="621"/>
      <c r="M54" s="69"/>
      <c r="N54" s="69"/>
      <c r="Q54" s="71"/>
      <c r="R54" s="70"/>
      <c r="S54" s="70"/>
      <c r="T54" s="69"/>
      <c r="U54" s="69"/>
      <c r="V54" s="69"/>
    </row>
    <row r="55" spans="1:22" x14ac:dyDescent="0.35">
      <c r="A55" s="7"/>
      <c r="B55" s="619"/>
      <c r="C55" s="620"/>
      <c r="D55" s="620"/>
      <c r="E55" s="620"/>
      <c r="F55" s="620"/>
      <c r="G55" s="620"/>
      <c r="H55" s="620"/>
      <c r="I55" s="620"/>
      <c r="J55" s="620"/>
      <c r="K55" s="620"/>
      <c r="L55" s="621"/>
      <c r="M55" s="69"/>
      <c r="N55" s="69"/>
      <c r="Q55" s="71"/>
      <c r="R55" s="70"/>
      <c r="S55" s="70"/>
      <c r="T55" s="69"/>
      <c r="U55" s="69"/>
      <c r="V55" s="69"/>
    </row>
    <row r="56" spans="1:22" x14ac:dyDescent="0.35">
      <c r="A56" s="7"/>
      <c r="B56" s="619"/>
      <c r="C56" s="620"/>
      <c r="D56" s="620"/>
      <c r="E56" s="620"/>
      <c r="F56" s="620"/>
      <c r="G56" s="620"/>
      <c r="H56" s="620"/>
      <c r="I56" s="620"/>
      <c r="J56" s="620"/>
      <c r="K56" s="620"/>
      <c r="L56" s="621"/>
      <c r="M56" s="69"/>
      <c r="N56" s="69"/>
      <c r="Q56" s="71"/>
      <c r="R56" s="70"/>
      <c r="S56" s="70"/>
      <c r="T56" s="69"/>
      <c r="U56" s="69"/>
      <c r="V56" s="69"/>
    </row>
    <row r="57" spans="1:22" x14ac:dyDescent="0.35">
      <c r="A57" s="7"/>
      <c r="B57" s="619"/>
      <c r="C57" s="620"/>
      <c r="D57" s="620"/>
      <c r="E57" s="620"/>
      <c r="F57" s="620"/>
      <c r="G57" s="620"/>
      <c r="H57" s="620"/>
      <c r="I57" s="620"/>
      <c r="J57" s="620"/>
      <c r="K57" s="620"/>
      <c r="L57" s="621"/>
      <c r="M57" s="69"/>
      <c r="N57" s="69"/>
      <c r="Q57" s="71"/>
      <c r="R57" s="70"/>
      <c r="S57" s="70"/>
      <c r="T57" s="69"/>
      <c r="U57" s="69"/>
      <c r="V57" s="69"/>
    </row>
    <row r="58" spans="1:22" x14ac:dyDescent="0.35">
      <c r="A58" s="7"/>
      <c r="B58" s="619"/>
      <c r="C58" s="620"/>
      <c r="D58" s="620"/>
      <c r="E58" s="620"/>
      <c r="F58" s="620"/>
      <c r="G58" s="620"/>
      <c r="H58" s="620"/>
      <c r="I58" s="620"/>
      <c r="J58" s="620"/>
      <c r="K58" s="620"/>
      <c r="L58" s="621"/>
      <c r="M58" s="69"/>
      <c r="N58" s="69"/>
      <c r="Q58" s="71"/>
      <c r="R58" s="70"/>
      <c r="S58" s="70"/>
      <c r="T58" s="69"/>
      <c r="U58" s="69"/>
      <c r="V58" s="69"/>
    </row>
    <row r="59" spans="1:22" x14ac:dyDescent="0.35">
      <c r="A59" s="7"/>
      <c r="B59" s="619"/>
      <c r="C59" s="620"/>
      <c r="D59" s="620"/>
      <c r="E59" s="620"/>
      <c r="F59" s="620"/>
      <c r="G59" s="620"/>
      <c r="H59" s="620"/>
      <c r="I59" s="620"/>
      <c r="J59" s="620"/>
      <c r="K59" s="620"/>
      <c r="L59" s="621"/>
      <c r="M59" s="69"/>
      <c r="N59" s="69"/>
      <c r="Q59" s="70"/>
      <c r="R59" s="70"/>
      <c r="S59" s="70"/>
      <c r="T59" s="69"/>
      <c r="U59" s="69"/>
      <c r="V59" s="69"/>
    </row>
    <row r="60" spans="1:22" s="83" customFormat="1" x14ac:dyDescent="0.35">
      <c r="A60" s="138"/>
      <c r="B60" s="619"/>
      <c r="C60" s="620"/>
      <c r="D60" s="620"/>
      <c r="E60" s="620"/>
      <c r="F60" s="620"/>
      <c r="G60" s="620"/>
      <c r="H60" s="620"/>
      <c r="I60" s="620"/>
      <c r="J60" s="620"/>
      <c r="K60" s="620"/>
      <c r="L60" s="621"/>
      <c r="N60" s="139"/>
      <c r="O60" s="92"/>
      <c r="P60" s="92"/>
    </row>
    <row r="61" spans="1:22" s="83" customFormat="1" x14ac:dyDescent="0.35">
      <c r="A61" s="138"/>
      <c r="B61" s="619"/>
      <c r="C61" s="620"/>
      <c r="D61" s="620"/>
      <c r="E61" s="620"/>
      <c r="F61" s="620"/>
      <c r="G61" s="620"/>
      <c r="H61" s="620"/>
      <c r="I61" s="620"/>
      <c r="J61" s="620"/>
      <c r="K61" s="620"/>
      <c r="L61" s="621"/>
      <c r="N61" s="139"/>
    </row>
    <row r="62" spans="1:22" s="83" customFormat="1" x14ac:dyDescent="0.35">
      <c r="A62" s="138"/>
      <c r="B62" s="201"/>
      <c r="C62" s="202"/>
      <c r="D62" s="202"/>
      <c r="E62" s="202"/>
      <c r="F62" s="202"/>
      <c r="G62" s="202"/>
      <c r="H62" s="202"/>
      <c r="I62" s="202"/>
      <c r="J62" s="202"/>
      <c r="K62" s="202"/>
      <c r="L62" s="203"/>
      <c r="N62" s="139"/>
    </row>
    <row r="63" spans="1:22" s="83" customFormat="1" x14ac:dyDescent="0.35">
      <c r="A63" s="138"/>
      <c r="B63" s="4"/>
      <c r="C63" s="69"/>
      <c r="D63" s="69"/>
      <c r="E63" s="69"/>
      <c r="F63" s="69"/>
      <c r="G63" s="69"/>
      <c r="H63" s="69"/>
      <c r="I63" s="69"/>
      <c r="J63" s="69"/>
      <c r="K63" s="69"/>
      <c r="L63" s="69"/>
      <c r="N63" s="139"/>
      <c r="O63" s="92"/>
      <c r="P63" s="92"/>
    </row>
    <row r="64" spans="1:22" s="83" customFormat="1" x14ac:dyDescent="0.35">
      <c r="A64" s="138"/>
      <c r="B64" s="4"/>
      <c r="C64" s="69"/>
      <c r="D64" s="69"/>
      <c r="E64" s="69"/>
      <c r="F64" s="69"/>
      <c r="G64" s="69"/>
      <c r="H64" s="69"/>
      <c r="I64" s="69"/>
      <c r="J64" s="69"/>
      <c r="K64" s="69"/>
      <c r="L64" s="69"/>
      <c r="N64" s="139"/>
      <c r="O64" s="10"/>
      <c r="P64" s="10"/>
    </row>
    <row r="66" spans="15:16" x14ac:dyDescent="0.35">
      <c r="O66" s="10"/>
      <c r="P66" s="10"/>
    </row>
  </sheetData>
  <sheetProtection algorithmName="SHA-512" hashValue="uIaWhmGnar2gWpN2HkEnQ4a/RYktCrQEbOsOztcUPMSxPL/kWAQOhMhekiZodLGUiPHFqcQcyvedF+CHI5iZwg==" saltValue="ZH2jvXK9Ry4xvJz9u1zCtw==" spinCount="100000" sheet="1" objects="1" scenarios="1" selectLockedCells="1"/>
  <mergeCells count="51">
    <mergeCell ref="B52:L52"/>
    <mergeCell ref="B54:L61"/>
    <mergeCell ref="B45:L45"/>
    <mergeCell ref="B46:L46"/>
    <mergeCell ref="B47:L47"/>
    <mergeCell ref="D48:D49"/>
    <mergeCell ref="E48:E49"/>
    <mergeCell ref="F48:F49"/>
    <mergeCell ref="G48:G49"/>
    <mergeCell ref="H48:H49"/>
    <mergeCell ref="B43:L43"/>
    <mergeCell ref="B33:C35"/>
    <mergeCell ref="D33:F33"/>
    <mergeCell ref="D34:F34"/>
    <mergeCell ref="D35:F35"/>
    <mergeCell ref="B36:C38"/>
    <mergeCell ref="D36:F36"/>
    <mergeCell ref="D37:F37"/>
    <mergeCell ref="D38:F38"/>
    <mergeCell ref="B39:C41"/>
    <mergeCell ref="D39:F39"/>
    <mergeCell ref="D40:F40"/>
    <mergeCell ref="D41:F41"/>
    <mergeCell ref="D42:E42"/>
    <mergeCell ref="B32:K32"/>
    <mergeCell ref="B20:L20"/>
    <mergeCell ref="B22:F23"/>
    <mergeCell ref="G22:K23"/>
    <mergeCell ref="G26:G27"/>
    <mergeCell ref="H26:H27"/>
    <mergeCell ref="I26:I27"/>
    <mergeCell ref="J26:J27"/>
    <mergeCell ref="K26:K27"/>
    <mergeCell ref="B28:K28"/>
    <mergeCell ref="B29:C31"/>
    <mergeCell ref="D29:F29"/>
    <mergeCell ref="D30:F30"/>
    <mergeCell ref="D31:F31"/>
    <mergeCell ref="B19:L19"/>
    <mergeCell ref="B4:L4"/>
    <mergeCell ref="B5:L5"/>
    <mergeCell ref="B6:L6"/>
    <mergeCell ref="B9:L9"/>
    <mergeCell ref="B10:L10"/>
    <mergeCell ref="B12:L12"/>
    <mergeCell ref="B14:L14"/>
    <mergeCell ref="B15:L15"/>
    <mergeCell ref="B16:L16"/>
    <mergeCell ref="B17:L17"/>
    <mergeCell ref="B13:L13"/>
    <mergeCell ref="B8:L8"/>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xr:uid="{5960C846-D688-41E6-A21B-15665AB9D630}">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K31 G33:K41 F42:J42" xr:uid="{FE3A53CB-65FC-4C2D-AC7E-7B8C6316BD64}">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ACDD-ACB2-4AEB-AF0E-BEAE77A72933}">
  <sheetPr codeName="Sheet11">
    <tabColor rgb="FF92D050"/>
    <pageSetUpPr fitToPage="1"/>
  </sheetPr>
  <dimension ref="A1:V66"/>
  <sheetViews>
    <sheetView showGridLines="0" zoomScaleNormal="100" zoomScaleSheetLayoutView="55"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7" width="9.453125" style="92" customWidth="1"/>
    <col min="18" max="16384" width="9.453125" style="92"/>
  </cols>
  <sheetData>
    <row r="1" spans="1:16" x14ac:dyDescent="0.35">
      <c r="O1" s="10"/>
      <c r="P1" s="10"/>
    </row>
    <row r="2" spans="1:16" x14ac:dyDescent="0.35">
      <c r="B2" s="11" t="str">
        <f>Pro!B2</f>
        <v>PROTECTED</v>
      </c>
      <c r="C2" s="11"/>
      <c r="O2" s="2"/>
      <c r="P2" s="2"/>
    </row>
    <row r="3" spans="1:16" x14ac:dyDescent="0.35">
      <c r="B3" s="13"/>
      <c r="C3" s="13"/>
      <c r="O3" s="2"/>
      <c r="P3" s="2"/>
    </row>
    <row r="4" spans="1:16" s="2" customFormat="1" x14ac:dyDescent="0.35">
      <c r="A4" s="4"/>
      <c r="B4" s="493" t="str">
        <f>Info!B4</f>
        <v>IMPORTERS' QUESTIONNAIRE</v>
      </c>
      <c r="C4" s="493"/>
      <c r="D4" s="493"/>
      <c r="E4" s="493"/>
      <c r="F4" s="493"/>
      <c r="G4" s="493"/>
      <c r="H4" s="493"/>
      <c r="I4" s="493"/>
      <c r="J4" s="493"/>
      <c r="K4" s="493"/>
      <c r="L4" s="493"/>
      <c r="M4" s="23"/>
      <c r="N4" s="23"/>
      <c r="O4" s="21"/>
      <c r="P4" s="21"/>
    </row>
    <row r="5" spans="1:16" s="2" customFormat="1" x14ac:dyDescent="0.35">
      <c r="A5" s="4"/>
      <c r="B5" s="493" t="str">
        <f>Info!B5</f>
        <v>RR-2025-002</v>
      </c>
      <c r="C5" s="493"/>
      <c r="D5" s="493"/>
      <c r="E5" s="493"/>
      <c r="F5" s="493"/>
      <c r="G5" s="493"/>
      <c r="H5" s="493"/>
      <c r="I5" s="493"/>
      <c r="J5" s="493"/>
      <c r="K5" s="493"/>
      <c r="L5" s="493"/>
      <c r="M5" s="23"/>
      <c r="N5" s="23"/>
      <c r="O5" s="21"/>
      <c r="P5" s="21"/>
    </row>
    <row r="6" spans="1:16" s="6" customFormat="1" x14ac:dyDescent="0.35">
      <c r="A6" s="4"/>
      <c r="B6" s="493" t="str">
        <f>Info!B6</f>
        <v>CONCRETE REINFORCING BAR</v>
      </c>
      <c r="C6" s="493"/>
      <c r="D6" s="493"/>
      <c r="E6" s="493"/>
      <c r="F6" s="493"/>
      <c r="G6" s="493"/>
      <c r="H6" s="493"/>
      <c r="I6" s="493"/>
      <c r="J6" s="493"/>
      <c r="K6" s="493"/>
      <c r="L6" s="493"/>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Pro!B8</f>
        <v>The following questions refer to the goods as defined in the product description on the Intro tab.</v>
      </c>
      <c r="C8" s="494"/>
      <c r="D8" s="494"/>
      <c r="E8" s="494"/>
      <c r="F8" s="494"/>
      <c r="G8" s="494"/>
      <c r="H8" s="494"/>
      <c r="I8" s="494"/>
      <c r="J8" s="494"/>
      <c r="K8" s="494"/>
      <c r="L8" s="494"/>
      <c r="M8" s="21"/>
      <c r="N8" s="21"/>
      <c r="O8" s="22"/>
    </row>
    <row r="9" spans="1:16" s="6" customFormat="1" x14ac:dyDescent="0.35">
      <c r="A9" s="4"/>
      <c r="B9" s="494" t="str">
        <f>Pro!B9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126"/>
      <c r="C11" s="1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ht="28" x14ac:dyDescent="0.35">
      <c r="A13" s="4" t="s">
        <v>382</v>
      </c>
      <c r="B13" s="590" t="str">
        <f>Pro!B13</f>
        <v>• Report only sales from your firm’s imports. Sales of purchased goods from Canadian producers must be excluded.</v>
      </c>
      <c r="C13" s="590"/>
      <c r="D13" s="590"/>
      <c r="E13" s="590"/>
      <c r="F13" s="590"/>
      <c r="G13" s="590"/>
      <c r="H13" s="590"/>
      <c r="I13" s="590"/>
      <c r="J13" s="590"/>
      <c r="K13" s="590"/>
      <c r="L13" s="590"/>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CHN!B17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c r="P17" s="16"/>
    </row>
    <row r="18" spans="1:16" s="6" customFormat="1" x14ac:dyDescent="0.35">
      <c r="A18" s="4"/>
      <c r="B18" s="15"/>
      <c r="C18" s="15"/>
      <c r="D18" s="3"/>
      <c r="E18" s="3"/>
      <c r="F18" s="3"/>
      <c r="G18" s="3"/>
      <c r="H18" s="3"/>
      <c r="I18" s="3"/>
      <c r="J18" s="3"/>
      <c r="K18" s="3"/>
      <c r="L18" s="3"/>
      <c r="O18" s="16"/>
      <c r="P18" s="16"/>
    </row>
    <row r="19" spans="1:16" x14ac:dyDescent="0.35">
      <c r="A19" s="7"/>
      <c r="B19" s="411" t="str">
        <f>CHN!B19</f>
        <v>IMPORTS AND SALES</v>
      </c>
      <c r="C19" s="412"/>
      <c r="D19" s="412"/>
      <c r="E19" s="412"/>
      <c r="F19" s="412"/>
      <c r="G19" s="412"/>
      <c r="H19" s="412"/>
      <c r="I19" s="412"/>
      <c r="J19" s="412"/>
      <c r="K19" s="412"/>
      <c r="L19" s="413"/>
      <c r="M19" s="92"/>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ht="15.75" customHeight="1" x14ac:dyDescent="0.35">
      <c r="A22" s="7"/>
      <c r="B22" s="417" t="str">
        <f>CHN!B22</f>
        <v xml:space="preserve">Provide your firm's imports and sales of imports of the goods from: </v>
      </c>
      <c r="C22" s="418"/>
      <c r="D22" s="418"/>
      <c r="E22" s="418"/>
      <c r="F22" s="418"/>
      <c r="G22" s="363" t="str">
        <f>IF(Intro!$G$23="English",Variables!B34,Variables!C34)</f>
        <v>United States of America</v>
      </c>
      <c r="H22" s="364"/>
      <c r="I22" s="364"/>
      <c r="J22" s="364"/>
      <c r="K22" s="365"/>
      <c r="L22" s="18"/>
      <c r="M22" s="92"/>
    </row>
    <row r="23" spans="1:16" ht="15.75" customHeight="1" x14ac:dyDescent="0.35">
      <c r="A23" s="7"/>
      <c r="B23" s="417"/>
      <c r="C23" s="418"/>
      <c r="D23" s="418"/>
      <c r="E23" s="418"/>
      <c r="F23" s="418"/>
      <c r="G23" s="366"/>
      <c r="H23" s="367"/>
      <c r="I23" s="367"/>
      <c r="J23" s="367"/>
      <c r="K23" s="368"/>
      <c r="L23" s="18"/>
      <c r="M23" s="92"/>
    </row>
    <row r="24" spans="1:16" x14ac:dyDescent="0.35">
      <c r="A24" s="7"/>
      <c r="B24" s="244"/>
      <c r="C24" s="245"/>
      <c r="D24" s="246"/>
      <c r="E24" s="246"/>
      <c r="F24" s="246"/>
      <c r="G24" s="246"/>
      <c r="H24" s="246"/>
      <c r="I24" s="246"/>
      <c r="J24" s="246"/>
      <c r="K24" s="246"/>
      <c r="L24" s="18"/>
      <c r="M24" s="92"/>
    </row>
    <row r="25" spans="1:16" x14ac:dyDescent="0.35">
      <c r="A25" s="7"/>
      <c r="B25" s="252"/>
      <c r="C25" s="245"/>
      <c r="D25" s="246"/>
      <c r="E25" s="246"/>
      <c r="F25" s="246"/>
      <c r="G25" s="246"/>
      <c r="H25" s="246"/>
      <c r="I25" s="246"/>
      <c r="J25" s="246"/>
      <c r="K25" s="246"/>
      <c r="L25" s="18"/>
      <c r="M25" s="92"/>
      <c r="O25" s="19"/>
    </row>
    <row r="26" spans="1:16" x14ac:dyDescent="0.35">
      <c r="A26" s="7"/>
      <c r="B26" s="118"/>
      <c r="E26" s="28"/>
      <c r="F26" s="92"/>
      <c r="G26" s="598">
        <f>Variables!$B$6</f>
        <v>2022</v>
      </c>
      <c r="H26" s="598">
        <f>G26+1</f>
        <v>2023</v>
      </c>
      <c r="I26" s="598">
        <f>H26+1</f>
        <v>2024</v>
      </c>
      <c r="J26" s="598" t="str">
        <f>IF(Intro!$G$23="English",Variables!B9,Variables!C9)</f>
        <v>Jan-Sept 2024</v>
      </c>
      <c r="K26" s="598" t="str">
        <f>IF(Intro!$G$23="English",Variables!B10,Variables!C10)</f>
        <v>Jan-Sept 2025</v>
      </c>
      <c r="L26" s="132"/>
      <c r="M26" s="92"/>
      <c r="O26" s="19"/>
    </row>
    <row r="27" spans="1:16" x14ac:dyDescent="0.35">
      <c r="A27" s="7"/>
      <c r="B27" s="118"/>
      <c r="E27" s="28"/>
      <c r="F27" s="92"/>
      <c r="G27" s="615"/>
      <c r="H27" s="599"/>
      <c r="I27" s="599"/>
      <c r="J27" s="599"/>
      <c r="K27" s="599"/>
      <c r="L27" s="132"/>
      <c r="M27" s="92"/>
      <c r="O27" s="19"/>
    </row>
    <row r="28" spans="1:16" x14ac:dyDescent="0.35">
      <c r="A28" s="7"/>
      <c r="B28" s="600" t="str">
        <f>CHN!B28</f>
        <v xml:space="preserve">Imports </v>
      </c>
      <c r="C28" s="601"/>
      <c r="D28" s="601"/>
      <c r="E28" s="601"/>
      <c r="F28" s="601"/>
      <c r="G28" s="601"/>
      <c r="H28" s="601"/>
      <c r="I28" s="601"/>
      <c r="J28" s="601"/>
      <c r="K28" s="601"/>
      <c r="L28" s="132"/>
      <c r="M28" s="92"/>
      <c r="O28" s="25"/>
      <c r="P28" s="10"/>
    </row>
    <row r="29" spans="1:16" x14ac:dyDescent="0.35">
      <c r="A29" s="7"/>
      <c r="B29" s="617" t="str">
        <f>CHN!B29</f>
        <v xml:space="preserve">Imports </v>
      </c>
      <c r="C29" s="461"/>
      <c r="D29" s="607" t="str">
        <f>CHN!D29</f>
        <v>tonnes</v>
      </c>
      <c r="E29" s="607"/>
      <c r="F29" s="607"/>
      <c r="G29" s="215"/>
      <c r="H29" s="215"/>
      <c r="I29" s="215"/>
      <c r="J29" s="215"/>
      <c r="K29" s="215"/>
      <c r="L29" s="132"/>
      <c r="M29" s="92"/>
    </row>
    <row r="30" spans="1:16" x14ac:dyDescent="0.35">
      <c r="A30" s="7"/>
      <c r="B30" s="617"/>
      <c r="C30" s="461"/>
      <c r="D30" s="607" t="str">
        <f>CHN!D30</f>
        <v>net delivered purchase value (CAD)</v>
      </c>
      <c r="E30" s="607"/>
      <c r="F30" s="607"/>
      <c r="G30" s="215"/>
      <c r="H30" s="215"/>
      <c r="I30" s="215"/>
      <c r="J30" s="215"/>
      <c r="K30" s="215"/>
      <c r="L30" s="132"/>
      <c r="M30" s="92"/>
    </row>
    <row r="31" spans="1:16" x14ac:dyDescent="0.35">
      <c r="A31" s="7"/>
      <c r="B31" s="617"/>
      <c r="C31" s="461"/>
      <c r="D31" s="607" t="str">
        <f>CHN!D31</f>
        <v>$ / tonne</v>
      </c>
      <c r="E31" s="607"/>
      <c r="F31" s="607"/>
      <c r="G31" s="147" t="str">
        <f>IF(G29=0,"-",G30/G29)</f>
        <v>-</v>
      </c>
      <c r="H31" s="147" t="str">
        <f>IF(H29=0,"-",H30/H29)</f>
        <v>-</v>
      </c>
      <c r="I31" s="147" t="str">
        <f>IF(I29=0,"-",I30/I29)</f>
        <v>-</v>
      </c>
      <c r="J31" s="147" t="str">
        <f>IF(J29=0,"-",J30/J29)</f>
        <v>-</v>
      </c>
      <c r="K31" s="147" t="str">
        <f>IF(K29=0,"-",K30/K29)</f>
        <v>-</v>
      </c>
      <c r="L31" s="132"/>
      <c r="M31" s="92"/>
    </row>
    <row r="32" spans="1:16" x14ac:dyDescent="0.35">
      <c r="A32" s="7"/>
      <c r="B32" s="600" t="str">
        <f>CHN!B32</f>
        <v>Sales in Canada</v>
      </c>
      <c r="C32" s="601"/>
      <c r="D32" s="601"/>
      <c r="E32" s="601"/>
      <c r="F32" s="601"/>
      <c r="G32" s="601"/>
      <c r="H32" s="601"/>
      <c r="I32" s="601"/>
      <c r="J32" s="601"/>
      <c r="K32" s="601"/>
      <c r="L32" s="132"/>
      <c r="M32" s="92"/>
      <c r="O32" s="88"/>
    </row>
    <row r="33" spans="1:22" x14ac:dyDescent="0.35">
      <c r="A33" s="7"/>
      <c r="B33" s="479" t="str">
        <f>CHN!B33</f>
        <v>Sales to distributors in Canada</v>
      </c>
      <c r="C33" s="444"/>
      <c r="D33" s="607" t="str">
        <f>CHN!D33</f>
        <v>tonnes</v>
      </c>
      <c r="E33" s="607"/>
      <c r="F33" s="607"/>
      <c r="G33" s="215"/>
      <c r="H33" s="215"/>
      <c r="I33" s="215"/>
      <c r="J33" s="215"/>
      <c r="K33" s="215"/>
      <c r="L33" s="132"/>
      <c r="M33" s="92"/>
    </row>
    <row r="34" spans="1:22" x14ac:dyDescent="0.35">
      <c r="A34" s="7"/>
      <c r="B34" s="479"/>
      <c r="C34" s="444"/>
      <c r="D34" s="607" t="str">
        <f>CHN!D34</f>
        <v>net delivered sales value (CAD)</v>
      </c>
      <c r="E34" s="607"/>
      <c r="F34" s="607"/>
      <c r="G34" s="215"/>
      <c r="H34" s="215"/>
      <c r="I34" s="215"/>
      <c r="J34" s="215"/>
      <c r="K34" s="215"/>
      <c r="L34" s="132"/>
      <c r="M34" s="92"/>
    </row>
    <row r="35" spans="1:22" ht="14.5" thickBot="1" x14ac:dyDescent="0.4">
      <c r="A35" s="7"/>
      <c r="B35" s="605"/>
      <c r="C35" s="606"/>
      <c r="D35" s="618" t="str">
        <f>CHN!D35</f>
        <v>$ / tonne</v>
      </c>
      <c r="E35" s="618"/>
      <c r="F35" s="618"/>
      <c r="G35" s="150" t="str">
        <f>IF(G33=0,"-",G34/G33)</f>
        <v>-</v>
      </c>
      <c r="H35" s="150" t="str">
        <f>IF(H33=0,"-",H34/H33)</f>
        <v>-</v>
      </c>
      <c r="I35" s="150" t="str">
        <f>IF(I33=0,"-",I34/I33)</f>
        <v>-</v>
      </c>
      <c r="J35" s="150" t="str">
        <f>IF(J33=0,"-",J34/J33)</f>
        <v>-</v>
      </c>
      <c r="K35" s="150" t="str">
        <f>IF(K33=0,"-",K34/K33)</f>
        <v>-</v>
      </c>
      <c r="L35" s="132"/>
      <c r="M35" s="92"/>
      <c r="O35" s="71"/>
      <c r="P35" s="71"/>
    </row>
    <row r="36" spans="1:22" x14ac:dyDescent="0.35">
      <c r="A36" s="7"/>
      <c r="B36" s="603" t="str">
        <f>CHN!B36</f>
        <v>Sales to end users in Canada</v>
      </c>
      <c r="C36" s="604"/>
      <c r="D36" s="616" t="str">
        <f>CHN!D36</f>
        <v>tonnes</v>
      </c>
      <c r="E36" s="616"/>
      <c r="F36" s="616"/>
      <c r="G36" s="216"/>
      <c r="H36" s="216"/>
      <c r="I36" s="216"/>
      <c r="J36" s="216"/>
      <c r="K36" s="216"/>
      <c r="L36" s="132"/>
      <c r="M36" s="92"/>
      <c r="O36" s="71"/>
      <c r="P36" s="71"/>
    </row>
    <row r="37" spans="1:22" x14ac:dyDescent="0.35">
      <c r="A37" s="7"/>
      <c r="B37" s="479"/>
      <c r="C37" s="444"/>
      <c r="D37" s="607" t="str">
        <f>CHN!D37</f>
        <v>net delivered sales value (CAD)</v>
      </c>
      <c r="E37" s="607"/>
      <c r="F37" s="607"/>
      <c r="G37" s="215"/>
      <c r="H37" s="215"/>
      <c r="I37" s="215"/>
      <c r="J37" s="215"/>
      <c r="K37" s="215"/>
      <c r="L37" s="132"/>
      <c r="M37" s="92"/>
      <c r="O37" s="71"/>
      <c r="P37" s="71"/>
    </row>
    <row r="38" spans="1:22" x14ac:dyDescent="0.35">
      <c r="A38" s="7"/>
      <c r="B38" s="605"/>
      <c r="C38" s="606"/>
      <c r="D38" s="618" t="str">
        <f>CHN!D38</f>
        <v>$ / tonne</v>
      </c>
      <c r="E38" s="618"/>
      <c r="F38" s="618"/>
      <c r="G38" s="150" t="str">
        <f>IF(G36=0,"-",G37/G36)</f>
        <v>-</v>
      </c>
      <c r="H38" s="150" t="str">
        <f>IF(H36=0,"-",H37/H36)</f>
        <v>-</v>
      </c>
      <c r="I38" s="150" t="str">
        <f>IF(I36=0,"-",I37/I36)</f>
        <v>-</v>
      </c>
      <c r="J38" s="150" t="str">
        <f>IF(J36=0,"-",J37/J36)</f>
        <v>-</v>
      </c>
      <c r="K38" s="150" t="str">
        <f>IF(K36=0,"-",K37/K36)</f>
        <v>-</v>
      </c>
      <c r="L38" s="132"/>
      <c r="M38" s="92"/>
      <c r="O38" s="67"/>
      <c r="P38" s="71"/>
    </row>
    <row r="39" spans="1:22" x14ac:dyDescent="0.35">
      <c r="A39" s="7"/>
      <c r="B39" s="440" t="str">
        <f>CHN!B39</f>
        <v>Total sales of imports in Canada</v>
      </c>
      <c r="C39" s="441"/>
      <c r="D39" s="608" t="str">
        <f>CHN!D39</f>
        <v>tonnes</v>
      </c>
      <c r="E39" s="608"/>
      <c r="F39" s="608"/>
      <c r="G39" s="218">
        <f>G33+G36</f>
        <v>0</v>
      </c>
      <c r="H39" s="218">
        <f t="shared" ref="H39:K40" si="0">H33+H36</f>
        <v>0</v>
      </c>
      <c r="I39" s="218">
        <f t="shared" si="0"/>
        <v>0</v>
      </c>
      <c r="J39" s="218">
        <f t="shared" si="0"/>
        <v>0</v>
      </c>
      <c r="K39" s="218">
        <f t="shared" si="0"/>
        <v>0</v>
      </c>
      <c r="L39" s="170"/>
      <c r="M39" s="92"/>
    </row>
    <row r="40" spans="1:22" x14ac:dyDescent="0.35">
      <c r="A40" s="7"/>
      <c r="B40" s="438"/>
      <c r="C40" s="439"/>
      <c r="D40" s="609" t="str">
        <f>CHN!D40</f>
        <v>net delivered sales value (CAD)</v>
      </c>
      <c r="E40" s="609"/>
      <c r="F40" s="609"/>
      <c r="G40" s="219">
        <f>G34+G37</f>
        <v>0</v>
      </c>
      <c r="H40" s="219">
        <f t="shared" si="0"/>
        <v>0</v>
      </c>
      <c r="I40" s="219">
        <f t="shared" si="0"/>
        <v>0</v>
      </c>
      <c r="J40" s="219">
        <f t="shared" si="0"/>
        <v>0</v>
      </c>
      <c r="K40" s="219">
        <f t="shared" si="0"/>
        <v>0</v>
      </c>
      <c r="L40" s="170"/>
      <c r="M40" s="92"/>
    </row>
    <row r="41" spans="1:22" x14ac:dyDescent="0.35">
      <c r="A41" s="7"/>
      <c r="B41" s="438"/>
      <c r="C41" s="439"/>
      <c r="D41" s="609" t="str">
        <f>CHN!D41</f>
        <v>$ / tonne</v>
      </c>
      <c r="E41" s="609"/>
      <c r="F41" s="609"/>
      <c r="G41" s="147" t="str">
        <f>IF(G39=0,"-",G40/G39)</f>
        <v>-</v>
      </c>
      <c r="H41" s="147" t="str">
        <f t="shared" ref="H41:K41" si="1">IF(H39=0,"-",H40/H39)</f>
        <v>-</v>
      </c>
      <c r="I41" s="147" t="str">
        <f t="shared" si="1"/>
        <v>-</v>
      </c>
      <c r="J41" s="147" t="str">
        <f t="shared" si="1"/>
        <v>-</v>
      </c>
      <c r="K41" s="147" t="str">
        <f t="shared" si="1"/>
        <v>-</v>
      </c>
      <c r="L41" s="170"/>
      <c r="M41" s="92"/>
    </row>
    <row r="42" spans="1:22" s="9" customFormat="1" x14ac:dyDescent="0.35">
      <c r="A42" s="133"/>
      <c r="B42" s="247"/>
      <c r="C42" s="248"/>
      <c r="D42" s="602"/>
      <c r="E42" s="602"/>
      <c r="F42" s="249"/>
      <c r="G42" s="249"/>
      <c r="H42" s="249"/>
      <c r="I42" s="249"/>
      <c r="J42" s="249"/>
      <c r="K42" s="250"/>
      <c r="L42" s="251"/>
    </row>
    <row r="43" spans="1:22" x14ac:dyDescent="0.35">
      <c r="A43" s="7"/>
      <c r="B43" s="471" t="s">
        <v>15</v>
      </c>
      <c r="C43" s="472"/>
      <c r="D43" s="472"/>
      <c r="E43" s="472"/>
      <c r="F43" s="472"/>
      <c r="G43" s="472"/>
      <c r="H43" s="472"/>
      <c r="I43" s="472"/>
      <c r="J43" s="472"/>
      <c r="K43" s="472"/>
      <c r="L43" s="473"/>
      <c r="M43" s="92"/>
    </row>
    <row r="44" spans="1:22" x14ac:dyDescent="0.35">
      <c r="A44" s="7"/>
      <c r="B44" s="84"/>
      <c r="C44" s="85"/>
      <c r="D44" s="85"/>
      <c r="E44" s="86"/>
      <c r="F44" s="86"/>
      <c r="G44" s="86"/>
      <c r="H44" s="86"/>
      <c r="I44" s="86"/>
      <c r="J44" s="86"/>
      <c r="K44" s="86"/>
      <c r="L44" s="87"/>
      <c r="M44" s="92"/>
    </row>
    <row r="45" spans="1:22" s="10" customFormat="1" x14ac:dyDescent="0.35">
      <c r="A45" s="7"/>
      <c r="B45" s="592" t="str">
        <f>CHN!B45</f>
        <v>Provide the proportion of your import sales value that is represented by delivery costs.</v>
      </c>
      <c r="C45" s="622"/>
      <c r="D45" s="622"/>
      <c r="E45" s="622"/>
      <c r="F45" s="622"/>
      <c r="G45" s="622"/>
      <c r="H45" s="622"/>
      <c r="I45" s="622"/>
      <c r="J45" s="622"/>
      <c r="K45" s="622"/>
      <c r="L45" s="623"/>
      <c r="M45" s="69"/>
      <c r="N45" s="69"/>
      <c r="O45" s="92"/>
      <c r="P45" s="92"/>
      <c r="Q45" s="71"/>
      <c r="R45" s="70"/>
      <c r="S45" s="70"/>
      <c r="T45" s="69"/>
      <c r="U45" s="69"/>
      <c r="V45" s="69"/>
    </row>
    <row r="46" spans="1:22" s="10" customFormat="1" x14ac:dyDescent="0.35">
      <c r="A46" s="7"/>
      <c r="B46" s="592" t="str">
        <f>CHN!B46</f>
        <v>Note - Only complete this question if your firm sold the goods between January 1, 2022, and Sept 30, 2025.</v>
      </c>
      <c r="C46" s="622"/>
      <c r="D46" s="622"/>
      <c r="E46" s="622"/>
      <c r="F46" s="622"/>
      <c r="G46" s="622"/>
      <c r="H46" s="622"/>
      <c r="I46" s="622"/>
      <c r="J46" s="622"/>
      <c r="K46" s="622"/>
      <c r="L46" s="623"/>
      <c r="M46" s="69"/>
      <c r="N46" s="69"/>
      <c r="O46" s="19"/>
      <c r="P46" s="92"/>
      <c r="Q46" s="71"/>
      <c r="R46" s="70"/>
      <c r="S46" s="70"/>
      <c r="T46" s="69"/>
      <c r="U46" s="69"/>
      <c r="V46" s="69"/>
    </row>
    <row r="47" spans="1:22" x14ac:dyDescent="0.35">
      <c r="A47" s="7"/>
      <c r="B47" s="595"/>
      <c r="C47" s="596"/>
      <c r="D47" s="596"/>
      <c r="E47" s="596"/>
      <c r="F47" s="596"/>
      <c r="G47" s="624"/>
      <c r="H47" s="624"/>
      <c r="I47" s="624"/>
      <c r="J47" s="624"/>
      <c r="K47" s="624"/>
      <c r="L47" s="625"/>
      <c r="M47" s="69"/>
      <c r="N47" s="69"/>
      <c r="Q47" s="67"/>
      <c r="R47" s="70"/>
      <c r="S47" s="70"/>
      <c r="T47" s="69"/>
      <c r="U47" s="69"/>
      <c r="V47" s="69"/>
    </row>
    <row r="48" spans="1:22" x14ac:dyDescent="0.35">
      <c r="A48" s="7"/>
      <c r="B48" s="118"/>
      <c r="C48" s="153"/>
      <c r="D48" s="598">
        <f>Variables!$B$6</f>
        <v>2022</v>
      </c>
      <c r="E48" s="598">
        <f>D48+1</f>
        <v>2023</v>
      </c>
      <c r="F48" s="598">
        <f>E48+1</f>
        <v>2024</v>
      </c>
      <c r="G48" s="598" t="str">
        <f>IF(Intro!$G$23="English",Variables!B9,Variables!C9)</f>
        <v>Jan-Sept 2024</v>
      </c>
      <c r="H48" s="598" t="str">
        <f>IF(Intro!$G$23="English",Variables!B10,Variables!C10)</f>
        <v>Jan-Sept 2025</v>
      </c>
      <c r="I48" s="92"/>
      <c r="J48" s="70"/>
      <c r="K48" s="70"/>
      <c r="L48" s="68"/>
      <c r="M48" s="69"/>
      <c r="N48" s="69"/>
      <c r="Q48" s="67"/>
      <c r="R48" s="70"/>
      <c r="S48" s="70"/>
      <c r="T48" s="69"/>
      <c r="U48" s="69"/>
      <c r="V48" s="69"/>
    </row>
    <row r="49" spans="1:22" x14ac:dyDescent="0.35">
      <c r="A49" s="7"/>
      <c r="B49" s="118"/>
      <c r="C49" s="154"/>
      <c r="D49" s="599"/>
      <c r="E49" s="599"/>
      <c r="F49" s="599"/>
      <c r="G49" s="599"/>
      <c r="H49" s="615"/>
      <c r="I49" s="92"/>
      <c r="J49" s="70"/>
      <c r="K49" s="70"/>
      <c r="L49" s="68"/>
      <c r="M49" s="69"/>
      <c r="N49" s="69"/>
      <c r="Q49" s="67"/>
      <c r="R49" s="70"/>
      <c r="S49" s="70"/>
      <c r="T49" s="69"/>
      <c r="U49" s="69"/>
      <c r="V49" s="69"/>
    </row>
    <row r="50" spans="1:22" x14ac:dyDescent="0.35">
      <c r="A50" s="7"/>
      <c r="B50" s="156"/>
      <c r="C50" s="155" t="str">
        <f>CHN!C50</f>
        <v>Delivery Cost (%)</v>
      </c>
      <c r="D50" s="220"/>
      <c r="E50" s="220"/>
      <c r="F50" s="220"/>
      <c r="G50" s="220"/>
      <c r="H50" s="220"/>
      <c r="I50" s="92"/>
      <c r="J50" s="70"/>
      <c r="K50" s="70"/>
      <c r="L50" s="68"/>
      <c r="M50" s="69"/>
      <c r="N50" s="69"/>
      <c r="Q50" s="67"/>
      <c r="R50" s="70"/>
      <c r="S50" s="70"/>
      <c r="T50" s="69"/>
      <c r="U50" s="69"/>
      <c r="V50" s="69"/>
    </row>
    <row r="51" spans="1:22" x14ac:dyDescent="0.35">
      <c r="A51" s="7"/>
      <c r="B51" s="78"/>
      <c r="C51" s="136"/>
      <c r="D51" s="137"/>
      <c r="E51" s="136"/>
      <c r="F51" s="136"/>
      <c r="G51" s="136"/>
      <c r="H51" s="136"/>
      <c r="I51" s="136"/>
      <c r="J51" s="134"/>
      <c r="K51" s="134"/>
      <c r="L51" s="135"/>
      <c r="M51" s="69"/>
      <c r="N51" s="69"/>
      <c r="Q51" s="71"/>
      <c r="R51" s="70"/>
      <c r="S51" s="70"/>
      <c r="T51" s="69"/>
      <c r="U51" s="69"/>
      <c r="V51" s="69"/>
    </row>
    <row r="52" spans="1:22" ht="14.25" customHeight="1" x14ac:dyDescent="0.35">
      <c r="A52" s="7"/>
      <c r="B52" s="592" t="str">
        <f>CHN!B52</f>
        <v>Explain the reasons why the proportion of your import sales value represented by delivery costs has changed since January 1, 2022.</v>
      </c>
      <c r="C52" s="593"/>
      <c r="D52" s="593"/>
      <c r="E52" s="593"/>
      <c r="F52" s="593"/>
      <c r="G52" s="593"/>
      <c r="H52" s="593"/>
      <c r="I52" s="593"/>
      <c r="J52" s="593"/>
      <c r="K52" s="593"/>
      <c r="L52" s="594"/>
      <c r="M52" s="69"/>
      <c r="N52" s="69"/>
      <c r="Q52" s="71"/>
      <c r="R52" s="70"/>
      <c r="S52" s="70"/>
      <c r="T52" s="69"/>
      <c r="U52" s="69"/>
      <c r="V52" s="69"/>
    </row>
    <row r="53" spans="1:22" x14ac:dyDescent="0.35">
      <c r="A53" s="7"/>
      <c r="B53" s="129"/>
      <c r="C53" s="134"/>
      <c r="D53" s="134"/>
      <c r="E53" s="134"/>
      <c r="F53" s="134"/>
      <c r="G53" s="134"/>
      <c r="H53" s="134"/>
      <c r="I53" s="134"/>
      <c r="J53" s="134"/>
      <c r="K53" s="134"/>
      <c r="L53" s="135"/>
      <c r="M53" s="69"/>
      <c r="N53" s="69"/>
      <c r="Q53" s="71"/>
      <c r="R53" s="70"/>
      <c r="S53" s="70"/>
      <c r="T53" s="69"/>
      <c r="U53" s="69"/>
      <c r="V53" s="69"/>
    </row>
    <row r="54" spans="1:22" x14ac:dyDescent="0.35">
      <c r="A54" s="7"/>
      <c r="B54" s="619"/>
      <c r="C54" s="620"/>
      <c r="D54" s="620"/>
      <c r="E54" s="620"/>
      <c r="F54" s="620"/>
      <c r="G54" s="620"/>
      <c r="H54" s="620"/>
      <c r="I54" s="620"/>
      <c r="J54" s="620"/>
      <c r="K54" s="620"/>
      <c r="L54" s="621"/>
      <c r="M54" s="69"/>
      <c r="N54" s="69"/>
      <c r="Q54" s="71"/>
      <c r="R54" s="70"/>
      <c r="S54" s="70"/>
      <c r="T54" s="69"/>
      <c r="U54" s="69"/>
      <c r="V54" s="69"/>
    </row>
    <row r="55" spans="1:22" x14ac:dyDescent="0.35">
      <c r="A55" s="7"/>
      <c r="B55" s="619"/>
      <c r="C55" s="620"/>
      <c r="D55" s="620"/>
      <c r="E55" s="620"/>
      <c r="F55" s="620"/>
      <c r="G55" s="620"/>
      <c r="H55" s="620"/>
      <c r="I55" s="620"/>
      <c r="J55" s="620"/>
      <c r="K55" s="620"/>
      <c r="L55" s="621"/>
      <c r="M55" s="69"/>
      <c r="N55" s="69"/>
      <c r="Q55" s="71"/>
      <c r="R55" s="70"/>
      <c r="S55" s="70"/>
      <c r="T55" s="69"/>
      <c r="U55" s="69"/>
      <c r="V55" s="69"/>
    </row>
    <row r="56" spans="1:22" x14ac:dyDescent="0.35">
      <c r="A56" s="7"/>
      <c r="B56" s="619"/>
      <c r="C56" s="620"/>
      <c r="D56" s="620"/>
      <c r="E56" s="620"/>
      <c r="F56" s="620"/>
      <c r="G56" s="620"/>
      <c r="H56" s="620"/>
      <c r="I56" s="620"/>
      <c r="J56" s="620"/>
      <c r="K56" s="620"/>
      <c r="L56" s="621"/>
      <c r="M56" s="69"/>
      <c r="N56" s="69"/>
      <c r="Q56" s="71"/>
      <c r="R56" s="70"/>
      <c r="S56" s="70"/>
      <c r="T56" s="69"/>
      <c r="U56" s="69"/>
      <c r="V56" s="69"/>
    </row>
    <row r="57" spans="1:22" x14ac:dyDescent="0.35">
      <c r="A57" s="7"/>
      <c r="B57" s="619"/>
      <c r="C57" s="620"/>
      <c r="D57" s="620"/>
      <c r="E57" s="620"/>
      <c r="F57" s="620"/>
      <c r="G57" s="620"/>
      <c r="H57" s="620"/>
      <c r="I57" s="620"/>
      <c r="J57" s="620"/>
      <c r="K57" s="620"/>
      <c r="L57" s="621"/>
      <c r="M57" s="69"/>
      <c r="N57" s="69"/>
      <c r="Q57" s="71"/>
      <c r="R57" s="70"/>
      <c r="S57" s="70"/>
      <c r="T57" s="69"/>
      <c r="U57" s="69"/>
      <c r="V57" s="69"/>
    </row>
    <row r="58" spans="1:22" x14ac:dyDescent="0.35">
      <c r="A58" s="7"/>
      <c r="B58" s="619"/>
      <c r="C58" s="620"/>
      <c r="D58" s="620"/>
      <c r="E58" s="620"/>
      <c r="F58" s="620"/>
      <c r="G58" s="620"/>
      <c r="H58" s="620"/>
      <c r="I58" s="620"/>
      <c r="J58" s="620"/>
      <c r="K58" s="620"/>
      <c r="L58" s="621"/>
      <c r="M58" s="69"/>
      <c r="N58" s="69"/>
      <c r="Q58" s="71"/>
      <c r="R58" s="70"/>
      <c r="S58" s="70"/>
      <c r="T58" s="69"/>
      <c r="U58" s="69"/>
      <c r="V58" s="69"/>
    </row>
    <row r="59" spans="1:22" x14ac:dyDescent="0.35">
      <c r="A59" s="7"/>
      <c r="B59" s="619"/>
      <c r="C59" s="620"/>
      <c r="D59" s="620"/>
      <c r="E59" s="620"/>
      <c r="F59" s="620"/>
      <c r="G59" s="620"/>
      <c r="H59" s="620"/>
      <c r="I59" s="620"/>
      <c r="J59" s="620"/>
      <c r="K59" s="620"/>
      <c r="L59" s="621"/>
      <c r="M59" s="69"/>
      <c r="N59" s="69"/>
      <c r="Q59" s="70"/>
      <c r="R59" s="70"/>
      <c r="S59" s="70"/>
      <c r="T59" s="69"/>
      <c r="U59" s="69"/>
      <c r="V59" s="69"/>
    </row>
    <row r="60" spans="1:22" s="83" customFormat="1" x14ac:dyDescent="0.35">
      <c r="A60" s="138"/>
      <c r="B60" s="619"/>
      <c r="C60" s="620"/>
      <c r="D60" s="620"/>
      <c r="E60" s="620"/>
      <c r="F60" s="620"/>
      <c r="G60" s="620"/>
      <c r="H60" s="620"/>
      <c r="I60" s="620"/>
      <c r="J60" s="620"/>
      <c r="K60" s="620"/>
      <c r="L60" s="621"/>
      <c r="N60" s="139"/>
      <c r="O60" s="92"/>
      <c r="P60" s="92"/>
    </row>
    <row r="61" spans="1:22" s="83" customFormat="1" x14ac:dyDescent="0.35">
      <c r="A61" s="138"/>
      <c r="B61" s="619"/>
      <c r="C61" s="620"/>
      <c r="D61" s="620"/>
      <c r="E61" s="620"/>
      <c r="F61" s="620"/>
      <c r="G61" s="620"/>
      <c r="H61" s="620"/>
      <c r="I61" s="620"/>
      <c r="J61" s="620"/>
      <c r="K61" s="620"/>
      <c r="L61" s="621"/>
      <c r="N61" s="139"/>
    </row>
    <row r="62" spans="1:22" s="83" customFormat="1" x14ac:dyDescent="0.35">
      <c r="A62" s="138"/>
      <c r="B62" s="201"/>
      <c r="C62" s="202"/>
      <c r="D62" s="202"/>
      <c r="E62" s="202"/>
      <c r="F62" s="202"/>
      <c r="G62" s="202"/>
      <c r="H62" s="202"/>
      <c r="I62" s="202"/>
      <c r="J62" s="202"/>
      <c r="K62" s="202"/>
      <c r="L62" s="203"/>
      <c r="N62" s="139"/>
    </row>
    <row r="63" spans="1:22" s="83" customFormat="1" x14ac:dyDescent="0.35">
      <c r="A63" s="138"/>
      <c r="B63" s="4"/>
      <c r="C63" s="69"/>
      <c r="D63" s="69"/>
      <c r="E63" s="69"/>
      <c r="F63" s="69"/>
      <c r="G63" s="69"/>
      <c r="H63" s="69"/>
      <c r="I63" s="69"/>
      <c r="J63" s="69"/>
      <c r="K63" s="69"/>
      <c r="L63" s="69"/>
      <c r="N63" s="139"/>
      <c r="O63" s="92"/>
      <c r="P63" s="92"/>
    </row>
    <row r="64" spans="1:22" s="83" customFormat="1" x14ac:dyDescent="0.35">
      <c r="A64" s="138"/>
      <c r="B64" s="4"/>
      <c r="C64" s="69"/>
      <c r="D64" s="69"/>
      <c r="E64" s="69"/>
      <c r="F64" s="69"/>
      <c r="G64" s="69"/>
      <c r="H64" s="69"/>
      <c r="I64" s="69"/>
      <c r="J64" s="69"/>
      <c r="K64" s="69"/>
      <c r="L64" s="69"/>
      <c r="N64" s="139"/>
      <c r="O64" s="10"/>
      <c r="P64" s="10"/>
    </row>
    <row r="66" spans="15:16" x14ac:dyDescent="0.35">
      <c r="O66" s="10"/>
      <c r="P66" s="10"/>
    </row>
  </sheetData>
  <sheetProtection algorithmName="SHA-512" hashValue="5QyxQm+ekelh0ZFiTgvw9g7IJTWwBQTJo2Fzhr6Wj85t2mOpQLzsWiXl4HHlxnyPQlwOYJ0p0pMucPwD4MsZZw==" saltValue="STACywOnJQESIJNDRIoUYg==" spinCount="100000" sheet="1" objects="1" scenarios="1" selectLockedCells="1"/>
  <mergeCells count="51">
    <mergeCell ref="B14:L14"/>
    <mergeCell ref="B13:L13"/>
    <mergeCell ref="B8:L8"/>
    <mergeCell ref="B54:L61"/>
    <mergeCell ref="I26:I27"/>
    <mergeCell ref="J26:J27"/>
    <mergeCell ref="D29:F29"/>
    <mergeCell ref="D42:E42"/>
    <mergeCell ref="B45:L45"/>
    <mergeCell ref="D33:F33"/>
    <mergeCell ref="D34:F34"/>
    <mergeCell ref="D35:F35"/>
    <mergeCell ref="G26:G27"/>
    <mergeCell ref="H26:H27"/>
    <mergeCell ref="B29:C31"/>
    <mergeCell ref="B52:L52"/>
    <mergeCell ref="B43:L43"/>
    <mergeCell ref="D39:F39"/>
    <mergeCell ref="D40:F40"/>
    <mergeCell ref="B4:L4"/>
    <mergeCell ref="B5:L5"/>
    <mergeCell ref="B6:L6"/>
    <mergeCell ref="B36:C38"/>
    <mergeCell ref="K26:K27"/>
    <mergeCell ref="D38:F38"/>
    <mergeCell ref="B28:K28"/>
    <mergeCell ref="B32:K32"/>
    <mergeCell ref="B33:C35"/>
    <mergeCell ref="B15:L15"/>
    <mergeCell ref="B9:L9"/>
    <mergeCell ref="B10:L10"/>
    <mergeCell ref="B12:L12"/>
    <mergeCell ref="H48:H49"/>
    <mergeCell ref="E48:E49"/>
    <mergeCell ref="F48:F49"/>
    <mergeCell ref="G48:G49"/>
    <mergeCell ref="B46:L46"/>
    <mergeCell ref="B47:L47"/>
    <mergeCell ref="D48:D49"/>
    <mergeCell ref="B16:L16"/>
    <mergeCell ref="B17:L17"/>
    <mergeCell ref="B39:C41"/>
    <mergeCell ref="D36:F36"/>
    <mergeCell ref="D37:F37"/>
    <mergeCell ref="D30:F30"/>
    <mergeCell ref="D31:F31"/>
    <mergeCell ref="D41:F41"/>
    <mergeCell ref="B22:F23"/>
    <mergeCell ref="G22:K23"/>
    <mergeCell ref="B19:L19"/>
    <mergeCell ref="B20:L20"/>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K31 G33:K41 F42:J42" xr:uid="{E4549DBE-B1F1-49BE-926E-8D835CB37A18}">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xr:uid="{32054E4F-9052-489A-9BDC-D207890178F8}">
      <formula1>1001</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EDD-D2C9-402D-BAC6-B348B908D4B4}">
  <sheetPr codeName="Sheet12">
    <tabColor rgb="FF92D050"/>
    <pageSetUpPr fitToPage="1"/>
  </sheetPr>
  <dimension ref="A1:V66"/>
  <sheetViews>
    <sheetView showGridLines="0" topLeftCell="A21" zoomScaleNormal="100" zoomScaleSheetLayoutView="55" workbookViewId="0">
      <selection activeCell="G39" sqref="G39"/>
    </sheetView>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8" width="9.453125" style="92" customWidth="1"/>
    <col min="19" max="16384" width="9.453125" style="92"/>
  </cols>
  <sheetData>
    <row r="1" spans="1:16" x14ac:dyDescent="0.35">
      <c r="O1" s="10"/>
      <c r="P1" s="10"/>
    </row>
    <row r="2" spans="1:16" x14ac:dyDescent="0.35">
      <c r="B2" s="11" t="str">
        <f>Pro!B2</f>
        <v>PROTECTED</v>
      </c>
      <c r="C2" s="11"/>
      <c r="O2" s="2"/>
      <c r="P2" s="2"/>
    </row>
    <row r="3" spans="1:16" x14ac:dyDescent="0.35">
      <c r="B3" s="13"/>
      <c r="C3" s="13"/>
      <c r="O3" s="2"/>
      <c r="P3" s="2"/>
    </row>
    <row r="4" spans="1:16" s="2" customFormat="1" x14ac:dyDescent="0.35">
      <c r="A4" s="4"/>
      <c r="B4" s="493" t="str">
        <f>Info!B4</f>
        <v>IMPORTERS' QUESTIONNAIRE</v>
      </c>
      <c r="C4" s="493"/>
      <c r="D4" s="493"/>
      <c r="E4" s="493"/>
      <c r="F4" s="493"/>
      <c r="G4" s="493"/>
      <c r="H4" s="493"/>
      <c r="I4" s="493"/>
      <c r="J4" s="493"/>
      <c r="K4" s="493"/>
      <c r="L4" s="493"/>
      <c r="M4" s="23"/>
      <c r="N4" s="23"/>
      <c r="O4" s="21"/>
      <c r="P4" s="21"/>
    </row>
    <row r="5" spans="1:16" s="2" customFormat="1" x14ac:dyDescent="0.35">
      <c r="A5" s="4"/>
      <c r="B5" s="493" t="str">
        <f>Info!B5</f>
        <v>RR-2025-002</v>
      </c>
      <c r="C5" s="493"/>
      <c r="D5" s="493"/>
      <c r="E5" s="493"/>
      <c r="F5" s="493"/>
      <c r="G5" s="493"/>
      <c r="H5" s="493"/>
      <c r="I5" s="493"/>
      <c r="J5" s="493"/>
      <c r="K5" s="493"/>
      <c r="L5" s="493"/>
      <c r="M5" s="23"/>
      <c r="N5" s="23"/>
      <c r="O5" s="21"/>
      <c r="P5" s="21"/>
    </row>
    <row r="6" spans="1:16" s="6" customFormat="1" x14ac:dyDescent="0.35">
      <c r="A6" s="4"/>
      <c r="B6" s="493" t="str">
        <f>Info!B6</f>
        <v>CONCRETE REINFORCING BAR</v>
      </c>
      <c r="C6" s="493"/>
      <c r="D6" s="493"/>
      <c r="E6" s="493"/>
      <c r="F6" s="493"/>
      <c r="G6" s="493"/>
      <c r="H6" s="493"/>
      <c r="I6" s="493"/>
      <c r="J6" s="493"/>
      <c r="K6" s="493"/>
      <c r="L6" s="493"/>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Pro!B8</f>
        <v>The following questions refer to the goods as defined in the product description on the Intro tab.</v>
      </c>
      <c r="C8" s="494"/>
      <c r="D8" s="494"/>
      <c r="E8" s="494"/>
      <c r="F8" s="494"/>
      <c r="G8" s="494"/>
      <c r="H8" s="494"/>
      <c r="I8" s="494"/>
      <c r="J8" s="494"/>
      <c r="K8" s="494"/>
      <c r="L8" s="494"/>
      <c r="M8" s="21"/>
      <c r="N8" s="21"/>
      <c r="O8" s="22"/>
    </row>
    <row r="9" spans="1:16" s="6" customFormat="1" ht="14.15" customHeight="1" x14ac:dyDescent="0.35">
      <c r="A9" s="4"/>
      <c r="B9" s="494" t="str">
        <f>Pro!B9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126"/>
      <c r="C11" s="1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ht="28" x14ac:dyDescent="0.35">
      <c r="A13" s="4" t="s">
        <v>382</v>
      </c>
      <c r="B13" s="590" t="str">
        <f>Pro!B13</f>
        <v>• Report only sales from your firm’s imports. Sales of purchased goods from Canadian producers must be excluded.</v>
      </c>
      <c r="C13" s="590"/>
      <c r="D13" s="590"/>
      <c r="E13" s="590"/>
      <c r="F13" s="590"/>
      <c r="G13" s="590"/>
      <c r="H13" s="590"/>
      <c r="I13" s="590"/>
      <c r="J13" s="590"/>
      <c r="K13" s="590"/>
      <c r="L13" s="590"/>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CHN!B17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c r="P17" s="16"/>
    </row>
    <row r="18" spans="1:16" s="6" customFormat="1" x14ac:dyDescent="0.35">
      <c r="A18" s="4"/>
      <c r="B18" s="15"/>
      <c r="C18" s="15"/>
      <c r="D18" s="3"/>
      <c r="E18" s="3"/>
      <c r="F18" s="3"/>
      <c r="G18" s="3"/>
      <c r="H18" s="3"/>
      <c r="I18" s="3"/>
      <c r="J18" s="3"/>
      <c r="K18" s="3"/>
      <c r="L18" s="3"/>
      <c r="O18" s="16"/>
      <c r="P18" s="16"/>
    </row>
    <row r="19" spans="1:16" x14ac:dyDescent="0.35">
      <c r="A19" s="7"/>
      <c r="B19" s="411" t="str">
        <f>CHN!B19</f>
        <v>IMPORTS AND SALES</v>
      </c>
      <c r="C19" s="412"/>
      <c r="D19" s="412"/>
      <c r="E19" s="412"/>
      <c r="F19" s="412"/>
      <c r="G19" s="412"/>
      <c r="H19" s="412"/>
      <c r="I19" s="412"/>
      <c r="J19" s="412"/>
      <c r="K19" s="412"/>
      <c r="L19" s="413"/>
      <c r="M19" s="92"/>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ht="15.75" customHeight="1" x14ac:dyDescent="0.35">
      <c r="A22" s="7"/>
      <c r="B22" s="417" t="str">
        <f>CHN!B22</f>
        <v xml:space="preserve">Provide your firm's imports and sales of imports of the goods from: </v>
      </c>
      <c r="C22" s="418"/>
      <c r="D22" s="418"/>
      <c r="E22" s="418"/>
      <c r="F22" s="418"/>
      <c r="G22" s="630" t="str">
        <f>IF(Intro!$G$23="English",Variables!B35,Variables!C35)</f>
        <v>Other countries (including goods exported from Thailand from Thai Steel Profile Public Company Limited)</v>
      </c>
      <c r="H22" s="631"/>
      <c r="I22" s="631"/>
      <c r="J22" s="631"/>
      <c r="K22" s="632"/>
      <c r="L22" s="18"/>
      <c r="M22" s="92"/>
    </row>
    <row r="23" spans="1:16" ht="15.75" customHeight="1" x14ac:dyDescent="0.35">
      <c r="A23" s="7"/>
      <c r="B23" s="417"/>
      <c r="C23" s="418"/>
      <c r="D23" s="418"/>
      <c r="E23" s="418"/>
      <c r="F23" s="418"/>
      <c r="G23" s="633"/>
      <c r="H23" s="634"/>
      <c r="I23" s="634"/>
      <c r="J23" s="634"/>
      <c r="K23" s="635"/>
      <c r="L23" s="18"/>
      <c r="M23" s="92"/>
    </row>
    <row r="24" spans="1:16" ht="32.15" customHeight="1" x14ac:dyDescent="0.35">
      <c r="A24" s="7"/>
      <c r="B24" s="253" t="str">
        <f>IF(Intro!$G$23="English",O24,P24)</f>
        <v xml:space="preserve">Other countries include: </v>
      </c>
      <c r="C24" s="254"/>
      <c r="D24" s="626"/>
      <c r="E24" s="627"/>
      <c r="F24" s="627"/>
      <c r="G24" s="628"/>
      <c r="H24" s="628"/>
      <c r="I24" s="628"/>
      <c r="J24" s="628"/>
      <c r="K24" s="629"/>
      <c r="L24" s="120"/>
      <c r="M24" s="92"/>
      <c r="O24" s="92" t="s">
        <v>315</v>
      </c>
      <c r="P24" s="92" t="s">
        <v>316</v>
      </c>
    </row>
    <row r="25" spans="1:16" x14ac:dyDescent="0.35">
      <c r="A25" s="7"/>
      <c r="B25" s="252"/>
      <c r="C25" s="245"/>
      <c r="D25" s="246"/>
      <c r="E25" s="246"/>
      <c r="F25" s="246"/>
      <c r="G25" s="246"/>
      <c r="H25" s="246"/>
      <c r="I25" s="246"/>
      <c r="J25" s="246"/>
      <c r="K25" s="246"/>
      <c r="L25" s="18"/>
      <c r="M25" s="92"/>
      <c r="O25" s="19"/>
    </row>
    <row r="26" spans="1:16" x14ac:dyDescent="0.35">
      <c r="A26" s="7"/>
      <c r="B26" s="118"/>
      <c r="E26" s="28"/>
      <c r="F26" s="92"/>
      <c r="G26" s="598">
        <f>Variables!$B$6</f>
        <v>2022</v>
      </c>
      <c r="H26" s="598">
        <f>G26+1</f>
        <v>2023</v>
      </c>
      <c r="I26" s="598">
        <f>H26+1</f>
        <v>2024</v>
      </c>
      <c r="J26" s="598" t="str">
        <f>IF(Intro!$G$23="English",Variables!B9,Variables!C9)</f>
        <v>Jan-Sept 2024</v>
      </c>
      <c r="K26" s="598" t="str">
        <f>IF(Intro!$G$23="English",Variables!B10,Variables!C10)</f>
        <v>Jan-Sept 2025</v>
      </c>
      <c r="L26" s="132"/>
      <c r="M26" s="92"/>
      <c r="O26" s="19"/>
    </row>
    <row r="27" spans="1:16" x14ac:dyDescent="0.35">
      <c r="A27" s="7"/>
      <c r="B27" s="118"/>
      <c r="E27" s="28"/>
      <c r="F27" s="92"/>
      <c r="G27" s="615"/>
      <c r="H27" s="599"/>
      <c r="I27" s="599"/>
      <c r="J27" s="599"/>
      <c r="K27" s="599"/>
      <c r="L27" s="132"/>
      <c r="M27" s="92"/>
      <c r="O27" s="19"/>
    </row>
    <row r="28" spans="1:16" x14ac:dyDescent="0.35">
      <c r="A28" s="7"/>
      <c r="B28" s="600" t="str">
        <f>CHN!B28</f>
        <v xml:space="preserve">Imports </v>
      </c>
      <c r="C28" s="601"/>
      <c r="D28" s="601"/>
      <c r="E28" s="601"/>
      <c r="F28" s="601"/>
      <c r="G28" s="601"/>
      <c r="H28" s="601"/>
      <c r="I28" s="601"/>
      <c r="J28" s="601"/>
      <c r="K28" s="601"/>
      <c r="L28" s="132"/>
      <c r="M28" s="92"/>
      <c r="O28" s="25"/>
      <c r="P28" s="10"/>
    </row>
    <row r="29" spans="1:16" x14ac:dyDescent="0.35">
      <c r="A29" s="7"/>
      <c r="B29" s="617" t="str">
        <f>CHN!B29</f>
        <v xml:space="preserve">Imports </v>
      </c>
      <c r="C29" s="461"/>
      <c r="D29" s="607" t="str">
        <f>CHN!D29</f>
        <v>tonnes</v>
      </c>
      <c r="E29" s="607"/>
      <c r="F29" s="607"/>
      <c r="G29" s="146"/>
      <c r="H29" s="146"/>
      <c r="I29" s="146"/>
      <c r="J29" s="146"/>
      <c r="K29" s="146"/>
      <c r="L29" s="132"/>
      <c r="M29" s="92"/>
    </row>
    <row r="30" spans="1:16" x14ac:dyDescent="0.35">
      <c r="A30" s="7"/>
      <c r="B30" s="617"/>
      <c r="C30" s="461"/>
      <c r="D30" s="607" t="str">
        <f>CHN!D30</f>
        <v>net delivered purchase value (CAD)</v>
      </c>
      <c r="E30" s="607"/>
      <c r="F30" s="607"/>
      <c r="G30" s="146"/>
      <c r="H30" s="146"/>
      <c r="I30" s="146"/>
      <c r="J30" s="146"/>
      <c r="K30" s="146"/>
      <c r="L30" s="132"/>
      <c r="M30" s="92"/>
    </row>
    <row r="31" spans="1:16" x14ac:dyDescent="0.35">
      <c r="A31" s="7"/>
      <c r="B31" s="617"/>
      <c r="C31" s="461"/>
      <c r="D31" s="607" t="str">
        <f>CHN!D31</f>
        <v>$ / tonne</v>
      </c>
      <c r="E31" s="607"/>
      <c r="F31" s="607"/>
      <c r="G31" s="147" t="str">
        <f>IF(G29=0,"-",G30/G29)</f>
        <v>-</v>
      </c>
      <c r="H31" s="147" t="str">
        <f>IF(H29=0,"-",H30/H29)</f>
        <v>-</v>
      </c>
      <c r="I31" s="147" t="str">
        <f>IF(I29=0,"-",I30/I29)</f>
        <v>-</v>
      </c>
      <c r="J31" s="147" t="str">
        <f>IF(J29=0,"-",J30/J29)</f>
        <v>-</v>
      </c>
      <c r="K31" s="147" t="str">
        <f>IF(K29=0,"-",K30/K29)</f>
        <v>-</v>
      </c>
      <c r="L31" s="132"/>
      <c r="M31" s="92"/>
    </row>
    <row r="32" spans="1:16" x14ac:dyDescent="0.35">
      <c r="A32" s="7"/>
      <c r="B32" s="600" t="str">
        <f>CHN!B32</f>
        <v>Sales in Canada</v>
      </c>
      <c r="C32" s="601"/>
      <c r="D32" s="601"/>
      <c r="E32" s="601"/>
      <c r="F32" s="601"/>
      <c r="G32" s="601"/>
      <c r="H32" s="601"/>
      <c r="I32" s="601"/>
      <c r="J32" s="601"/>
      <c r="K32" s="601"/>
      <c r="L32" s="132"/>
      <c r="M32" s="92"/>
      <c r="O32" s="88"/>
    </row>
    <row r="33" spans="1:22" x14ac:dyDescent="0.35">
      <c r="A33" s="7"/>
      <c r="B33" s="479" t="str">
        <f>CHN!B33</f>
        <v>Sales to distributors in Canada</v>
      </c>
      <c r="C33" s="444"/>
      <c r="D33" s="607" t="str">
        <f>CHN!D33</f>
        <v>tonnes</v>
      </c>
      <c r="E33" s="607"/>
      <c r="F33" s="607"/>
      <c r="G33" s="146"/>
      <c r="H33" s="146"/>
      <c r="I33" s="146"/>
      <c r="J33" s="146"/>
      <c r="K33" s="146"/>
      <c r="L33" s="132"/>
      <c r="M33" s="92"/>
    </row>
    <row r="34" spans="1:22" x14ac:dyDescent="0.35">
      <c r="A34" s="7"/>
      <c r="B34" s="479"/>
      <c r="C34" s="444"/>
      <c r="D34" s="607" t="str">
        <f>CHN!D34</f>
        <v>net delivered sales value (CAD)</v>
      </c>
      <c r="E34" s="607"/>
      <c r="F34" s="607"/>
      <c r="G34" s="146"/>
      <c r="H34" s="146"/>
      <c r="I34" s="146"/>
      <c r="J34" s="146"/>
      <c r="K34" s="146"/>
      <c r="L34" s="132"/>
      <c r="M34" s="92"/>
    </row>
    <row r="35" spans="1:22" ht="14.5" thickBot="1" x14ac:dyDescent="0.4">
      <c r="A35" s="7"/>
      <c r="B35" s="605"/>
      <c r="C35" s="606"/>
      <c r="D35" s="618" t="str">
        <f>CHN!D35</f>
        <v>$ / tonne</v>
      </c>
      <c r="E35" s="618"/>
      <c r="F35" s="618"/>
      <c r="G35" s="150" t="str">
        <f>IF(G33=0,"-",G34/G33)</f>
        <v>-</v>
      </c>
      <c r="H35" s="150" t="str">
        <f>IF(H33=0,"-",H34/H33)</f>
        <v>-</v>
      </c>
      <c r="I35" s="150" t="str">
        <f>IF(I33=0,"-",I34/I33)</f>
        <v>-</v>
      </c>
      <c r="J35" s="150" t="str">
        <f>IF(J33=0,"-",J34/J33)</f>
        <v>-</v>
      </c>
      <c r="K35" s="150" t="str">
        <f>IF(K33=0,"-",K34/K33)</f>
        <v>-</v>
      </c>
      <c r="L35" s="132"/>
      <c r="M35" s="92"/>
      <c r="O35" s="71"/>
      <c r="P35" s="71"/>
    </row>
    <row r="36" spans="1:22" x14ac:dyDescent="0.35">
      <c r="A36" s="7"/>
      <c r="B36" s="603" t="str">
        <f>CHN!B36</f>
        <v>Sales to end users in Canada</v>
      </c>
      <c r="C36" s="604"/>
      <c r="D36" s="616" t="str">
        <f>CHN!D36</f>
        <v>tonnes</v>
      </c>
      <c r="E36" s="616"/>
      <c r="F36" s="616"/>
      <c r="G36" s="152"/>
      <c r="H36" s="152"/>
      <c r="I36" s="152"/>
      <c r="J36" s="152"/>
      <c r="K36" s="152"/>
      <c r="L36" s="132"/>
      <c r="M36" s="92"/>
      <c r="O36" s="71"/>
      <c r="P36" s="71"/>
    </row>
    <row r="37" spans="1:22" x14ac:dyDescent="0.35">
      <c r="A37" s="7"/>
      <c r="B37" s="479"/>
      <c r="C37" s="444"/>
      <c r="D37" s="607" t="str">
        <f>CHN!D37</f>
        <v>net delivered sales value (CAD)</v>
      </c>
      <c r="E37" s="607"/>
      <c r="F37" s="607"/>
      <c r="G37" s="146"/>
      <c r="H37" s="146"/>
      <c r="I37" s="146"/>
      <c r="J37" s="146"/>
      <c r="K37" s="146"/>
      <c r="L37" s="132"/>
      <c r="M37" s="92"/>
      <c r="O37" s="71"/>
      <c r="P37" s="71"/>
    </row>
    <row r="38" spans="1:22" ht="14.5" thickBot="1" x14ac:dyDescent="0.4">
      <c r="A38" s="7"/>
      <c r="B38" s="605"/>
      <c r="C38" s="606"/>
      <c r="D38" s="618" t="str">
        <f>CHN!D38</f>
        <v>$ / tonne</v>
      </c>
      <c r="E38" s="618"/>
      <c r="F38" s="618"/>
      <c r="G38" s="150" t="str">
        <f>IF(G36=0,"-",G37/G36)</f>
        <v>-</v>
      </c>
      <c r="H38" s="150" t="str">
        <f>IF(H36=0,"-",H37/H36)</f>
        <v>-</v>
      </c>
      <c r="I38" s="150" t="str">
        <f>IF(I36=0,"-",I37/I36)</f>
        <v>-</v>
      </c>
      <c r="J38" s="150" t="str">
        <f>IF(J36=0,"-",J37/J36)</f>
        <v>-</v>
      </c>
      <c r="K38" s="150" t="str">
        <f>IF(K36=0,"-",K37/K36)</f>
        <v>-</v>
      </c>
      <c r="L38" s="132"/>
      <c r="M38" s="92"/>
      <c r="O38" s="67"/>
      <c r="P38" s="71"/>
    </row>
    <row r="39" spans="1:22" x14ac:dyDescent="0.35">
      <c r="A39" s="7"/>
      <c r="B39" s="440" t="str">
        <f>CHN!B39</f>
        <v>Total sales of imports in Canada</v>
      </c>
      <c r="C39" s="441"/>
      <c r="D39" s="608" t="str">
        <f>CHN!D39</f>
        <v>tonnes</v>
      </c>
      <c r="E39" s="608"/>
      <c r="F39" s="608"/>
      <c r="G39" s="217">
        <f>G33+G36</f>
        <v>0</v>
      </c>
      <c r="H39" s="217">
        <f t="shared" ref="H39:K40" si="0">H33+H36</f>
        <v>0</v>
      </c>
      <c r="I39" s="217">
        <f t="shared" si="0"/>
        <v>0</v>
      </c>
      <c r="J39" s="217">
        <f t="shared" si="0"/>
        <v>0</v>
      </c>
      <c r="K39" s="217">
        <f t="shared" si="0"/>
        <v>0</v>
      </c>
      <c r="L39" s="170"/>
      <c r="M39" s="92"/>
    </row>
    <row r="40" spans="1:22" x14ac:dyDescent="0.35">
      <c r="A40" s="7"/>
      <c r="B40" s="438"/>
      <c r="C40" s="439"/>
      <c r="D40" s="609" t="str">
        <f>CHN!D40</f>
        <v>net delivered sales value (CAD)</v>
      </c>
      <c r="E40" s="609"/>
      <c r="F40" s="609"/>
      <c r="G40" s="148">
        <f>G34+G37</f>
        <v>0</v>
      </c>
      <c r="H40" s="148">
        <f t="shared" si="0"/>
        <v>0</v>
      </c>
      <c r="I40" s="148">
        <f t="shared" si="0"/>
        <v>0</v>
      </c>
      <c r="J40" s="148">
        <f t="shared" si="0"/>
        <v>0</v>
      </c>
      <c r="K40" s="148">
        <f t="shared" si="0"/>
        <v>0</v>
      </c>
      <c r="L40" s="170"/>
      <c r="M40" s="92"/>
    </row>
    <row r="41" spans="1:22" x14ac:dyDescent="0.35">
      <c r="A41" s="7"/>
      <c r="B41" s="438"/>
      <c r="C41" s="439"/>
      <c r="D41" s="609" t="str">
        <f>CHN!D41</f>
        <v>$ / tonne</v>
      </c>
      <c r="E41" s="609"/>
      <c r="F41" s="609"/>
      <c r="G41" s="147" t="str">
        <f>IF(G39=0,"-",G40/G39)</f>
        <v>-</v>
      </c>
      <c r="H41" s="147" t="str">
        <f t="shared" ref="H41:K41" si="1">IF(H39=0,"-",H40/H39)</f>
        <v>-</v>
      </c>
      <c r="I41" s="147" t="str">
        <f t="shared" si="1"/>
        <v>-</v>
      </c>
      <c r="J41" s="147" t="str">
        <f t="shared" si="1"/>
        <v>-</v>
      </c>
      <c r="K41" s="147" t="str">
        <f t="shared" si="1"/>
        <v>-</v>
      </c>
      <c r="L41" s="170"/>
      <c r="M41" s="92"/>
    </row>
    <row r="42" spans="1:22" s="9" customFormat="1" x14ac:dyDescent="0.35">
      <c r="A42" s="133"/>
      <c r="B42" s="247"/>
      <c r="C42" s="248"/>
      <c r="D42" s="602"/>
      <c r="E42" s="602"/>
      <c r="F42" s="249"/>
      <c r="G42" s="249"/>
      <c r="H42" s="249"/>
      <c r="I42" s="249"/>
      <c r="J42" s="249"/>
      <c r="K42" s="250"/>
      <c r="L42" s="251"/>
    </row>
    <row r="43" spans="1:22" x14ac:dyDescent="0.35">
      <c r="A43" s="7"/>
      <c r="B43" s="471" t="s">
        <v>15</v>
      </c>
      <c r="C43" s="472"/>
      <c r="D43" s="472"/>
      <c r="E43" s="472"/>
      <c r="F43" s="472"/>
      <c r="G43" s="472"/>
      <c r="H43" s="472"/>
      <c r="I43" s="472"/>
      <c r="J43" s="472"/>
      <c r="K43" s="472"/>
      <c r="L43" s="473"/>
      <c r="M43" s="92"/>
    </row>
    <row r="44" spans="1:22" x14ac:dyDescent="0.35">
      <c r="A44" s="7"/>
      <c r="B44" s="84"/>
      <c r="C44" s="85"/>
      <c r="D44" s="85"/>
      <c r="E44" s="86"/>
      <c r="F44" s="86"/>
      <c r="G44" s="86"/>
      <c r="H44" s="86"/>
      <c r="I44" s="86"/>
      <c r="J44" s="86"/>
      <c r="K44" s="86"/>
      <c r="L44" s="87"/>
      <c r="M44" s="92"/>
    </row>
    <row r="45" spans="1:22" s="10" customFormat="1" x14ac:dyDescent="0.35">
      <c r="A45" s="7"/>
      <c r="B45" s="592" t="str">
        <f>CHN!B45</f>
        <v>Provide the proportion of your import sales value that is represented by delivery costs.</v>
      </c>
      <c r="C45" s="622"/>
      <c r="D45" s="622"/>
      <c r="E45" s="622"/>
      <c r="F45" s="622"/>
      <c r="G45" s="622"/>
      <c r="H45" s="622"/>
      <c r="I45" s="622"/>
      <c r="J45" s="622"/>
      <c r="K45" s="622"/>
      <c r="L45" s="623"/>
      <c r="M45" s="69"/>
      <c r="N45" s="69"/>
      <c r="O45" s="92"/>
      <c r="P45" s="92"/>
      <c r="Q45" s="71"/>
      <c r="R45" s="70"/>
      <c r="S45" s="70"/>
      <c r="T45" s="69"/>
      <c r="U45" s="69"/>
      <c r="V45" s="69"/>
    </row>
    <row r="46" spans="1:22" s="10" customFormat="1" x14ac:dyDescent="0.35">
      <c r="A46" s="7"/>
      <c r="B46" s="592" t="str">
        <f>CHN!B46</f>
        <v>Note - Only complete this question if your firm sold the goods between January 1, 2022, and Sept 30, 2025.</v>
      </c>
      <c r="C46" s="622"/>
      <c r="D46" s="622"/>
      <c r="E46" s="622"/>
      <c r="F46" s="622"/>
      <c r="G46" s="622"/>
      <c r="H46" s="622"/>
      <c r="I46" s="622"/>
      <c r="J46" s="622"/>
      <c r="K46" s="622"/>
      <c r="L46" s="623"/>
      <c r="M46" s="69"/>
      <c r="N46" s="69"/>
      <c r="O46" s="19"/>
      <c r="P46" s="92"/>
      <c r="Q46" s="71"/>
      <c r="R46" s="70"/>
      <c r="S46" s="70"/>
      <c r="T46" s="69"/>
      <c r="U46" s="69"/>
      <c r="V46" s="69"/>
    </row>
    <row r="47" spans="1:22" x14ac:dyDescent="0.35">
      <c r="A47" s="7"/>
      <c r="B47" s="595"/>
      <c r="C47" s="596"/>
      <c r="D47" s="596"/>
      <c r="E47" s="596"/>
      <c r="F47" s="596"/>
      <c r="G47" s="624"/>
      <c r="H47" s="624"/>
      <c r="I47" s="624"/>
      <c r="J47" s="624"/>
      <c r="K47" s="624"/>
      <c r="L47" s="625"/>
      <c r="M47" s="69"/>
      <c r="N47" s="69"/>
      <c r="Q47" s="67"/>
      <c r="R47" s="70"/>
      <c r="S47" s="70"/>
      <c r="T47" s="69"/>
      <c r="U47" s="69"/>
      <c r="V47" s="69"/>
    </row>
    <row r="48" spans="1:22" x14ac:dyDescent="0.35">
      <c r="A48" s="7"/>
      <c r="B48" s="118"/>
      <c r="C48" s="153"/>
      <c r="D48" s="598">
        <f>Variables!$B$6</f>
        <v>2022</v>
      </c>
      <c r="E48" s="598">
        <f>D48+1</f>
        <v>2023</v>
      </c>
      <c r="F48" s="598">
        <f>E48+1</f>
        <v>2024</v>
      </c>
      <c r="G48" s="598" t="str">
        <f>IF(Intro!$G$23="English",Variables!B9,Variables!C9)</f>
        <v>Jan-Sept 2024</v>
      </c>
      <c r="H48" s="598" t="str">
        <f>IF(Intro!$G$23="English",Variables!B10,Variables!C10)</f>
        <v>Jan-Sept 2025</v>
      </c>
      <c r="I48" s="92"/>
      <c r="J48" s="70"/>
      <c r="K48" s="70"/>
      <c r="L48" s="68"/>
      <c r="M48" s="69"/>
      <c r="N48" s="69"/>
      <c r="Q48" s="67"/>
      <c r="R48" s="70"/>
      <c r="S48" s="70"/>
      <c r="T48" s="69"/>
      <c r="U48" s="69"/>
      <c r="V48" s="69"/>
    </row>
    <row r="49" spans="1:22" x14ac:dyDescent="0.35">
      <c r="A49" s="7"/>
      <c r="B49" s="118"/>
      <c r="C49" s="154"/>
      <c r="D49" s="599"/>
      <c r="E49" s="599"/>
      <c r="F49" s="599"/>
      <c r="G49" s="599"/>
      <c r="H49" s="615"/>
      <c r="I49" s="92"/>
      <c r="J49" s="70"/>
      <c r="K49" s="70"/>
      <c r="L49" s="68"/>
      <c r="M49" s="69"/>
      <c r="N49" s="69"/>
      <c r="Q49" s="67"/>
      <c r="R49" s="70"/>
      <c r="S49" s="70"/>
      <c r="T49" s="69"/>
      <c r="U49" s="69"/>
      <c r="V49" s="69"/>
    </row>
    <row r="50" spans="1:22" x14ac:dyDescent="0.35">
      <c r="A50" s="7"/>
      <c r="B50" s="156"/>
      <c r="C50" s="155" t="str">
        <f>CHN!C50</f>
        <v>Delivery Cost (%)</v>
      </c>
      <c r="D50" s="212"/>
      <c r="E50" s="212"/>
      <c r="F50" s="212"/>
      <c r="G50" s="212"/>
      <c r="H50" s="212"/>
      <c r="I50" s="92"/>
      <c r="J50" s="70"/>
      <c r="K50" s="70"/>
      <c r="L50" s="68"/>
      <c r="M50" s="69"/>
      <c r="N50" s="69"/>
      <c r="Q50" s="67"/>
      <c r="R50" s="70"/>
      <c r="S50" s="70"/>
      <c r="T50" s="69"/>
      <c r="U50" s="69"/>
      <c r="V50" s="69"/>
    </row>
    <row r="51" spans="1:22" x14ac:dyDescent="0.35">
      <c r="A51" s="7"/>
      <c r="B51" s="78"/>
      <c r="C51" s="136"/>
      <c r="D51" s="137"/>
      <c r="E51" s="136"/>
      <c r="F51" s="136"/>
      <c r="G51" s="136"/>
      <c r="H51" s="136"/>
      <c r="I51" s="136"/>
      <c r="J51" s="134"/>
      <c r="K51" s="134"/>
      <c r="L51" s="135"/>
      <c r="M51" s="69"/>
      <c r="N51" s="69"/>
      <c r="Q51" s="71"/>
      <c r="R51" s="70"/>
      <c r="S51" s="70"/>
      <c r="T51" s="69"/>
      <c r="U51" s="69"/>
      <c r="V51" s="69"/>
    </row>
    <row r="52" spans="1:22" ht="14.25" customHeight="1" x14ac:dyDescent="0.35">
      <c r="A52" s="7"/>
      <c r="B52" s="592" t="str">
        <f>CHN!B52</f>
        <v>Explain the reasons why the proportion of your import sales value represented by delivery costs has changed since January 1, 2022.</v>
      </c>
      <c r="C52" s="593"/>
      <c r="D52" s="593"/>
      <c r="E52" s="593"/>
      <c r="F52" s="593"/>
      <c r="G52" s="593"/>
      <c r="H52" s="593"/>
      <c r="I52" s="593"/>
      <c r="J52" s="593"/>
      <c r="K52" s="593"/>
      <c r="L52" s="594"/>
      <c r="M52" s="69"/>
      <c r="N52" s="69"/>
      <c r="Q52" s="71"/>
      <c r="R52" s="70"/>
      <c r="S52" s="70"/>
      <c r="T52" s="69"/>
      <c r="U52" s="69"/>
      <c r="V52" s="69"/>
    </row>
    <row r="53" spans="1:22" x14ac:dyDescent="0.35">
      <c r="A53" s="7"/>
      <c r="B53" s="129"/>
      <c r="C53" s="134"/>
      <c r="D53" s="134"/>
      <c r="E53" s="134"/>
      <c r="F53" s="134"/>
      <c r="G53" s="134"/>
      <c r="H53" s="134"/>
      <c r="I53" s="134"/>
      <c r="J53" s="134"/>
      <c r="K53" s="134"/>
      <c r="L53" s="135"/>
      <c r="M53" s="69"/>
      <c r="N53" s="69"/>
      <c r="Q53" s="71"/>
      <c r="R53" s="70"/>
      <c r="S53" s="70"/>
      <c r="T53" s="69"/>
      <c r="U53" s="69"/>
      <c r="V53" s="69"/>
    </row>
    <row r="54" spans="1:22" x14ac:dyDescent="0.35">
      <c r="A54" s="7"/>
      <c r="B54" s="619"/>
      <c r="C54" s="620"/>
      <c r="D54" s="620"/>
      <c r="E54" s="620"/>
      <c r="F54" s="620"/>
      <c r="G54" s="620"/>
      <c r="H54" s="620"/>
      <c r="I54" s="620"/>
      <c r="J54" s="620"/>
      <c r="K54" s="620"/>
      <c r="L54" s="621"/>
      <c r="M54" s="69"/>
      <c r="N54" s="69"/>
      <c r="Q54" s="71"/>
      <c r="R54" s="70"/>
      <c r="S54" s="70"/>
      <c r="T54" s="69"/>
      <c r="U54" s="69"/>
      <c r="V54" s="69"/>
    </row>
    <row r="55" spans="1:22" x14ac:dyDescent="0.35">
      <c r="A55" s="7"/>
      <c r="B55" s="619"/>
      <c r="C55" s="620"/>
      <c r="D55" s="620"/>
      <c r="E55" s="620"/>
      <c r="F55" s="620"/>
      <c r="G55" s="620"/>
      <c r="H55" s="620"/>
      <c r="I55" s="620"/>
      <c r="J55" s="620"/>
      <c r="K55" s="620"/>
      <c r="L55" s="621"/>
      <c r="M55" s="69"/>
      <c r="N55" s="69"/>
      <c r="Q55" s="71"/>
      <c r="R55" s="70"/>
      <c r="S55" s="70"/>
      <c r="T55" s="69"/>
      <c r="U55" s="69"/>
      <c r="V55" s="69"/>
    </row>
    <row r="56" spans="1:22" x14ac:dyDescent="0.35">
      <c r="A56" s="7"/>
      <c r="B56" s="619"/>
      <c r="C56" s="620"/>
      <c r="D56" s="620"/>
      <c r="E56" s="620"/>
      <c r="F56" s="620"/>
      <c r="G56" s="620"/>
      <c r="H56" s="620"/>
      <c r="I56" s="620"/>
      <c r="J56" s="620"/>
      <c r="K56" s="620"/>
      <c r="L56" s="621"/>
      <c r="M56" s="69"/>
      <c r="N56" s="69"/>
      <c r="Q56" s="71"/>
      <c r="R56" s="70"/>
      <c r="S56" s="70"/>
      <c r="T56" s="69"/>
      <c r="U56" s="69"/>
      <c r="V56" s="69"/>
    </row>
    <row r="57" spans="1:22" x14ac:dyDescent="0.35">
      <c r="A57" s="7"/>
      <c r="B57" s="619"/>
      <c r="C57" s="620"/>
      <c r="D57" s="620"/>
      <c r="E57" s="620"/>
      <c r="F57" s="620"/>
      <c r="G57" s="620"/>
      <c r="H57" s="620"/>
      <c r="I57" s="620"/>
      <c r="J57" s="620"/>
      <c r="K57" s="620"/>
      <c r="L57" s="621"/>
      <c r="M57" s="69"/>
      <c r="N57" s="69"/>
      <c r="Q57" s="71"/>
      <c r="R57" s="70"/>
      <c r="S57" s="70"/>
      <c r="T57" s="69"/>
      <c r="U57" s="69"/>
      <c r="V57" s="69"/>
    </row>
    <row r="58" spans="1:22" x14ac:dyDescent="0.35">
      <c r="A58" s="7"/>
      <c r="B58" s="619"/>
      <c r="C58" s="620"/>
      <c r="D58" s="620"/>
      <c r="E58" s="620"/>
      <c r="F58" s="620"/>
      <c r="G58" s="620"/>
      <c r="H58" s="620"/>
      <c r="I58" s="620"/>
      <c r="J58" s="620"/>
      <c r="K58" s="620"/>
      <c r="L58" s="621"/>
      <c r="M58" s="69"/>
      <c r="N58" s="69"/>
      <c r="Q58" s="71"/>
      <c r="R58" s="70"/>
      <c r="S58" s="70"/>
      <c r="T58" s="69"/>
      <c r="U58" s="69"/>
      <c r="V58" s="69"/>
    </row>
    <row r="59" spans="1:22" x14ac:dyDescent="0.35">
      <c r="A59" s="7"/>
      <c r="B59" s="619"/>
      <c r="C59" s="620"/>
      <c r="D59" s="620"/>
      <c r="E59" s="620"/>
      <c r="F59" s="620"/>
      <c r="G59" s="620"/>
      <c r="H59" s="620"/>
      <c r="I59" s="620"/>
      <c r="J59" s="620"/>
      <c r="K59" s="620"/>
      <c r="L59" s="621"/>
      <c r="M59" s="69"/>
      <c r="N59" s="69"/>
      <c r="Q59" s="70"/>
      <c r="R59" s="70"/>
      <c r="S59" s="70"/>
      <c r="T59" s="69"/>
      <c r="U59" s="69"/>
      <c r="V59" s="69"/>
    </row>
    <row r="60" spans="1:22" s="83" customFormat="1" x14ac:dyDescent="0.35">
      <c r="A60" s="138"/>
      <c r="B60" s="619"/>
      <c r="C60" s="620"/>
      <c r="D60" s="620"/>
      <c r="E60" s="620"/>
      <c r="F60" s="620"/>
      <c r="G60" s="620"/>
      <c r="H60" s="620"/>
      <c r="I60" s="620"/>
      <c r="J60" s="620"/>
      <c r="K60" s="620"/>
      <c r="L60" s="621"/>
      <c r="N60" s="139"/>
      <c r="O60" s="92"/>
      <c r="P60" s="92"/>
    </row>
    <row r="61" spans="1:22" s="83" customFormat="1" x14ac:dyDescent="0.35">
      <c r="A61" s="138"/>
      <c r="B61" s="619"/>
      <c r="C61" s="620"/>
      <c r="D61" s="620"/>
      <c r="E61" s="620"/>
      <c r="F61" s="620"/>
      <c r="G61" s="620"/>
      <c r="H61" s="620"/>
      <c r="I61" s="620"/>
      <c r="J61" s="620"/>
      <c r="K61" s="620"/>
      <c r="L61" s="621"/>
      <c r="N61" s="139"/>
    </row>
    <row r="62" spans="1:22" s="83" customFormat="1" x14ac:dyDescent="0.35">
      <c r="A62" s="138"/>
      <c r="B62" s="201"/>
      <c r="C62" s="202"/>
      <c r="D62" s="202"/>
      <c r="E62" s="202"/>
      <c r="F62" s="202"/>
      <c r="G62" s="202"/>
      <c r="H62" s="202"/>
      <c r="I62" s="202"/>
      <c r="J62" s="202"/>
      <c r="K62" s="202"/>
      <c r="L62" s="203"/>
      <c r="N62" s="139"/>
    </row>
    <row r="63" spans="1:22" s="83" customFormat="1" x14ac:dyDescent="0.35">
      <c r="A63" s="138"/>
      <c r="B63" s="4"/>
      <c r="C63" s="69"/>
      <c r="D63" s="69"/>
      <c r="E63" s="69"/>
      <c r="F63" s="69"/>
      <c r="G63" s="69"/>
      <c r="H63" s="69"/>
      <c r="I63" s="69"/>
      <c r="J63" s="69"/>
      <c r="K63" s="69"/>
      <c r="L63" s="69"/>
      <c r="N63" s="139"/>
      <c r="O63" s="92"/>
      <c r="P63" s="92"/>
    </row>
    <row r="64" spans="1:22" s="83" customFormat="1" x14ac:dyDescent="0.35">
      <c r="A64" s="138"/>
      <c r="B64" s="4"/>
      <c r="C64" s="69"/>
      <c r="D64" s="69"/>
      <c r="E64" s="69"/>
      <c r="F64" s="69"/>
      <c r="G64" s="69"/>
      <c r="H64" s="69"/>
      <c r="I64" s="69"/>
      <c r="J64" s="69"/>
      <c r="K64" s="69"/>
      <c r="L64" s="69"/>
      <c r="N64" s="139"/>
      <c r="O64" s="10"/>
      <c r="P64" s="10"/>
    </row>
    <row r="66" spans="15:16" x14ac:dyDescent="0.35">
      <c r="O66" s="10"/>
      <c r="P66" s="10"/>
    </row>
  </sheetData>
  <sheetProtection algorithmName="SHA-512" hashValue="B4y0zgQ0udnRTsaX+BI7X4wm19i6LRP+Ffmt4YVka4t0be/O562uulUZ2DzkthhnpSoT4pqWuzMCo3RVPJODvg==" saltValue="B3YLmKSy3x+247zs6lJYAQ==" spinCount="100000" sheet="1" objects="1" scenarios="1" selectLockedCells="1"/>
  <mergeCells count="52">
    <mergeCell ref="B36:C38"/>
    <mergeCell ref="K26:K27"/>
    <mergeCell ref="D38:F38"/>
    <mergeCell ref="B52:L52"/>
    <mergeCell ref="B39:C41"/>
    <mergeCell ref="D42:E42"/>
    <mergeCell ref="B45:L45"/>
    <mergeCell ref="B46:L46"/>
    <mergeCell ref="B47:L47"/>
    <mergeCell ref="B43:L43"/>
    <mergeCell ref="D48:D49"/>
    <mergeCell ref="D39:F39"/>
    <mergeCell ref="D40:F40"/>
    <mergeCell ref="D41:F41"/>
    <mergeCell ref="H48:H49"/>
    <mergeCell ref="B28:K28"/>
    <mergeCell ref="B54:L61"/>
    <mergeCell ref="G26:G27"/>
    <mergeCell ref="H26:H27"/>
    <mergeCell ref="I26:I27"/>
    <mergeCell ref="J26:J27"/>
    <mergeCell ref="D29:F29"/>
    <mergeCell ref="D30:F30"/>
    <mergeCell ref="D31:F31"/>
    <mergeCell ref="D33:F33"/>
    <mergeCell ref="D34:F34"/>
    <mergeCell ref="D35:F35"/>
    <mergeCell ref="D36:F36"/>
    <mergeCell ref="D37:F37"/>
    <mergeCell ref="E48:E49"/>
    <mergeCell ref="F48:F49"/>
    <mergeCell ref="G48:G49"/>
    <mergeCell ref="B32:K32"/>
    <mergeCell ref="B33:C35"/>
    <mergeCell ref="B29:C31"/>
    <mergeCell ref="B17:L17"/>
    <mergeCell ref="D24:K24"/>
    <mergeCell ref="B22:F23"/>
    <mergeCell ref="G22:K23"/>
    <mergeCell ref="B4:L4"/>
    <mergeCell ref="B5:L5"/>
    <mergeCell ref="B6:L6"/>
    <mergeCell ref="B19:L19"/>
    <mergeCell ref="B20:L20"/>
    <mergeCell ref="B15:L15"/>
    <mergeCell ref="B9:L9"/>
    <mergeCell ref="B10:L10"/>
    <mergeCell ref="B12:L12"/>
    <mergeCell ref="B14:L14"/>
    <mergeCell ref="B13:L13"/>
    <mergeCell ref="B8:L8"/>
    <mergeCell ref="B16:L16"/>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K31 G33:K41 F42:J42" xr:uid="{1B36E32B-E6C0-45F4-95F4-3FA6D92D2A10}">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xr:uid="{FF1AB627-826C-4DB4-AC05-2F30079552DF}">
      <formula1>1001</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596-3B09-4F76-9650-9AB0B436C832}">
  <sheetPr codeName="Sheet13">
    <tabColor rgb="FFFFC000"/>
  </sheetPr>
  <dimension ref="A1"/>
  <sheetViews>
    <sheetView showGridLines="0" workbookViewId="0">
      <selection activeCell="B12" sqref="B12:L12"/>
    </sheetView>
  </sheetViews>
  <sheetFormatPr defaultColWidth="9.1796875" defaultRowHeight="14" x14ac:dyDescent="0.35"/>
  <cols>
    <col min="1" max="14" width="9.1796875" style="30"/>
    <col min="15" max="16" width="0" style="30" hidden="1" customWidth="1"/>
    <col min="17" max="16384" width="9.1796875" style="30"/>
  </cols>
  <sheetData/>
  <sheetProtection algorithmName="SHA-512" hashValue="RIyHRgJuXhNrJRsyONNwAhFYCcLRjsf4CzMXW0aCuCnhG3eQRNE1sS3ihj8+xiu4UVEHwVTLr32WRatHHoqhoA==" saltValue="nIbipNTHc4Io4xR2Ohd8Ag==" spinCount="100000" sheet="1" objects="1" scenarios="1" selectLockedCell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AE4-310E-4972-8BC4-E5E70C5AE1F0}">
  <sheetPr codeName="Sheet14">
    <tabColor rgb="FF92D050"/>
    <pageSetUpPr fitToPage="1"/>
  </sheetPr>
  <dimension ref="A1:P107"/>
  <sheetViews>
    <sheetView showGridLines="0" zoomScaleNormal="100" zoomScaleSheetLayoutView="55"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4.1796875" style="92" hidden="1" customWidth="1"/>
    <col min="16" max="16" width="197.7265625" style="92" hidden="1" customWidth="1"/>
    <col min="17" max="16384" width="9.453125" style="92"/>
  </cols>
  <sheetData>
    <row r="1" spans="1:16" x14ac:dyDescent="0.35">
      <c r="O1" s="10" t="s">
        <v>70</v>
      </c>
      <c r="P1" s="10" t="s">
        <v>83</v>
      </c>
    </row>
    <row r="2" spans="1:16" x14ac:dyDescent="0.35">
      <c r="B2" s="11" t="str">
        <f>Pro!B2</f>
        <v>PROTECTED</v>
      </c>
      <c r="C2" s="11"/>
      <c r="O2" s="2"/>
      <c r="P2" s="2"/>
    </row>
    <row r="3" spans="1:16" x14ac:dyDescent="0.35">
      <c r="B3" s="13"/>
      <c r="C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22"/>
    </row>
    <row r="7" spans="1:16" s="6" customFormat="1" x14ac:dyDescent="0.35">
      <c r="A7" s="4"/>
      <c r="B7" s="122"/>
      <c r="C7" s="158"/>
      <c r="D7" s="158"/>
      <c r="E7" s="158"/>
      <c r="F7" s="158"/>
      <c r="G7" s="158"/>
      <c r="H7" s="158"/>
      <c r="I7" s="158"/>
      <c r="J7" s="158"/>
      <c r="K7" s="158"/>
      <c r="L7" s="158"/>
      <c r="M7" s="21"/>
      <c r="N7" s="21"/>
      <c r="O7" s="16"/>
      <c r="P7" s="16"/>
    </row>
    <row r="8" spans="1:16" s="6" customFormat="1" x14ac:dyDescent="0.35">
      <c r="A8" s="4"/>
      <c r="B8" s="494" t="str">
        <f>Public!B8</f>
        <v>The following questions refer to the goods as defined in the product description on the Intro tab.</v>
      </c>
      <c r="C8" s="494"/>
      <c r="D8" s="494"/>
      <c r="E8" s="494"/>
      <c r="F8" s="494"/>
      <c r="G8" s="494"/>
      <c r="H8" s="494"/>
      <c r="I8" s="494"/>
      <c r="J8" s="494"/>
      <c r="K8" s="494"/>
      <c r="L8" s="494"/>
      <c r="M8" s="21"/>
      <c r="N8" s="21"/>
      <c r="O8" s="16"/>
      <c r="P8" s="16"/>
    </row>
    <row r="9" spans="1:16" s="6" customFormat="1" x14ac:dyDescent="0.35">
      <c r="A9" s="4"/>
      <c r="B9" s="494" t="str">
        <f>Public!B9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126"/>
      <c r="C11" s="1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x14ac:dyDescent="0.35">
      <c r="A13" s="4"/>
      <c r="B13" s="494" t="str">
        <f>Pro!B13</f>
        <v>• Report only sales from your firm’s imports. Sales of purchased goods from Canadian producers must be excluded.</v>
      </c>
      <c r="C13" s="494"/>
      <c r="D13" s="494"/>
      <c r="E13" s="494"/>
      <c r="F13" s="494"/>
      <c r="G13" s="494"/>
      <c r="H13" s="494"/>
      <c r="I13" s="494"/>
      <c r="J13" s="494"/>
      <c r="K13" s="494"/>
      <c r="L13" s="494"/>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CHN!B17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c r="P17" s="16"/>
    </row>
    <row r="18" spans="1:16" s="6" customFormat="1" x14ac:dyDescent="0.35">
      <c r="A18" s="4"/>
      <c r="B18" s="15"/>
      <c r="C18" s="15"/>
      <c r="D18" s="3"/>
      <c r="E18" s="3"/>
      <c r="F18" s="3"/>
      <c r="G18" s="3"/>
      <c r="H18" s="3"/>
      <c r="I18" s="3"/>
      <c r="J18" s="3"/>
      <c r="K18" s="3"/>
      <c r="L18" s="3"/>
      <c r="O18" s="16"/>
      <c r="P18" s="16"/>
    </row>
    <row r="19" spans="1:16" x14ac:dyDescent="0.35">
      <c r="A19" s="7"/>
      <c r="B19" s="358" t="str">
        <f>UPPER(IF(Intro!$G$23="English",O19,P19))</f>
        <v>INVENTORIES AND EXPORT SALES</v>
      </c>
      <c r="C19" s="359"/>
      <c r="D19" s="359"/>
      <c r="E19" s="359"/>
      <c r="F19" s="359"/>
      <c r="G19" s="359"/>
      <c r="H19" s="359"/>
      <c r="I19" s="359"/>
      <c r="J19" s="359"/>
      <c r="K19" s="359"/>
      <c r="L19" s="360"/>
      <c r="M19" s="92"/>
      <c r="O19" s="92" t="s">
        <v>318</v>
      </c>
      <c r="P19" s="92" t="s">
        <v>319</v>
      </c>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x14ac:dyDescent="0.35">
      <c r="A22" s="7"/>
      <c r="B22" s="369" t="str">
        <f>IF(Intro!$G$23="English",O22,P22)</f>
        <v>Provide your firm's inventories and export sales of imports of the goods.</v>
      </c>
      <c r="C22" s="370"/>
      <c r="D22" s="370"/>
      <c r="E22" s="370"/>
      <c r="F22" s="370"/>
      <c r="G22" s="370"/>
      <c r="H22" s="370"/>
      <c r="I22" s="370"/>
      <c r="J22" s="370"/>
      <c r="K22" s="370"/>
      <c r="L22" s="371"/>
      <c r="M22" s="92"/>
      <c r="O22" s="19" t="s">
        <v>135</v>
      </c>
      <c r="P22" s="19" t="s">
        <v>65</v>
      </c>
    </row>
    <row r="23" spans="1:16" x14ac:dyDescent="0.35">
      <c r="A23" s="7"/>
      <c r="B23" s="118"/>
      <c r="C23" s="28"/>
      <c r="D23" s="29"/>
      <c r="E23" s="29"/>
      <c r="F23" s="29"/>
      <c r="G23" s="29"/>
      <c r="H23" s="29"/>
      <c r="I23" s="29"/>
      <c r="J23" s="29"/>
      <c r="K23" s="29"/>
      <c r="L23" s="18"/>
      <c r="M23" s="92"/>
      <c r="O23" s="19"/>
    </row>
    <row r="24" spans="1:16" x14ac:dyDescent="0.35">
      <c r="A24" s="7"/>
      <c r="B24" s="118"/>
      <c r="E24" s="28"/>
      <c r="F24" s="92"/>
      <c r="G24" s="598">
        <f>Variables!$B$6</f>
        <v>2022</v>
      </c>
      <c r="H24" s="598">
        <f>G24+1</f>
        <v>2023</v>
      </c>
      <c r="I24" s="598">
        <f>H24+1</f>
        <v>2024</v>
      </c>
      <c r="J24" s="598" t="str">
        <f>IF(Intro!$G$23="English",Variables!B9,Variables!C9)</f>
        <v>Jan-Sept 2024</v>
      </c>
      <c r="K24" s="598" t="str">
        <f>IF(Intro!$G$23="English",Variables!B10,Variables!C10)</f>
        <v>Jan-Sept 2025</v>
      </c>
      <c r="L24" s="132"/>
      <c r="M24" s="92"/>
      <c r="O24" s="19"/>
    </row>
    <row r="25" spans="1:16" x14ac:dyDescent="0.35">
      <c r="A25" s="7"/>
      <c r="B25" s="118"/>
      <c r="E25" s="28"/>
      <c r="F25" s="92"/>
      <c r="G25" s="599"/>
      <c r="H25" s="599"/>
      <c r="I25" s="599"/>
      <c r="J25" s="599"/>
      <c r="K25" s="599"/>
      <c r="L25" s="132"/>
      <c r="M25" s="92"/>
      <c r="O25" s="19"/>
    </row>
    <row r="26" spans="1:16" x14ac:dyDescent="0.35">
      <c r="A26" s="7"/>
      <c r="B26" s="479" t="str">
        <f>IF(Intro!$G$23="English",O26,P26)</f>
        <v>Beginning inventory</v>
      </c>
      <c r="C26" s="444"/>
      <c r="D26" s="639" t="str">
        <f>IF(Intro!$G$23="English",Variables!$B$23,Variables!$C$23)</f>
        <v>tonnes</v>
      </c>
      <c r="E26" s="639"/>
      <c r="F26" s="639"/>
      <c r="G26" s="214"/>
      <c r="H26" s="148">
        <f>G35</f>
        <v>0</v>
      </c>
      <c r="I26" s="148">
        <f>H35</f>
        <v>0</v>
      </c>
      <c r="J26" s="148">
        <f>H35</f>
        <v>0</v>
      </c>
      <c r="K26" s="148">
        <f>I35</f>
        <v>0</v>
      </c>
      <c r="L26" s="132"/>
      <c r="M26" s="92"/>
      <c r="O26" s="92" t="s">
        <v>298</v>
      </c>
      <c r="P26" s="92" t="s">
        <v>299</v>
      </c>
    </row>
    <row r="27" spans="1:16" x14ac:dyDescent="0.35">
      <c r="A27" s="7"/>
      <c r="B27" s="479"/>
      <c r="C27" s="444"/>
      <c r="D27" s="639" t="s">
        <v>183</v>
      </c>
      <c r="E27" s="639"/>
      <c r="F27" s="639"/>
      <c r="G27" s="146"/>
      <c r="H27" s="148">
        <f>G36</f>
        <v>0</v>
      </c>
      <c r="I27" s="148">
        <f>H36</f>
        <v>0</v>
      </c>
      <c r="J27" s="148">
        <f>H36</f>
        <v>0</v>
      </c>
      <c r="K27" s="148">
        <f>I36</f>
        <v>0</v>
      </c>
      <c r="L27" s="132"/>
      <c r="M27" s="92"/>
    </row>
    <row r="28" spans="1:16" ht="14.5" thickBot="1" x14ac:dyDescent="0.4">
      <c r="A28" s="7"/>
      <c r="B28" s="605"/>
      <c r="C28" s="606"/>
      <c r="D28" s="611" t="str">
        <f>"$ / "&amp;IF(Intro!$G$23="English",Variables!$B$24,Variables!$C$24)</f>
        <v>$ / tonne</v>
      </c>
      <c r="E28" s="611"/>
      <c r="F28" s="611"/>
      <c r="G28" s="157" t="str">
        <f>IF(G26=0,"-",G27/G26)</f>
        <v>-</v>
      </c>
      <c r="H28" s="157" t="str">
        <f>IF(H26=0,"-",H27/H26)</f>
        <v>-</v>
      </c>
      <c r="I28" s="157" t="str">
        <f>IF(I26=0,"-",I27/I26)</f>
        <v>-</v>
      </c>
      <c r="J28" s="157" t="str">
        <f>IF(J26=0,"-",J27/J26)</f>
        <v>-</v>
      </c>
      <c r="K28" s="157" t="str">
        <f>IF(K26=0,"-",K27/K26)</f>
        <v>-</v>
      </c>
      <c r="L28" s="132"/>
      <c r="M28" s="92"/>
    </row>
    <row r="29" spans="1:16" x14ac:dyDescent="0.35">
      <c r="A29" s="7"/>
      <c r="B29" s="603" t="str">
        <f>IF(Intro!$G$23="English",O29,P29)</f>
        <v>Export sales</v>
      </c>
      <c r="C29" s="604"/>
      <c r="D29" s="640" t="str">
        <f>D26</f>
        <v>tonnes</v>
      </c>
      <c r="E29" s="640"/>
      <c r="F29" s="640"/>
      <c r="G29" s="152"/>
      <c r="H29" s="152"/>
      <c r="I29" s="152"/>
      <c r="J29" s="152"/>
      <c r="K29" s="152"/>
      <c r="L29" s="132"/>
      <c r="M29" s="92"/>
      <c r="O29" s="92" t="s">
        <v>300</v>
      </c>
      <c r="P29" s="92" t="s">
        <v>114</v>
      </c>
    </row>
    <row r="30" spans="1:16" x14ac:dyDescent="0.35">
      <c r="A30" s="7"/>
      <c r="B30" s="479"/>
      <c r="C30" s="444"/>
      <c r="D30" s="639" t="str">
        <f>IF(Intro!G$23="English","net delivered selling value (CAD)","valeur de vente nette rendue (CAD)")</f>
        <v>net delivered selling value (CAD)</v>
      </c>
      <c r="E30" s="639"/>
      <c r="F30" s="639"/>
      <c r="G30" s="146"/>
      <c r="H30" s="146"/>
      <c r="I30" s="146"/>
      <c r="J30" s="146"/>
      <c r="K30" s="146"/>
      <c r="L30" s="132"/>
      <c r="M30" s="92"/>
    </row>
    <row r="31" spans="1:16" ht="14.5" thickBot="1" x14ac:dyDescent="0.4">
      <c r="A31" s="7"/>
      <c r="B31" s="605"/>
      <c r="C31" s="606"/>
      <c r="D31" s="611" t="str">
        <f>D28</f>
        <v>$ / tonne</v>
      </c>
      <c r="E31" s="611"/>
      <c r="F31" s="611"/>
      <c r="G31" s="157" t="str">
        <f>IF(G29=0,"-",G30/G29)</f>
        <v>-</v>
      </c>
      <c r="H31" s="157" t="str">
        <f>IF(H29=0,"-",H30/H29)</f>
        <v>-</v>
      </c>
      <c r="I31" s="157" t="str">
        <f>IF(I29=0,"-",I30/I29)</f>
        <v>-</v>
      </c>
      <c r="J31" s="157" t="str">
        <f>IF(J29=0,"-",J30/J29)</f>
        <v>-</v>
      </c>
      <c r="K31" s="157" t="str">
        <f>IF(K29=0,"-",K30/K29)</f>
        <v>-</v>
      </c>
      <c r="L31" s="132"/>
      <c r="M31" s="92"/>
    </row>
    <row r="32" spans="1:16" x14ac:dyDescent="0.35">
      <c r="A32" s="7"/>
      <c r="B32" s="603" t="str">
        <f>IF(Intro!$G$23="English",O33,P33)</f>
        <v>Domestic Sales</v>
      </c>
      <c r="C32" s="604"/>
      <c r="D32" s="640" t="str">
        <f>D29</f>
        <v>tonnes</v>
      </c>
      <c r="E32" s="640"/>
      <c r="F32" s="640"/>
      <c r="G32" s="679">
        <f>SUM(Begin:End!G39)</f>
        <v>0</v>
      </c>
      <c r="H32" s="679">
        <f>SUM(Begin:End!H39)</f>
        <v>0</v>
      </c>
      <c r="I32" s="679">
        <f>SUM(Begin:End!I39)</f>
        <v>0</v>
      </c>
      <c r="J32" s="679">
        <f>SUM(Begin:End!J39)</f>
        <v>0</v>
      </c>
      <c r="K32" s="679">
        <f>SUM(Begin:End!K39)</f>
        <v>0</v>
      </c>
      <c r="L32" s="132"/>
      <c r="M32" s="92"/>
    </row>
    <row r="33" spans="1:16" x14ac:dyDescent="0.35">
      <c r="A33" s="7"/>
      <c r="B33" s="479"/>
      <c r="C33" s="444"/>
      <c r="D33" s="639" t="str">
        <f>IF(Intro!G$23="English","net delivered selling value (CAD)","valeur de vente nette rendue (CAD)")</f>
        <v>net delivered selling value (CAD)</v>
      </c>
      <c r="E33" s="639"/>
      <c r="F33" s="639"/>
      <c r="G33" s="148">
        <f>SUM(Begin:End!G40)</f>
        <v>0</v>
      </c>
      <c r="H33" s="148">
        <f>SUM(Begin:End!H40)</f>
        <v>0</v>
      </c>
      <c r="I33" s="148">
        <f>SUM(Begin:End!I40)</f>
        <v>0</v>
      </c>
      <c r="J33" s="148">
        <f>SUM(Begin:End!J40)</f>
        <v>0</v>
      </c>
      <c r="K33" s="148">
        <f>SUM(Begin:End!K40)</f>
        <v>0</v>
      </c>
      <c r="L33" s="132"/>
      <c r="M33" s="92"/>
      <c r="O33" s="92" t="s">
        <v>397</v>
      </c>
      <c r="P33" s="92" t="s">
        <v>398</v>
      </c>
    </row>
    <row r="34" spans="1:16" ht="14.5" thickBot="1" x14ac:dyDescent="0.4">
      <c r="A34" s="7"/>
      <c r="B34" s="605"/>
      <c r="C34" s="606"/>
      <c r="D34" s="611" t="str">
        <f>D31</f>
        <v>$ / tonne</v>
      </c>
      <c r="E34" s="611"/>
      <c r="F34" s="611"/>
      <c r="G34" s="157" t="str">
        <f>IF(G32=0,"-",G33/G32)</f>
        <v>-</v>
      </c>
      <c r="H34" s="157" t="str">
        <f>IF(H32=0,"-",H33/H32)</f>
        <v>-</v>
      </c>
      <c r="I34" s="157" t="str">
        <f>IF(I32=0,"-",I33/I32)</f>
        <v>-</v>
      </c>
      <c r="J34" s="157" t="str">
        <f>IF(J32=0,"-",J33/J32)</f>
        <v>-</v>
      </c>
      <c r="K34" s="157" t="str">
        <f>IF(K32=0,"-",K33/K32)</f>
        <v>-</v>
      </c>
      <c r="L34" s="132"/>
      <c r="M34" s="92"/>
    </row>
    <row r="35" spans="1:16" x14ac:dyDescent="0.35">
      <c r="A35" s="7"/>
      <c r="B35" s="426" t="str">
        <f>IF(Intro!$G$23="English",O35,P35)</f>
        <v>Ending inventory</v>
      </c>
      <c r="C35" s="427"/>
      <c r="D35" s="641" t="str">
        <f>D26</f>
        <v>tonnes</v>
      </c>
      <c r="E35" s="641"/>
      <c r="F35" s="641"/>
      <c r="G35" s="149"/>
      <c r="H35" s="149"/>
      <c r="I35" s="149"/>
      <c r="J35" s="149"/>
      <c r="K35" s="149"/>
      <c r="L35" s="132"/>
      <c r="M35" s="92"/>
      <c r="O35" s="92" t="s">
        <v>115</v>
      </c>
      <c r="P35" s="92" t="s">
        <v>350</v>
      </c>
    </row>
    <row r="36" spans="1:16" x14ac:dyDescent="0.35">
      <c r="A36" s="7"/>
      <c r="B36" s="479"/>
      <c r="C36" s="444"/>
      <c r="D36" s="639" t="str">
        <f>D27</f>
        <v>CAD</v>
      </c>
      <c r="E36" s="639"/>
      <c r="F36" s="639"/>
      <c r="G36" s="146"/>
      <c r="H36" s="146"/>
      <c r="I36" s="146"/>
      <c r="J36" s="146"/>
      <c r="K36" s="146"/>
      <c r="L36" s="132"/>
      <c r="M36" s="92"/>
    </row>
    <row r="37" spans="1:16" x14ac:dyDescent="0.35">
      <c r="A37" s="7"/>
      <c r="B37" s="479"/>
      <c r="C37" s="444"/>
      <c r="D37" s="639" t="str">
        <f>D28</f>
        <v>$ / tonne</v>
      </c>
      <c r="E37" s="639"/>
      <c r="F37" s="639"/>
      <c r="G37" s="148" t="str">
        <f>IF(G35=0,"-",G36/G35)</f>
        <v>-</v>
      </c>
      <c r="H37" s="148" t="str">
        <f t="shared" ref="H37:I37" si="0">IF(H35=0,"-",H36/H35)</f>
        <v>-</v>
      </c>
      <c r="I37" s="148" t="str">
        <f t="shared" si="0"/>
        <v>-</v>
      </c>
      <c r="J37" s="148" t="str">
        <f t="shared" ref="J37:K37" si="1">IF(J35=0,"-",J36/J35)</f>
        <v>-</v>
      </c>
      <c r="K37" s="148" t="str">
        <f t="shared" si="1"/>
        <v>-</v>
      </c>
      <c r="L37" s="132"/>
      <c r="M37" s="92"/>
    </row>
    <row r="38" spans="1:16" x14ac:dyDescent="0.35">
      <c r="A38" s="7"/>
      <c r="B38" s="159"/>
      <c r="C38" s="160"/>
      <c r="D38" s="160"/>
      <c r="E38" s="160"/>
      <c r="F38" s="160"/>
      <c r="G38" s="160"/>
      <c r="H38" s="160"/>
      <c r="I38" s="160"/>
      <c r="J38" s="160"/>
      <c r="K38" s="160"/>
      <c r="L38" s="161"/>
      <c r="M38" s="92"/>
    </row>
    <row r="39" spans="1:16" s="10" customFormat="1" x14ac:dyDescent="0.35">
      <c r="A39" s="7"/>
      <c r="B39" s="471" t="s">
        <v>15</v>
      </c>
      <c r="C39" s="472"/>
      <c r="D39" s="472"/>
      <c r="E39" s="472"/>
      <c r="F39" s="472"/>
      <c r="G39" s="472"/>
      <c r="H39" s="472"/>
      <c r="I39" s="472"/>
      <c r="J39" s="472"/>
      <c r="K39" s="472"/>
      <c r="L39" s="473"/>
      <c r="M39" s="162"/>
      <c r="O39" s="92"/>
    </row>
    <row r="40" spans="1:16" x14ac:dyDescent="0.35">
      <c r="A40" s="7"/>
      <c r="B40" s="102"/>
      <c r="C40" s="163"/>
      <c r="D40" s="163"/>
      <c r="E40" s="163"/>
      <c r="F40" s="163"/>
      <c r="G40" s="163"/>
      <c r="H40" s="163"/>
      <c r="I40" s="163"/>
      <c r="J40" s="163"/>
      <c r="K40" s="163"/>
      <c r="L40" s="164"/>
      <c r="M40" s="92"/>
    </row>
    <row r="41" spans="1:16" x14ac:dyDescent="0.35">
      <c r="A41" s="7"/>
      <c r="B41" s="417" t="str">
        <f>IF(Intro!$G$23="English",O41,P41)</f>
        <v>Using data provided in Question 1 in the country tabs with the data provided in Question 1 on the Invent-Stock tab, the questionnaire calculates ending inventory as follows:</v>
      </c>
      <c r="C41" s="418"/>
      <c r="D41" s="418"/>
      <c r="E41" s="418"/>
      <c r="F41" s="418"/>
      <c r="G41" s="418"/>
      <c r="H41" s="418"/>
      <c r="I41" s="418"/>
      <c r="J41" s="418"/>
      <c r="K41" s="418"/>
      <c r="L41" s="434"/>
      <c r="M41" s="92"/>
      <c r="O41" s="92" t="s">
        <v>389</v>
      </c>
      <c r="P41" s="92" t="s">
        <v>390</v>
      </c>
    </row>
    <row r="42" spans="1:16" x14ac:dyDescent="0.35">
      <c r="A42" s="7"/>
      <c r="B42" s="102"/>
      <c r="C42" s="163"/>
      <c r="D42" s="163"/>
      <c r="E42" s="163"/>
      <c r="F42" s="163"/>
      <c r="G42" s="163"/>
      <c r="H42" s="163"/>
      <c r="I42" s="163"/>
      <c r="J42" s="163"/>
      <c r="K42" s="163"/>
      <c r="L42" s="164"/>
      <c r="M42" s="92"/>
    </row>
    <row r="43" spans="1:16" x14ac:dyDescent="0.35">
      <c r="A43" s="7"/>
      <c r="B43" s="118"/>
      <c r="E43" s="28"/>
      <c r="F43" s="598">
        <f>Variables!$B$6</f>
        <v>2022</v>
      </c>
      <c r="G43" s="598">
        <f>F43+1</f>
        <v>2023</v>
      </c>
      <c r="H43" s="598">
        <f>G43+1</f>
        <v>2024</v>
      </c>
      <c r="I43" s="598" t="str">
        <f>J24</f>
        <v>Jan-Sept 2024</v>
      </c>
      <c r="J43" s="598" t="str">
        <f>K24</f>
        <v>Jan-Sept 2025</v>
      </c>
      <c r="K43" s="131"/>
      <c r="L43" s="132"/>
      <c r="M43" s="92"/>
      <c r="O43" s="19"/>
    </row>
    <row r="44" spans="1:16" x14ac:dyDescent="0.35">
      <c r="A44" s="7"/>
      <c r="B44" s="118"/>
      <c r="E44" s="28"/>
      <c r="F44" s="599"/>
      <c r="G44" s="599"/>
      <c r="H44" s="599"/>
      <c r="I44" s="599"/>
      <c r="J44" s="599"/>
      <c r="K44" s="131"/>
      <c r="L44" s="132"/>
      <c r="M44" s="92"/>
      <c r="O44" s="19"/>
    </row>
    <row r="45" spans="1:16" x14ac:dyDescent="0.35">
      <c r="A45" s="7"/>
      <c r="B45" s="479" t="str">
        <f>IF(Intro!$G$23="English",O45,P45)</f>
        <v>Ending inventory</v>
      </c>
      <c r="C45" s="444"/>
      <c r="D45" s="444"/>
      <c r="E45" s="95" t="str">
        <f>IF(Intro!$G$23="English",Variables!$B$23,Variables!$C$23)</f>
        <v>tonnes</v>
      </c>
      <c r="F45" s="148">
        <f>G26+SUM(Begin:End!G29)-SUM(Begin:End!G39)-G29</f>
        <v>0</v>
      </c>
      <c r="G45" s="148">
        <f>H26+SUM(Begin:End!H29)-SUM(Begin:End!H39)-H29</f>
        <v>0</v>
      </c>
      <c r="H45" s="148">
        <f>I26+SUM(Begin:End!I29)-SUM(Begin:End!I39)-I29</f>
        <v>0</v>
      </c>
      <c r="I45" s="148">
        <f>J26+SUM(Begin:End!J29)-SUM(Begin:End!J39)-J29</f>
        <v>0</v>
      </c>
      <c r="J45" s="148">
        <f>K26+SUM(Begin:End!K29)-SUM(Begin:End!K39)-K29</f>
        <v>0</v>
      </c>
      <c r="K45" s="131"/>
      <c r="L45" s="132"/>
      <c r="M45" s="92"/>
      <c r="O45" s="92" t="s">
        <v>115</v>
      </c>
      <c r="P45" s="92" t="s">
        <v>350</v>
      </c>
    </row>
    <row r="46" spans="1:16" x14ac:dyDescent="0.35">
      <c r="A46" s="7"/>
      <c r="B46" s="422" t="str">
        <f>IF(Intro!$G$23="English",O46,P46)</f>
        <v>Difference between ending inventory in Question 1 on the Invent-Stock tab and the calculated ending inventory</v>
      </c>
      <c r="C46" s="423"/>
      <c r="D46" s="423"/>
      <c r="E46" s="642" t="str">
        <f>IF(Intro!$G$23="English",Variables!$B$23,Variables!$C$23)</f>
        <v>tonnes</v>
      </c>
      <c r="F46" s="636">
        <f>G35-F45</f>
        <v>0</v>
      </c>
      <c r="G46" s="636">
        <f>H35-G45</f>
        <v>0</v>
      </c>
      <c r="H46" s="636">
        <f>I35-H45</f>
        <v>0</v>
      </c>
      <c r="I46" s="636">
        <f>J35-I45</f>
        <v>0</v>
      </c>
      <c r="J46" s="636">
        <f>K35-J45</f>
        <v>0</v>
      </c>
      <c r="K46" s="131"/>
      <c r="L46" s="132"/>
      <c r="M46" s="92"/>
      <c r="O46" s="92" t="s">
        <v>151</v>
      </c>
      <c r="P46" s="92" t="s">
        <v>352</v>
      </c>
    </row>
    <row r="47" spans="1:16" x14ac:dyDescent="0.35">
      <c r="A47" s="7"/>
      <c r="B47" s="424"/>
      <c r="C47" s="425"/>
      <c r="D47" s="425"/>
      <c r="E47" s="643"/>
      <c r="F47" s="637"/>
      <c r="G47" s="637"/>
      <c r="H47" s="637"/>
      <c r="I47" s="637"/>
      <c r="J47" s="637"/>
      <c r="K47" s="131"/>
      <c r="L47" s="132"/>
      <c r="M47" s="92"/>
    </row>
    <row r="48" spans="1:16" x14ac:dyDescent="0.35">
      <c r="A48" s="7"/>
      <c r="B48" s="424"/>
      <c r="C48" s="425"/>
      <c r="D48" s="425"/>
      <c r="E48" s="643"/>
      <c r="F48" s="637"/>
      <c r="G48" s="637"/>
      <c r="H48" s="637"/>
      <c r="I48" s="637"/>
      <c r="J48" s="637"/>
      <c r="K48" s="131"/>
      <c r="L48" s="132"/>
      <c r="M48" s="92"/>
    </row>
    <row r="49" spans="1:16" x14ac:dyDescent="0.35">
      <c r="A49" s="7"/>
      <c r="B49" s="426"/>
      <c r="C49" s="427"/>
      <c r="D49" s="427"/>
      <c r="E49" s="644"/>
      <c r="F49" s="638"/>
      <c r="G49" s="638"/>
      <c r="H49" s="638"/>
      <c r="I49" s="638"/>
      <c r="J49" s="638"/>
      <c r="K49" s="131"/>
      <c r="L49" s="132"/>
      <c r="M49" s="92"/>
    </row>
    <row r="50" spans="1:16" x14ac:dyDescent="0.35">
      <c r="A50" s="7"/>
      <c r="B50" s="102"/>
      <c r="C50" s="163"/>
      <c r="D50" s="163"/>
      <c r="E50" s="163"/>
      <c r="F50" s="163"/>
      <c r="G50" s="163"/>
      <c r="H50" s="163"/>
      <c r="I50" s="163"/>
      <c r="J50" s="163"/>
      <c r="K50" s="163"/>
      <c r="L50" s="164"/>
      <c r="M50" s="92"/>
    </row>
    <row r="51" spans="1:16" x14ac:dyDescent="0.35">
      <c r="A51" s="7"/>
      <c r="B51" s="476" t="str">
        <f>IF(Intro!$G$23="English",O51,P51)</f>
        <v>If the volume of ending inventory in Question 1 on the Invent-Stock tab differs from the calculated ending inventory, explain why there is a difference.</v>
      </c>
      <c r="C51" s="477"/>
      <c r="D51" s="477"/>
      <c r="E51" s="477"/>
      <c r="F51" s="477"/>
      <c r="G51" s="477"/>
      <c r="H51" s="477"/>
      <c r="I51" s="477"/>
      <c r="J51" s="477"/>
      <c r="K51" s="477"/>
      <c r="L51" s="478"/>
      <c r="M51" s="92"/>
      <c r="O51" s="26" t="s">
        <v>136</v>
      </c>
      <c r="P51" s="92" t="s">
        <v>351</v>
      </c>
    </row>
    <row r="52" spans="1:16" x14ac:dyDescent="0.35">
      <c r="A52" s="7"/>
      <c r="B52" s="102"/>
      <c r="C52" s="163"/>
      <c r="D52" s="163"/>
      <c r="E52" s="163"/>
      <c r="F52" s="163"/>
      <c r="G52" s="163"/>
      <c r="H52" s="163"/>
      <c r="I52" s="163"/>
      <c r="J52" s="163"/>
      <c r="K52" s="163"/>
      <c r="L52" s="164"/>
      <c r="M52" s="92"/>
    </row>
    <row r="53" spans="1:16" s="10" customFormat="1" x14ac:dyDescent="0.35">
      <c r="A53" s="7"/>
      <c r="B53" s="468"/>
      <c r="C53" s="469"/>
      <c r="D53" s="469"/>
      <c r="E53" s="469"/>
      <c r="F53" s="469"/>
      <c r="G53" s="469"/>
      <c r="H53" s="469"/>
      <c r="I53" s="469"/>
      <c r="J53" s="469"/>
      <c r="K53" s="469"/>
      <c r="L53" s="470"/>
      <c r="M53" s="30"/>
    </row>
    <row r="54" spans="1:16" s="10" customFormat="1" x14ac:dyDescent="0.35">
      <c r="A54" s="7"/>
      <c r="B54" s="468"/>
      <c r="C54" s="469"/>
      <c r="D54" s="469"/>
      <c r="E54" s="469"/>
      <c r="F54" s="469"/>
      <c r="G54" s="469"/>
      <c r="H54" s="469"/>
      <c r="I54" s="469"/>
      <c r="J54" s="469"/>
      <c r="K54" s="469"/>
      <c r="L54" s="470"/>
      <c r="M54" s="30"/>
    </row>
    <row r="55" spans="1:16" s="10" customFormat="1" x14ac:dyDescent="0.35">
      <c r="A55" s="7"/>
      <c r="B55" s="468"/>
      <c r="C55" s="469"/>
      <c r="D55" s="469"/>
      <c r="E55" s="469"/>
      <c r="F55" s="469"/>
      <c r="G55" s="469"/>
      <c r="H55" s="469"/>
      <c r="I55" s="469"/>
      <c r="J55" s="469"/>
      <c r="K55" s="469"/>
      <c r="L55" s="470"/>
      <c r="M55" s="30"/>
    </row>
    <row r="56" spans="1:16" s="10" customFormat="1" x14ac:dyDescent="0.35">
      <c r="A56" s="7"/>
      <c r="B56" s="468"/>
      <c r="C56" s="469"/>
      <c r="D56" s="469"/>
      <c r="E56" s="469"/>
      <c r="F56" s="469"/>
      <c r="G56" s="469"/>
      <c r="H56" s="469"/>
      <c r="I56" s="469"/>
      <c r="J56" s="469"/>
      <c r="K56" s="469"/>
      <c r="L56" s="470"/>
      <c r="M56" s="30"/>
    </row>
    <row r="57" spans="1:16" s="10" customFormat="1" x14ac:dyDescent="0.35">
      <c r="A57" s="7"/>
      <c r="B57" s="468"/>
      <c r="C57" s="469"/>
      <c r="D57" s="469"/>
      <c r="E57" s="469"/>
      <c r="F57" s="469"/>
      <c r="G57" s="469"/>
      <c r="H57" s="469"/>
      <c r="I57" s="469"/>
      <c r="J57" s="469"/>
      <c r="K57" s="469"/>
      <c r="L57" s="470"/>
      <c r="M57" s="30"/>
    </row>
    <row r="58" spans="1:16" s="10" customFormat="1" x14ac:dyDescent="0.35">
      <c r="A58" s="7"/>
      <c r="B58" s="468"/>
      <c r="C58" s="469"/>
      <c r="D58" s="469"/>
      <c r="E58" s="469"/>
      <c r="F58" s="469"/>
      <c r="G58" s="469"/>
      <c r="H58" s="469"/>
      <c r="I58" s="469"/>
      <c r="J58" s="469"/>
      <c r="K58" s="469"/>
      <c r="L58" s="470"/>
      <c r="M58" s="30"/>
    </row>
    <row r="59" spans="1:16" s="10" customFormat="1" x14ac:dyDescent="0.35">
      <c r="A59" s="7"/>
      <c r="B59" s="468"/>
      <c r="C59" s="469"/>
      <c r="D59" s="469"/>
      <c r="E59" s="469"/>
      <c r="F59" s="469"/>
      <c r="G59" s="469"/>
      <c r="H59" s="469"/>
      <c r="I59" s="469"/>
      <c r="J59" s="469"/>
      <c r="K59" s="469"/>
      <c r="L59" s="470"/>
      <c r="M59" s="30"/>
    </row>
    <row r="60" spans="1:16" s="10" customFormat="1" x14ac:dyDescent="0.35">
      <c r="A60" s="7"/>
      <c r="B60" s="468"/>
      <c r="C60" s="469"/>
      <c r="D60" s="469"/>
      <c r="E60" s="469"/>
      <c r="F60" s="469"/>
      <c r="G60" s="469"/>
      <c r="H60" s="469"/>
      <c r="I60" s="469"/>
      <c r="J60" s="469"/>
      <c r="K60" s="469"/>
      <c r="L60" s="470"/>
      <c r="M60" s="30"/>
    </row>
    <row r="61" spans="1:16" x14ac:dyDescent="0.35">
      <c r="A61" s="7"/>
      <c r="B61" s="159"/>
      <c r="C61" s="160"/>
      <c r="D61" s="160"/>
      <c r="E61" s="160"/>
      <c r="F61" s="160"/>
      <c r="G61" s="160"/>
      <c r="H61" s="160"/>
      <c r="I61" s="160"/>
      <c r="J61" s="160"/>
      <c r="K61" s="160"/>
      <c r="L61" s="161"/>
      <c r="M61" s="92"/>
    </row>
    <row r="62" spans="1:16" s="10" customFormat="1" x14ac:dyDescent="0.35">
      <c r="A62" s="7"/>
      <c r="B62" s="471" t="s">
        <v>16</v>
      </c>
      <c r="C62" s="472"/>
      <c r="D62" s="472"/>
      <c r="E62" s="472"/>
      <c r="F62" s="472"/>
      <c r="G62" s="472"/>
      <c r="H62" s="472"/>
      <c r="I62" s="472"/>
      <c r="J62" s="472"/>
      <c r="K62" s="472"/>
      <c r="L62" s="473"/>
      <c r="M62" s="162"/>
    </row>
    <row r="63" spans="1:16" x14ac:dyDescent="0.35">
      <c r="A63" s="7"/>
      <c r="B63" s="102"/>
      <c r="C63" s="163"/>
      <c r="D63" s="163"/>
      <c r="E63" s="163"/>
      <c r="F63" s="163"/>
      <c r="G63" s="163"/>
      <c r="H63" s="163"/>
      <c r="I63" s="163"/>
      <c r="J63" s="163"/>
      <c r="K63" s="163"/>
      <c r="L63" s="164"/>
      <c r="M63" s="92"/>
    </row>
    <row r="64" spans="1:16" ht="14.5" customHeight="1" x14ac:dyDescent="0.35">
      <c r="A64" s="7"/>
      <c r="B64" s="417" t="str">
        <f>IF(Intro!$G$23="English",O64,P64)</f>
        <v>Describe how your firm determines the value of inventory. Provide any changes in the method of valuation or major write-downs of inventory that have occurred since January 1, 2022.</v>
      </c>
      <c r="C64" s="418"/>
      <c r="D64" s="418"/>
      <c r="E64" s="418"/>
      <c r="F64" s="418"/>
      <c r="G64" s="418"/>
      <c r="H64" s="418"/>
      <c r="I64" s="418"/>
      <c r="J64" s="418"/>
      <c r="K64" s="418"/>
      <c r="L64" s="434"/>
      <c r="M64" s="92"/>
      <c r="O64" s="92"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2022.</v>
      </c>
      <c r="P64" s="92"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2022.</v>
      </c>
    </row>
    <row r="65" spans="1:16" x14ac:dyDescent="0.35">
      <c r="A65" s="7"/>
      <c r="B65" s="417"/>
      <c r="C65" s="418"/>
      <c r="D65" s="418"/>
      <c r="E65" s="418"/>
      <c r="F65" s="418"/>
      <c r="G65" s="418"/>
      <c r="H65" s="418"/>
      <c r="I65" s="418"/>
      <c r="J65" s="418"/>
      <c r="K65" s="418"/>
      <c r="L65" s="434"/>
      <c r="M65" s="92"/>
    </row>
    <row r="66" spans="1:16" x14ac:dyDescent="0.35">
      <c r="A66" s="7"/>
      <c r="B66" s="102"/>
      <c r="C66" s="163"/>
      <c r="D66" s="163"/>
      <c r="E66" s="163"/>
      <c r="F66" s="163"/>
      <c r="G66" s="163"/>
      <c r="H66" s="163"/>
      <c r="I66" s="163"/>
      <c r="J66" s="163"/>
      <c r="K66" s="163"/>
      <c r="L66" s="164"/>
      <c r="M66" s="92"/>
    </row>
    <row r="67" spans="1:16" s="10" customFormat="1" x14ac:dyDescent="0.35">
      <c r="A67" s="7"/>
      <c r="B67" s="468"/>
      <c r="C67" s="469"/>
      <c r="D67" s="469"/>
      <c r="E67" s="469"/>
      <c r="F67" s="469"/>
      <c r="G67" s="469"/>
      <c r="H67" s="469"/>
      <c r="I67" s="469"/>
      <c r="J67" s="469"/>
      <c r="K67" s="469"/>
      <c r="L67" s="470"/>
      <c r="M67" s="30"/>
    </row>
    <row r="68" spans="1:16" s="10" customFormat="1" x14ac:dyDescent="0.35">
      <c r="A68" s="7"/>
      <c r="B68" s="468"/>
      <c r="C68" s="469"/>
      <c r="D68" s="469"/>
      <c r="E68" s="469"/>
      <c r="F68" s="469"/>
      <c r="G68" s="469"/>
      <c r="H68" s="469"/>
      <c r="I68" s="469"/>
      <c r="J68" s="469"/>
      <c r="K68" s="469"/>
      <c r="L68" s="470"/>
      <c r="M68" s="30"/>
    </row>
    <row r="69" spans="1:16" s="10" customFormat="1" x14ac:dyDescent="0.35">
      <c r="A69" s="7"/>
      <c r="B69" s="468"/>
      <c r="C69" s="469"/>
      <c r="D69" s="469"/>
      <c r="E69" s="469"/>
      <c r="F69" s="469"/>
      <c r="G69" s="469"/>
      <c r="H69" s="469"/>
      <c r="I69" s="469"/>
      <c r="J69" s="469"/>
      <c r="K69" s="469"/>
      <c r="L69" s="470"/>
      <c r="M69" s="30"/>
    </row>
    <row r="70" spans="1:16" s="10" customFormat="1" x14ac:dyDescent="0.35">
      <c r="A70" s="7"/>
      <c r="B70" s="468"/>
      <c r="C70" s="469"/>
      <c r="D70" s="469"/>
      <c r="E70" s="469"/>
      <c r="F70" s="469"/>
      <c r="G70" s="469"/>
      <c r="H70" s="469"/>
      <c r="I70" s="469"/>
      <c r="J70" s="469"/>
      <c r="K70" s="469"/>
      <c r="L70" s="470"/>
      <c r="M70" s="30"/>
    </row>
    <row r="71" spans="1:16" s="10" customFormat="1" x14ac:dyDescent="0.35">
      <c r="A71" s="7"/>
      <c r="B71" s="468"/>
      <c r="C71" s="469"/>
      <c r="D71" s="469"/>
      <c r="E71" s="469"/>
      <c r="F71" s="469"/>
      <c r="G71" s="469"/>
      <c r="H71" s="469"/>
      <c r="I71" s="469"/>
      <c r="J71" s="469"/>
      <c r="K71" s="469"/>
      <c r="L71" s="470"/>
      <c r="M71" s="30"/>
    </row>
    <row r="72" spans="1:16" s="10" customFormat="1" x14ac:dyDescent="0.35">
      <c r="A72" s="7"/>
      <c r="B72" s="468"/>
      <c r="C72" s="469"/>
      <c r="D72" s="469"/>
      <c r="E72" s="469"/>
      <c r="F72" s="469"/>
      <c r="G72" s="469"/>
      <c r="H72" s="469"/>
      <c r="I72" s="469"/>
      <c r="J72" s="469"/>
      <c r="K72" s="469"/>
      <c r="L72" s="470"/>
      <c r="M72" s="30"/>
    </row>
    <row r="73" spans="1:16" s="10" customFormat="1" x14ac:dyDescent="0.35">
      <c r="A73" s="7"/>
      <c r="B73" s="468"/>
      <c r="C73" s="469"/>
      <c r="D73" s="469"/>
      <c r="E73" s="469"/>
      <c r="F73" s="469"/>
      <c r="G73" s="469"/>
      <c r="H73" s="469"/>
      <c r="I73" s="469"/>
      <c r="J73" s="469"/>
      <c r="K73" s="469"/>
      <c r="L73" s="470"/>
      <c r="M73" s="30"/>
    </row>
    <row r="74" spans="1:16" s="10" customFormat="1" x14ac:dyDescent="0.35">
      <c r="A74" s="7"/>
      <c r="B74" s="468"/>
      <c r="C74" s="469"/>
      <c r="D74" s="469"/>
      <c r="E74" s="469"/>
      <c r="F74" s="469"/>
      <c r="G74" s="469"/>
      <c r="H74" s="469"/>
      <c r="I74" s="469"/>
      <c r="J74" s="469"/>
      <c r="K74" s="469"/>
      <c r="L74" s="470"/>
      <c r="M74" s="30"/>
    </row>
    <row r="75" spans="1:16" x14ac:dyDescent="0.35">
      <c r="A75" s="7"/>
      <c r="B75" s="159"/>
      <c r="C75" s="160"/>
      <c r="D75" s="160"/>
      <c r="E75" s="160"/>
      <c r="F75" s="160"/>
      <c r="G75" s="160"/>
      <c r="H75" s="160"/>
      <c r="I75" s="160"/>
      <c r="J75" s="160"/>
      <c r="K75" s="160"/>
      <c r="L75" s="161"/>
      <c r="M75" s="92"/>
    </row>
    <row r="76" spans="1:16" s="10" customFormat="1" x14ac:dyDescent="0.35">
      <c r="A76" s="7"/>
      <c r="B76" s="471" t="s">
        <v>17</v>
      </c>
      <c r="C76" s="472"/>
      <c r="D76" s="472"/>
      <c r="E76" s="472"/>
      <c r="F76" s="472"/>
      <c r="G76" s="472"/>
      <c r="H76" s="472"/>
      <c r="I76" s="472"/>
      <c r="J76" s="472"/>
      <c r="K76" s="472"/>
      <c r="L76" s="473"/>
      <c r="M76" s="162"/>
    </row>
    <row r="77" spans="1:16" x14ac:dyDescent="0.35">
      <c r="A77" s="7"/>
      <c r="B77" s="102"/>
      <c r="C77" s="163"/>
      <c r="D77" s="163"/>
      <c r="E77" s="163"/>
      <c r="F77" s="163"/>
      <c r="G77" s="163"/>
      <c r="H77" s="163"/>
      <c r="I77" s="163"/>
      <c r="J77" s="163"/>
      <c r="K77" s="163"/>
      <c r="L77" s="164"/>
      <c r="M77" s="92"/>
    </row>
    <row r="78" spans="1:16" ht="14.5" customHeight="1" x14ac:dyDescent="0.35">
      <c r="A78" s="7"/>
      <c r="B78" s="417" t="str">
        <f>IF(Intro!$G$23="English",O78,P78)</f>
        <v>Describe any changes in your firm’s inventory levels of the goods since January 1, 2022 and whether these changes impacted your firm’s ability to supply customers.</v>
      </c>
      <c r="C78" s="418"/>
      <c r="D78" s="418"/>
      <c r="E78" s="418"/>
      <c r="F78" s="418"/>
      <c r="G78" s="418"/>
      <c r="H78" s="418"/>
      <c r="I78" s="418"/>
      <c r="J78" s="418"/>
      <c r="K78" s="418"/>
      <c r="L78" s="434"/>
      <c r="M78" s="92"/>
      <c r="O78" s="92" t="str">
        <f>"Describe any changes in your firm’s inventory levels of the goods since January 1, "&amp;Variables!B6&amp;" and whether these changes impacted your firm’s ability to supply customers."</f>
        <v>Describe any changes in your firm’s inventory levels of the goods since January 1, 2022 and whether these changes impacted your firm’s ability to supply customers.</v>
      </c>
      <c r="P78" s="92"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2022 et indiquez si ces changements ont eu une incidence quelconque sur la capacité de votre entreprise à fournir ses clients.</v>
      </c>
    </row>
    <row r="79" spans="1:16" x14ac:dyDescent="0.35">
      <c r="A79" s="7"/>
      <c r="B79" s="417"/>
      <c r="C79" s="418"/>
      <c r="D79" s="418"/>
      <c r="E79" s="418"/>
      <c r="F79" s="418"/>
      <c r="G79" s="418"/>
      <c r="H79" s="418"/>
      <c r="I79" s="418"/>
      <c r="J79" s="418"/>
      <c r="K79" s="418"/>
      <c r="L79" s="434"/>
      <c r="M79" s="92"/>
    </row>
    <row r="80" spans="1:16" x14ac:dyDescent="0.35">
      <c r="A80" s="7"/>
      <c r="B80" s="102"/>
      <c r="C80" s="163"/>
      <c r="D80" s="163"/>
      <c r="E80" s="163"/>
      <c r="F80" s="163"/>
      <c r="G80" s="163"/>
      <c r="H80" s="163"/>
      <c r="I80" s="163"/>
      <c r="J80" s="163"/>
      <c r="K80" s="163"/>
      <c r="L80" s="164"/>
      <c r="M80" s="92"/>
    </row>
    <row r="81" spans="1:16" s="10" customFormat="1" x14ac:dyDescent="0.35">
      <c r="A81" s="7"/>
      <c r="B81" s="468"/>
      <c r="C81" s="469"/>
      <c r="D81" s="469"/>
      <c r="E81" s="469"/>
      <c r="F81" s="469"/>
      <c r="G81" s="469"/>
      <c r="H81" s="469"/>
      <c r="I81" s="469"/>
      <c r="J81" s="469"/>
      <c r="K81" s="469"/>
      <c r="L81" s="470"/>
      <c r="M81" s="30"/>
    </row>
    <row r="82" spans="1:16" s="10" customFormat="1" x14ac:dyDescent="0.35">
      <c r="A82" s="7"/>
      <c r="B82" s="468"/>
      <c r="C82" s="469"/>
      <c r="D82" s="469"/>
      <c r="E82" s="469"/>
      <c r="F82" s="469"/>
      <c r="G82" s="469"/>
      <c r="H82" s="469"/>
      <c r="I82" s="469"/>
      <c r="J82" s="469"/>
      <c r="K82" s="469"/>
      <c r="L82" s="470"/>
      <c r="M82" s="30"/>
    </row>
    <row r="83" spans="1:16" s="10" customFormat="1" x14ac:dyDescent="0.35">
      <c r="A83" s="7"/>
      <c r="B83" s="468"/>
      <c r="C83" s="469"/>
      <c r="D83" s="469"/>
      <c r="E83" s="469"/>
      <c r="F83" s="469"/>
      <c r="G83" s="469"/>
      <c r="H83" s="469"/>
      <c r="I83" s="469"/>
      <c r="J83" s="469"/>
      <c r="K83" s="469"/>
      <c r="L83" s="470"/>
      <c r="M83" s="30"/>
    </row>
    <row r="84" spans="1:16" s="10" customFormat="1" x14ac:dyDescent="0.35">
      <c r="A84" s="7"/>
      <c r="B84" s="468"/>
      <c r="C84" s="469"/>
      <c r="D84" s="469"/>
      <c r="E84" s="469"/>
      <c r="F84" s="469"/>
      <c r="G84" s="469"/>
      <c r="H84" s="469"/>
      <c r="I84" s="469"/>
      <c r="J84" s="469"/>
      <c r="K84" s="469"/>
      <c r="L84" s="470"/>
      <c r="M84" s="30"/>
    </row>
    <row r="85" spans="1:16" s="10" customFormat="1" x14ac:dyDescent="0.35">
      <c r="A85" s="7"/>
      <c r="B85" s="468"/>
      <c r="C85" s="469"/>
      <c r="D85" s="469"/>
      <c r="E85" s="469"/>
      <c r="F85" s="469"/>
      <c r="G85" s="469"/>
      <c r="H85" s="469"/>
      <c r="I85" s="469"/>
      <c r="J85" s="469"/>
      <c r="K85" s="469"/>
      <c r="L85" s="470"/>
      <c r="M85" s="30"/>
    </row>
    <row r="86" spans="1:16" s="10" customFormat="1" x14ac:dyDescent="0.35">
      <c r="A86" s="7"/>
      <c r="B86" s="468"/>
      <c r="C86" s="469"/>
      <c r="D86" s="469"/>
      <c r="E86" s="469"/>
      <c r="F86" s="469"/>
      <c r="G86" s="469"/>
      <c r="H86" s="469"/>
      <c r="I86" s="469"/>
      <c r="J86" s="469"/>
      <c r="K86" s="469"/>
      <c r="L86" s="470"/>
      <c r="M86" s="30"/>
    </row>
    <row r="87" spans="1:16" s="10" customFormat="1" x14ac:dyDescent="0.35">
      <c r="A87" s="7"/>
      <c r="B87" s="468"/>
      <c r="C87" s="469"/>
      <c r="D87" s="469"/>
      <c r="E87" s="469"/>
      <c r="F87" s="469"/>
      <c r="G87" s="469"/>
      <c r="H87" s="469"/>
      <c r="I87" s="469"/>
      <c r="J87" s="469"/>
      <c r="K87" s="469"/>
      <c r="L87" s="470"/>
      <c r="M87" s="30"/>
    </row>
    <row r="88" spans="1:16" s="10" customFormat="1" x14ac:dyDescent="0.35">
      <c r="A88" s="7"/>
      <c r="B88" s="468"/>
      <c r="C88" s="469"/>
      <c r="D88" s="469"/>
      <c r="E88" s="469"/>
      <c r="F88" s="469"/>
      <c r="G88" s="469"/>
      <c r="H88" s="469"/>
      <c r="I88" s="469"/>
      <c r="J88" s="469"/>
      <c r="K88" s="469"/>
      <c r="L88" s="470"/>
      <c r="M88" s="30"/>
    </row>
    <row r="89" spans="1:16" x14ac:dyDescent="0.35">
      <c r="A89" s="7"/>
      <c r="B89" s="159"/>
      <c r="C89" s="160"/>
      <c r="D89" s="160"/>
      <c r="E89" s="160"/>
      <c r="F89" s="160"/>
      <c r="G89" s="160"/>
      <c r="H89" s="160"/>
      <c r="I89" s="160"/>
      <c r="J89" s="160"/>
      <c r="K89" s="160"/>
      <c r="L89" s="161"/>
      <c r="M89" s="92"/>
    </row>
    <row r="90" spans="1:16" s="10" customFormat="1" x14ac:dyDescent="0.35">
      <c r="A90" s="7"/>
      <c r="B90" s="471" t="s">
        <v>18</v>
      </c>
      <c r="C90" s="472"/>
      <c r="D90" s="472"/>
      <c r="E90" s="472"/>
      <c r="F90" s="472"/>
      <c r="G90" s="472"/>
      <c r="H90" s="472"/>
      <c r="I90" s="472"/>
      <c r="J90" s="472"/>
      <c r="K90" s="472"/>
      <c r="L90" s="473"/>
      <c r="M90" s="162"/>
    </row>
    <row r="91" spans="1:16" x14ac:dyDescent="0.35">
      <c r="A91" s="7"/>
      <c r="B91" s="102"/>
      <c r="C91" s="163"/>
      <c r="D91" s="163"/>
      <c r="E91" s="163"/>
      <c r="F91" s="163"/>
      <c r="G91" s="163"/>
      <c r="H91" s="163"/>
      <c r="I91" s="163"/>
      <c r="J91" s="163"/>
      <c r="K91" s="163"/>
      <c r="L91" s="164"/>
      <c r="M91" s="92"/>
    </row>
    <row r="92" spans="1:16" ht="14.5" customHeight="1" x14ac:dyDescent="0.35">
      <c r="A92" s="7"/>
      <c r="B92" s="417" t="str">
        <f>IF(Intro!$G$23="English",O92,P92)</f>
        <v>Describe your firm’s plans to manage inventory levels, in the next two years. Provide the rationale and assumptions underlying these strategies and objectives.</v>
      </c>
      <c r="C92" s="418"/>
      <c r="D92" s="418"/>
      <c r="E92" s="418"/>
      <c r="F92" s="418"/>
      <c r="G92" s="418"/>
      <c r="H92" s="418"/>
      <c r="I92" s="418"/>
      <c r="J92" s="418"/>
      <c r="K92" s="418"/>
      <c r="L92" s="434"/>
      <c r="M92" s="92"/>
      <c r="O92" s="92" t="s">
        <v>166</v>
      </c>
      <c r="P92" s="92" t="s">
        <v>116</v>
      </c>
    </row>
    <row r="93" spans="1:16" x14ac:dyDescent="0.35">
      <c r="A93" s="7"/>
      <c r="B93" s="102"/>
      <c r="C93" s="163"/>
      <c r="D93" s="163"/>
      <c r="E93" s="163"/>
      <c r="F93" s="163"/>
      <c r="G93" s="163"/>
      <c r="H93" s="163"/>
      <c r="I93" s="163"/>
      <c r="J93" s="163"/>
      <c r="K93" s="163"/>
      <c r="L93" s="164"/>
      <c r="M93" s="92"/>
    </row>
    <row r="94" spans="1:16" s="10" customFormat="1" x14ac:dyDescent="0.35">
      <c r="A94" s="7"/>
      <c r="B94" s="468"/>
      <c r="C94" s="469"/>
      <c r="D94" s="469"/>
      <c r="E94" s="469"/>
      <c r="F94" s="469"/>
      <c r="G94" s="469"/>
      <c r="H94" s="469"/>
      <c r="I94" s="469"/>
      <c r="J94" s="469"/>
      <c r="K94" s="469"/>
      <c r="L94" s="470"/>
      <c r="M94" s="30"/>
    </row>
    <row r="95" spans="1:16" s="10" customFormat="1" x14ac:dyDescent="0.35">
      <c r="A95" s="7"/>
      <c r="B95" s="468"/>
      <c r="C95" s="469"/>
      <c r="D95" s="469"/>
      <c r="E95" s="469"/>
      <c r="F95" s="469"/>
      <c r="G95" s="469"/>
      <c r="H95" s="469"/>
      <c r="I95" s="469"/>
      <c r="J95" s="469"/>
      <c r="K95" s="469"/>
      <c r="L95" s="470"/>
      <c r="M95" s="30"/>
    </row>
    <row r="96" spans="1:16" s="10" customFormat="1" x14ac:dyDescent="0.35">
      <c r="A96" s="7"/>
      <c r="B96" s="468"/>
      <c r="C96" s="469"/>
      <c r="D96" s="469"/>
      <c r="E96" s="469"/>
      <c r="F96" s="469"/>
      <c r="G96" s="469"/>
      <c r="H96" s="469"/>
      <c r="I96" s="469"/>
      <c r="J96" s="469"/>
      <c r="K96" s="469"/>
      <c r="L96" s="470"/>
      <c r="M96" s="30"/>
    </row>
    <row r="97" spans="1:14" s="10" customFormat="1" x14ac:dyDescent="0.35">
      <c r="A97" s="7"/>
      <c r="B97" s="468"/>
      <c r="C97" s="469"/>
      <c r="D97" s="469"/>
      <c r="E97" s="469"/>
      <c r="F97" s="469"/>
      <c r="G97" s="469"/>
      <c r="H97" s="469"/>
      <c r="I97" s="469"/>
      <c r="J97" s="469"/>
      <c r="K97" s="469"/>
      <c r="L97" s="470"/>
      <c r="M97" s="30"/>
    </row>
    <row r="98" spans="1:14" s="10" customFormat="1" x14ac:dyDescent="0.35">
      <c r="A98" s="7"/>
      <c r="B98" s="468"/>
      <c r="C98" s="469"/>
      <c r="D98" s="469"/>
      <c r="E98" s="469"/>
      <c r="F98" s="469"/>
      <c r="G98" s="469"/>
      <c r="H98" s="469"/>
      <c r="I98" s="469"/>
      <c r="J98" s="469"/>
      <c r="K98" s="469"/>
      <c r="L98" s="470"/>
      <c r="M98" s="30"/>
    </row>
    <row r="99" spans="1:14" s="10" customFormat="1" x14ac:dyDescent="0.35">
      <c r="A99" s="7"/>
      <c r="B99" s="468"/>
      <c r="C99" s="469"/>
      <c r="D99" s="469"/>
      <c r="E99" s="469"/>
      <c r="F99" s="469"/>
      <c r="G99" s="469"/>
      <c r="H99" s="469"/>
      <c r="I99" s="469"/>
      <c r="J99" s="469"/>
      <c r="K99" s="469"/>
      <c r="L99" s="470"/>
      <c r="M99" s="30"/>
    </row>
    <row r="100" spans="1:14" s="10" customFormat="1" x14ac:dyDescent="0.35">
      <c r="A100" s="7"/>
      <c r="B100" s="468"/>
      <c r="C100" s="469"/>
      <c r="D100" s="469"/>
      <c r="E100" s="469"/>
      <c r="F100" s="469"/>
      <c r="G100" s="469"/>
      <c r="H100" s="469"/>
      <c r="I100" s="469"/>
      <c r="J100" s="469"/>
      <c r="K100" s="469"/>
      <c r="L100" s="470"/>
      <c r="M100" s="30"/>
    </row>
    <row r="101" spans="1:14" s="10" customFormat="1" x14ac:dyDescent="0.35">
      <c r="A101" s="7"/>
      <c r="B101" s="468"/>
      <c r="C101" s="469"/>
      <c r="D101" s="469"/>
      <c r="E101" s="469"/>
      <c r="F101" s="469"/>
      <c r="G101" s="469"/>
      <c r="H101" s="469"/>
      <c r="I101" s="469"/>
      <c r="J101" s="469"/>
      <c r="K101" s="469"/>
      <c r="L101" s="470"/>
      <c r="M101" s="30"/>
    </row>
    <row r="102" spans="1:14" x14ac:dyDescent="0.35">
      <c r="A102" s="7"/>
      <c r="B102" s="159"/>
      <c r="C102" s="160"/>
      <c r="D102" s="160"/>
      <c r="E102" s="160"/>
      <c r="F102" s="160"/>
      <c r="G102" s="160"/>
      <c r="H102" s="160"/>
      <c r="I102" s="160"/>
      <c r="J102" s="160"/>
      <c r="K102" s="160"/>
      <c r="L102" s="161"/>
      <c r="M102" s="92"/>
    </row>
    <row r="103" spans="1:14" s="83" customFormat="1" x14ac:dyDescent="0.35">
      <c r="A103" s="138"/>
      <c r="B103" s="4"/>
      <c r="C103" s="69"/>
      <c r="D103" s="69"/>
      <c r="E103" s="69"/>
      <c r="F103" s="69"/>
      <c r="G103" s="69"/>
      <c r="H103" s="69"/>
      <c r="I103" s="69"/>
      <c r="J103" s="69"/>
      <c r="K103" s="69"/>
      <c r="L103" s="69"/>
      <c r="N103" s="139"/>
    </row>
    <row r="104" spans="1:14" s="83" customFormat="1" x14ac:dyDescent="0.35">
      <c r="A104" s="138"/>
      <c r="B104" s="4"/>
      <c r="C104" s="69"/>
      <c r="D104" s="69"/>
      <c r="E104" s="69"/>
      <c r="F104" s="69"/>
      <c r="G104" s="69"/>
      <c r="H104" s="69"/>
      <c r="I104" s="69"/>
      <c r="J104" s="69"/>
      <c r="K104" s="69"/>
      <c r="L104" s="69"/>
      <c r="N104" s="139"/>
    </row>
    <row r="105" spans="1:14" s="83" customFormat="1" x14ac:dyDescent="0.35">
      <c r="A105" s="138"/>
      <c r="B105" s="4"/>
      <c r="C105" s="69"/>
      <c r="D105" s="69"/>
      <c r="E105" s="69"/>
      <c r="F105" s="69"/>
      <c r="G105" s="69"/>
      <c r="H105" s="69"/>
      <c r="I105" s="69"/>
      <c r="J105" s="69"/>
      <c r="K105" s="69"/>
      <c r="L105" s="69"/>
      <c r="N105" s="139"/>
    </row>
    <row r="106" spans="1:14" s="83" customFormat="1" x14ac:dyDescent="0.35">
      <c r="A106" s="138"/>
      <c r="B106" s="4"/>
      <c r="C106" s="69"/>
      <c r="D106" s="69"/>
      <c r="E106" s="69"/>
      <c r="F106" s="69"/>
      <c r="G106" s="69"/>
      <c r="H106" s="69"/>
      <c r="I106" s="69"/>
      <c r="J106" s="69"/>
      <c r="K106" s="69"/>
      <c r="L106" s="69"/>
      <c r="N106" s="139"/>
    </row>
    <row r="107" spans="1:14" s="83" customFormat="1" x14ac:dyDescent="0.35">
      <c r="A107" s="138"/>
      <c r="B107" s="4"/>
      <c r="C107" s="69"/>
      <c r="D107" s="69"/>
      <c r="E107" s="69"/>
      <c r="F107" s="69"/>
      <c r="G107" s="69"/>
      <c r="H107" s="69"/>
      <c r="I107" s="69"/>
      <c r="J107" s="69"/>
      <c r="K107" s="69"/>
      <c r="L107" s="69"/>
      <c r="N107" s="139"/>
    </row>
  </sheetData>
  <sheetProtection algorithmName="SHA-512" hashValue="7yABF4t24YVh531aR2nLAMw3g5oxXpHE/OpxB2hTwtrO7PZecJDssd7lXFXm6Q5zy48UYS5xGgZ3m1mPsKdHHg==" saltValue="QcBI6afOqPTSWVsT1R1+hA==" spinCount="100000" sheet="1" objects="1" scenarios="1" selectLockedCells="1"/>
  <mergeCells count="62">
    <mergeCell ref="H43:H44"/>
    <mergeCell ref="B35:C37"/>
    <mergeCell ref="B41:L41"/>
    <mergeCell ref="F43:F44"/>
    <mergeCell ref="G43:G44"/>
    <mergeCell ref="I43:I44"/>
    <mergeCell ref="J43:J44"/>
    <mergeCell ref="B39:L39"/>
    <mergeCell ref="B92:L92"/>
    <mergeCell ref="B94:L101"/>
    <mergeCell ref="B53:L60"/>
    <mergeCell ref="B67:L74"/>
    <mergeCell ref="B64:L65"/>
    <mergeCell ref="B78:L79"/>
    <mergeCell ref="B81:L88"/>
    <mergeCell ref="B62:L62"/>
    <mergeCell ref="B76:L76"/>
    <mergeCell ref="B90:L90"/>
    <mergeCell ref="B51:L51"/>
    <mergeCell ref="B45:D45"/>
    <mergeCell ref="B46:D49"/>
    <mergeCell ref="E46:E49"/>
    <mergeCell ref="B4:L4"/>
    <mergeCell ref="B5:L5"/>
    <mergeCell ref="D26:F26"/>
    <mergeCell ref="D27:F27"/>
    <mergeCell ref="D28:F28"/>
    <mergeCell ref="K24:K25"/>
    <mergeCell ref="B6:L6"/>
    <mergeCell ref="G24:G25"/>
    <mergeCell ref="H24:H25"/>
    <mergeCell ref="I24:I25"/>
    <mergeCell ref="J24:J25"/>
    <mergeCell ref="B19:L19"/>
    <mergeCell ref="B20:L20"/>
    <mergeCell ref="B26:C28"/>
    <mergeCell ref="B14:L14"/>
    <mergeCell ref="B8:L8"/>
    <mergeCell ref="B9:L9"/>
    <mergeCell ref="B10:L10"/>
    <mergeCell ref="B12:L12"/>
    <mergeCell ref="B13:L13"/>
    <mergeCell ref="B15:L15"/>
    <mergeCell ref="B16:L16"/>
    <mergeCell ref="B17:L17"/>
    <mergeCell ref="B22:L22"/>
    <mergeCell ref="B29:C31"/>
    <mergeCell ref="D37:F37"/>
    <mergeCell ref="D29:F29"/>
    <mergeCell ref="D30:F30"/>
    <mergeCell ref="D31:F31"/>
    <mergeCell ref="D35:F35"/>
    <mergeCell ref="D36:F36"/>
    <mergeCell ref="B32:C34"/>
    <mergeCell ref="D33:F33"/>
    <mergeCell ref="D34:F34"/>
    <mergeCell ref="D32:F32"/>
    <mergeCell ref="F46:F49"/>
    <mergeCell ref="G46:G49"/>
    <mergeCell ref="H46:H49"/>
    <mergeCell ref="I46:I49"/>
    <mergeCell ref="J46:J49"/>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67 B81 B53:B56 B94 B69:B71 B83:B85 B96:B98" xr:uid="{6ACA9FFF-56F8-4677-B2D1-6AF27068237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26:K37 G27:G37 F45:J47" xr:uid="{98978244-0A96-4FE2-821D-5B2C774BD175}">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in="1"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84EE-8712-4D5C-8F64-F3FEB49D6751}">
  <sheetPr>
    <tabColor rgb="FF92D050"/>
    <pageSetUpPr fitToPage="1"/>
  </sheetPr>
  <dimension ref="A1:P63"/>
  <sheetViews>
    <sheetView showGridLines="0" zoomScaleNormal="100" workbookViewId="0"/>
  </sheetViews>
  <sheetFormatPr defaultColWidth="9.453125" defaultRowHeight="14" x14ac:dyDescent="0.35"/>
  <cols>
    <col min="1" max="1" width="1.54296875" style="8" customWidth="1"/>
    <col min="2" max="2" width="12.1796875" style="1" customWidth="1"/>
    <col min="3" max="3" width="5.7265625" style="1" customWidth="1"/>
    <col min="4" max="4" width="18.54296875" style="1" customWidth="1"/>
    <col min="5" max="12" width="15.453125" style="1" customWidth="1"/>
    <col min="13" max="13" width="9.453125" style="9" customWidth="1"/>
    <col min="14" max="14" width="9.453125" style="92" customWidth="1"/>
    <col min="15" max="15" width="27.453125" style="92" hidden="1" customWidth="1"/>
    <col min="16" max="16" width="29.453125" style="92" hidden="1" customWidth="1"/>
    <col min="17" max="17" width="9.453125" style="92" customWidth="1"/>
    <col min="18" max="16384" width="9.453125" style="92"/>
  </cols>
  <sheetData>
    <row r="1" spans="1:16" x14ac:dyDescent="0.35">
      <c r="O1" s="10" t="s">
        <v>70</v>
      </c>
      <c r="P1" s="10" t="s">
        <v>83</v>
      </c>
    </row>
    <row r="2" spans="1:16" x14ac:dyDescent="0.35">
      <c r="B2" s="11" t="str">
        <f>Pro!B2</f>
        <v>PROTECTED</v>
      </c>
      <c r="C2" s="11"/>
      <c r="O2" s="2"/>
      <c r="P2" s="2"/>
    </row>
    <row r="3" spans="1:16" x14ac:dyDescent="0.35">
      <c r="B3" s="13"/>
      <c r="C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6" customFormat="1" x14ac:dyDescent="0.35">
      <c r="A7" s="4"/>
      <c r="B7" s="15"/>
      <c r="C7" s="15"/>
      <c r="D7" s="3"/>
      <c r="E7" s="3"/>
      <c r="F7" s="3"/>
      <c r="G7" s="3"/>
      <c r="H7" s="3"/>
      <c r="I7" s="3"/>
      <c r="J7" s="3"/>
      <c r="K7" s="3"/>
      <c r="L7" s="3"/>
      <c r="O7" s="16"/>
      <c r="P7" s="16"/>
    </row>
    <row r="8" spans="1:16" x14ac:dyDescent="0.35">
      <c r="B8" s="411" t="str">
        <f>UPPER(IF(Intro!$G$23="English",O8,P8))</f>
        <v>PROTECTED COMMENTS</v>
      </c>
      <c r="C8" s="412"/>
      <c r="D8" s="412"/>
      <c r="E8" s="412"/>
      <c r="F8" s="412"/>
      <c r="G8" s="412"/>
      <c r="H8" s="412"/>
      <c r="I8" s="412"/>
      <c r="J8" s="412"/>
      <c r="K8" s="412"/>
      <c r="L8" s="413"/>
      <c r="M8" s="92"/>
      <c r="O8" s="92" t="s">
        <v>66</v>
      </c>
      <c r="P8" s="92" t="s">
        <v>167</v>
      </c>
    </row>
    <row r="9" spans="1:16" x14ac:dyDescent="0.35">
      <c r="B9" s="17"/>
      <c r="C9" s="28"/>
      <c r="D9" s="29"/>
      <c r="E9" s="29"/>
      <c r="F9" s="29"/>
      <c r="G9" s="29"/>
      <c r="H9" s="29"/>
      <c r="I9" s="29"/>
      <c r="J9" s="29"/>
      <c r="K9" s="29"/>
      <c r="L9" s="18"/>
      <c r="M9" s="92"/>
    </row>
    <row r="10" spans="1:16" x14ac:dyDescent="0.35">
      <c r="B10" s="369" t="str">
        <f>AddPub!B10</f>
        <v>Should your firm wish to add any comments related to its responses, submit them here. Be sure to indicate the applicable question number.</v>
      </c>
      <c r="C10" s="370"/>
      <c r="D10" s="370"/>
      <c r="E10" s="370"/>
      <c r="F10" s="370"/>
      <c r="G10" s="370"/>
      <c r="H10" s="370"/>
      <c r="I10" s="370"/>
      <c r="J10" s="370"/>
      <c r="K10" s="370"/>
      <c r="L10" s="371"/>
      <c r="M10" s="92"/>
      <c r="O10" s="19"/>
    </row>
    <row r="11" spans="1:16" x14ac:dyDescent="0.35">
      <c r="B11" s="118"/>
      <c r="C11" s="28"/>
      <c r="D11" s="29"/>
      <c r="E11" s="29"/>
      <c r="F11" s="29"/>
      <c r="G11" s="29"/>
      <c r="H11" s="29"/>
      <c r="I11" s="29"/>
      <c r="J11" s="29"/>
      <c r="K11" s="29"/>
      <c r="L11" s="18"/>
      <c r="M11" s="92"/>
      <c r="O11" s="222" t="s">
        <v>357</v>
      </c>
      <c r="P11" s="222" t="s">
        <v>358</v>
      </c>
    </row>
    <row r="12" spans="1:16" x14ac:dyDescent="0.35">
      <c r="B12" s="191"/>
      <c r="C12" s="28"/>
      <c r="D12" s="192" t="str">
        <f>IF(Intro!$G$23="English",O11,P11)</f>
        <v>Tab and Question</v>
      </c>
      <c r="E12" s="361" t="str">
        <f>IF(Intro!$G$23="English",O12,P12)</f>
        <v>Comments</v>
      </c>
      <c r="F12" s="361"/>
      <c r="G12" s="361"/>
      <c r="H12" s="361"/>
      <c r="I12" s="361"/>
      <c r="J12" s="361"/>
      <c r="K12" s="361"/>
      <c r="L12" s="584"/>
      <c r="M12" s="92"/>
      <c r="O12" s="19" t="s">
        <v>99</v>
      </c>
      <c r="P12" s="92" t="s">
        <v>100</v>
      </c>
    </row>
    <row r="13" spans="1:16" x14ac:dyDescent="0.35">
      <c r="B13" s="567" t="str">
        <f>IF(Intro!$G$23="English",O13,P13)</f>
        <v>Comment 1</v>
      </c>
      <c r="C13" s="568"/>
      <c r="D13" s="572"/>
      <c r="E13" s="575"/>
      <c r="F13" s="576"/>
      <c r="G13" s="576"/>
      <c r="H13" s="576"/>
      <c r="I13" s="576"/>
      <c r="J13" s="576"/>
      <c r="K13" s="576"/>
      <c r="L13" s="577"/>
      <c r="M13" s="92"/>
      <c r="O13" s="19" t="s">
        <v>101</v>
      </c>
      <c r="P13" s="92" t="s">
        <v>102</v>
      </c>
    </row>
    <row r="14" spans="1:16" x14ac:dyDescent="0.35">
      <c r="B14" s="369"/>
      <c r="C14" s="569"/>
      <c r="D14" s="573"/>
      <c r="E14" s="578"/>
      <c r="F14" s="579"/>
      <c r="G14" s="579"/>
      <c r="H14" s="579"/>
      <c r="I14" s="579"/>
      <c r="J14" s="579"/>
      <c r="K14" s="579"/>
      <c r="L14" s="580"/>
      <c r="M14" s="92"/>
      <c r="O14" s="19"/>
    </row>
    <row r="15" spans="1:16" x14ac:dyDescent="0.35">
      <c r="B15" s="369"/>
      <c r="C15" s="569"/>
      <c r="D15" s="573"/>
      <c r="E15" s="578"/>
      <c r="F15" s="579"/>
      <c r="G15" s="579"/>
      <c r="H15" s="579"/>
      <c r="I15" s="579"/>
      <c r="J15" s="579"/>
      <c r="K15" s="579"/>
      <c r="L15" s="580"/>
      <c r="M15" s="92"/>
      <c r="O15" s="19"/>
    </row>
    <row r="16" spans="1:16" x14ac:dyDescent="0.35">
      <c r="B16" s="369"/>
      <c r="C16" s="569"/>
      <c r="D16" s="573"/>
      <c r="E16" s="578"/>
      <c r="F16" s="579"/>
      <c r="G16" s="579"/>
      <c r="H16" s="579"/>
      <c r="I16" s="579"/>
      <c r="J16" s="579"/>
      <c r="K16" s="579"/>
      <c r="L16" s="580"/>
      <c r="M16" s="92"/>
      <c r="O16" s="19"/>
    </row>
    <row r="17" spans="2:16" x14ac:dyDescent="0.35">
      <c r="B17" s="369"/>
      <c r="C17" s="569"/>
      <c r="D17" s="573"/>
      <c r="E17" s="578"/>
      <c r="F17" s="579"/>
      <c r="G17" s="579"/>
      <c r="H17" s="579"/>
      <c r="I17" s="579"/>
      <c r="J17" s="579"/>
      <c r="K17" s="579"/>
      <c r="L17" s="580"/>
      <c r="M17" s="92"/>
      <c r="O17" s="19"/>
    </row>
    <row r="18" spans="2:16" x14ac:dyDescent="0.35">
      <c r="B18" s="369"/>
      <c r="C18" s="569"/>
      <c r="D18" s="573"/>
      <c r="E18" s="578"/>
      <c r="F18" s="579"/>
      <c r="G18" s="579"/>
      <c r="H18" s="579"/>
      <c r="I18" s="579"/>
      <c r="J18" s="579"/>
      <c r="K18" s="579"/>
      <c r="L18" s="580"/>
      <c r="M18" s="92"/>
      <c r="O18" s="19"/>
    </row>
    <row r="19" spans="2:16" x14ac:dyDescent="0.35">
      <c r="B19" s="369"/>
      <c r="C19" s="569"/>
      <c r="D19" s="573"/>
      <c r="E19" s="578"/>
      <c r="F19" s="579"/>
      <c r="G19" s="579"/>
      <c r="H19" s="579"/>
      <c r="I19" s="579"/>
      <c r="J19" s="579"/>
      <c r="K19" s="579"/>
      <c r="L19" s="580"/>
      <c r="M19" s="92"/>
      <c r="O19" s="19"/>
    </row>
    <row r="20" spans="2:16" x14ac:dyDescent="0.35">
      <c r="B20" s="369"/>
      <c r="C20" s="569"/>
      <c r="D20" s="573"/>
      <c r="E20" s="578"/>
      <c r="F20" s="579"/>
      <c r="G20" s="579"/>
      <c r="H20" s="579"/>
      <c r="I20" s="579"/>
      <c r="J20" s="579"/>
      <c r="K20" s="579"/>
      <c r="L20" s="580"/>
      <c r="M20" s="92"/>
      <c r="O20" s="19"/>
    </row>
    <row r="21" spans="2:16" x14ac:dyDescent="0.35">
      <c r="B21" s="369"/>
      <c r="C21" s="569"/>
      <c r="D21" s="573"/>
      <c r="E21" s="578"/>
      <c r="F21" s="579"/>
      <c r="G21" s="579"/>
      <c r="H21" s="579"/>
      <c r="I21" s="579"/>
      <c r="J21" s="579"/>
      <c r="K21" s="579"/>
      <c r="L21" s="580"/>
      <c r="M21" s="92"/>
      <c r="O21" s="19"/>
    </row>
    <row r="22" spans="2:16" x14ac:dyDescent="0.35">
      <c r="B22" s="570"/>
      <c r="C22" s="571"/>
      <c r="D22" s="574"/>
      <c r="E22" s="581"/>
      <c r="F22" s="582"/>
      <c r="G22" s="582"/>
      <c r="H22" s="582"/>
      <c r="I22" s="582"/>
      <c r="J22" s="582"/>
      <c r="K22" s="582"/>
      <c r="L22" s="583"/>
      <c r="M22" s="92"/>
      <c r="O22" s="19"/>
    </row>
    <row r="23" spans="2:16" x14ac:dyDescent="0.35">
      <c r="B23" s="567" t="str">
        <f>IF(Intro!$G$23="English",O23,P23)</f>
        <v>Comment 2</v>
      </c>
      <c r="C23" s="568"/>
      <c r="D23" s="572"/>
      <c r="E23" s="575"/>
      <c r="F23" s="576"/>
      <c r="G23" s="576"/>
      <c r="H23" s="576"/>
      <c r="I23" s="576"/>
      <c r="J23" s="576"/>
      <c r="K23" s="576"/>
      <c r="L23" s="577"/>
      <c r="M23" s="92"/>
      <c r="O23" s="19" t="s">
        <v>103</v>
      </c>
      <c r="P23" s="92" t="s">
        <v>104</v>
      </c>
    </row>
    <row r="24" spans="2:16" x14ac:dyDescent="0.35">
      <c r="B24" s="369"/>
      <c r="C24" s="569"/>
      <c r="D24" s="573"/>
      <c r="E24" s="578"/>
      <c r="F24" s="579"/>
      <c r="G24" s="579"/>
      <c r="H24" s="579"/>
      <c r="I24" s="579"/>
      <c r="J24" s="579"/>
      <c r="K24" s="579"/>
      <c r="L24" s="580"/>
      <c r="M24" s="92"/>
      <c r="O24" s="19"/>
    </row>
    <row r="25" spans="2:16" x14ac:dyDescent="0.35">
      <c r="B25" s="369"/>
      <c r="C25" s="569"/>
      <c r="D25" s="573"/>
      <c r="E25" s="578"/>
      <c r="F25" s="579"/>
      <c r="G25" s="579"/>
      <c r="H25" s="579"/>
      <c r="I25" s="579"/>
      <c r="J25" s="579"/>
      <c r="K25" s="579"/>
      <c r="L25" s="580"/>
      <c r="M25" s="92"/>
      <c r="O25" s="19"/>
    </row>
    <row r="26" spans="2:16" x14ac:dyDescent="0.35">
      <c r="B26" s="369"/>
      <c r="C26" s="569"/>
      <c r="D26" s="573"/>
      <c r="E26" s="578"/>
      <c r="F26" s="579"/>
      <c r="G26" s="579"/>
      <c r="H26" s="579"/>
      <c r="I26" s="579"/>
      <c r="J26" s="579"/>
      <c r="K26" s="579"/>
      <c r="L26" s="580"/>
      <c r="M26" s="92"/>
      <c r="O26" s="19"/>
    </row>
    <row r="27" spans="2:16" x14ac:dyDescent="0.35">
      <c r="B27" s="369"/>
      <c r="C27" s="569"/>
      <c r="D27" s="573"/>
      <c r="E27" s="578"/>
      <c r="F27" s="579"/>
      <c r="G27" s="579"/>
      <c r="H27" s="579"/>
      <c r="I27" s="579"/>
      <c r="J27" s="579"/>
      <c r="K27" s="579"/>
      <c r="L27" s="580"/>
      <c r="M27" s="92"/>
      <c r="O27" s="19"/>
    </row>
    <row r="28" spans="2:16" x14ac:dyDescent="0.35">
      <c r="B28" s="369"/>
      <c r="C28" s="569"/>
      <c r="D28" s="573"/>
      <c r="E28" s="578"/>
      <c r="F28" s="579"/>
      <c r="G28" s="579"/>
      <c r="H28" s="579"/>
      <c r="I28" s="579"/>
      <c r="J28" s="579"/>
      <c r="K28" s="579"/>
      <c r="L28" s="580"/>
      <c r="M28" s="92"/>
      <c r="O28" s="19"/>
    </row>
    <row r="29" spans="2:16" x14ac:dyDescent="0.35">
      <c r="B29" s="369"/>
      <c r="C29" s="569"/>
      <c r="D29" s="573"/>
      <c r="E29" s="578"/>
      <c r="F29" s="579"/>
      <c r="G29" s="579"/>
      <c r="H29" s="579"/>
      <c r="I29" s="579"/>
      <c r="J29" s="579"/>
      <c r="K29" s="579"/>
      <c r="L29" s="580"/>
      <c r="M29" s="92"/>
      <c r="O29" s="19"/>
    </row>
    <row r="30" spans="2:16" x14ac:dyDescent="0.35">
      <c r="B30" s="369"/>
      <c r="C30" s="569"/>
      <c r="D30" s="573"/>
      <c r="E30" s="578"/>
      <c r="F30" s="579"/>
      <c r="G30" s="579"/>
      <c r="H30" s="579"/>
      <c r="I30" s="579"/>
      <c r="J30" s="579"/>
      <c r="K30" s="579"/>
      <c r="L30" s="580"/>
      <c r="M30" s="92"/>
      <c r="O30" s="19"/>
    </row>
    <row r="31" spans="2:16" x14ac:dyDescent="0.35">
      <c r="B31" s="369"/>
      <c r="C31" s="569"/>
      <c r="D31" s="573"/>
      <c r="E31" s="578"/>
      <c r="F31" s="579"/>
      <c r="G31" s="579"/>
      <c r="H31" s="579"/>
      <c r="I31" s="579"/>
      <c r="J31" s="579"/>
      <c r="K31" s="579"/>
      <c r="L31" s="580"/>
      <c r="M31" s="92"/>
      <c r="O31" s="19"/>
    </row>
    <row r="32" spans="2:16" x14ac:dyDescent="0.35">
      <c r="B32" s="570"/>
      <c r="C32" s="571"/>
      <c r="D32" s="574"/>
      <c r="E32" s="581"/>
      <c r="F32" s="582"/>
      <c r="G32" s="582"/>
      <c r="H32" s="582"/>
      <c r="I32" s="582"/>
      <c r="J32" s="582"/>
      <c r="K32" s="582"/>
      <c r="L32" s="583"/>
      <c r="M32" s="92"/>
      <c r="O32" s="19"/>
    </row>
    <row r="33" spans="2:16" x14ac:dyDescent="0.35">
      <c r="B33" s="567" t="str">
        <f>IF(Intro!$G$23="English",O33,P33)</f>
        <v>Comment 3</v>
      </c>
      <c r="C33" s="568"/>
      <c r="D33" s="572"/>
      <c r="E33" s="575"/>
      <c r="F33" s="576"/>
      <c r="G33" s="576"/>
      <c r="H33" s="576"/>
      <c r="I33" s="576"/>
      <c r="J33" s="576"/>
      <c r="K33" s="576"/>
      <c r="L33" s="577"/>
      <c r="M33" s="92"/>
      <c r="O33" s="19" t="s">
        <v>105</v>
      </c>
      <c r="P33" s="92" t="s">
        <v>106</v>
      </c>
    </row>
    <row r="34" spans="2:16" x14ac:dyDescent="0.35">
      <c r="B34" s="369"/>
      <c r="C34" s="569"/>
      <c r="D34" s="573"/>
      <c r="E34" s="578"/>
      <c r="F34" s="579"/>
      <c r="G34" s="579"/>
      <c r="H34" s="579"/>
      <c r="I34" s="579"/>
      <c r="J34" s="579"/>
      <c r="K34" s="579"/>
      <c r="L34" s="580"/>
      <c r="M34" s="92"/>
      <c r="O34" s="19"/>
    </row>
    <row r="35" spans="2:16" x14ac:dyDescent="0.35">
      <c r="B35" s="369"/>
      <c r="C35" s="569"/>
      <c r="D35" s="573"/>
      <c r="E35" s="578"/>
      <c r="F35" s="579"/>
      <c r="G35" s="579"/>
      <c r="H35" s="579"/>
      <c r="I35" s="579"/>
      <c r="J35" s="579"/>
      <c r="K35" s="579"/>
      <c r="L35" s="580"/>
      <c r="M35" s="92"/>
      <c r="O35" s="19"/>
    </row>
    <row r="36" spans="2:16" x14ac:dyDescent="0.35">
      <c r="B36" s="369"/>
      <c r="C36" s="569"/>
      <c r="D36" s="573"/>
      <c r="E36" s="578"/>
      <c r="F36" s="579"/>
      <c r="G36" s="579"/>
      <c r="H36" s="579"/>
      <c r="I36" s="579"/>
      <c r="J36" s="579"/>
      <c r="K36" s="579"/>
      <c r="L36" s="580"/>
      <c r="M36" s="92"/>
      <c r="O36" s="19"/>
    </row>
    <row r="37" spans="2:16" x14ac:dyDescent="0.35">
      <c r="B37" s="369"/>
      <c r="C37" s="569"/>
      <c r="D37" s="573"/>
      <c r="E37" s="578"/>
      <c r="F37" s="579"/>
      <c r="G37" s="579"/>
      <c r="H37" s="579"/>
      <c r="I37" s="579"/>
      <c r="J37" s="579"/>
      <c r="K37" s="579"/>
      <c r="L37" s="580"/>
      <c r="M37" s="92"/>
      <c r="O37" s="19"/>
    </row>
    <row r="38" spans="2:16" x14ac:dyDescent="0.35">
      <c r="B38" s="369"/>
      <c r="C38" s="569"/>
      <c r="D38" s="573"/>
      <c r="E38" s="578"/>
      <c r="F38" s="579"/>
      <c r="G38" s="579"/>
      <c r="H38" s="579"/>
      <c r="I38" s="579"/>
      <c r="J38" s="579"/>
      <c r="K38" s="579"/>
      <c r="L38" s="580"/>
      <c r="M38" s="92"/>
      <c r="O38" s="19"/>
    </row>
    <row r="39" spans="2:16" x14ac:dyDescent="0.35">
      <c r="B39" s="369"/>
      <c r="C39" s="569"/>
      <c r="D39" s="573"/>
      <c r="E39" s="578"/>
      <c r="F39" s="579"/>
      <c r="G39" s="579"/>
      <c r="H39" s="579"/>
      <c r="I39" s="579"/>
      <c r="J39" s="579"/>
      <c r="K39" s="579"/>
      <c r="L39" s="580"/>
      <c r="M39" s="92"/>
      <c r="O39" s="19"/>
    </row>
    <row r="40" spans="2:16" x14ac:dyDescent="0.35">
      <c r="B40" s="369"/>
      <c r="C40" s="569"/>
      <c r="D40" s="573"/>
      <c r="E40" s="578"/>
      <c r="F40" s="579"/>
      <c r="G40" s="579"/>
      <c r="H40" s="579"/>
      <c r="I40" s="579"/>
      <c r="J40" s="579"/>
      <c r="K40" s="579"/>
      <c r="L40" s="580"/>
      <c r="M40" s="92"/>
      <c r="O40" s="19"/>
    </row>
    <row r="41" spans="2:16" x14ac:dyDescent="0.35">
      <c r="B41" s="369"/>
      <c r="C41" s="569"/>
      <c r="D41" s="573"/>
      <c r="E41" s="578"/>
      <c r="F41" s="579"/>
      <c r="G41" s="579"/>
      <c r="H41" s="579"/>
      <c r="I41" s="579"/>
      <c r="J41" s="579"/>
      <c r="K41" s="579"/>
      <c r="L41" s="580"/>
      <c r="M41" s="92"/>
      <c r="O41" s="19"/>
    </row>
    <row r="42" spans="2:16" x14ac:dyDescent="0.35">
      <c r="B42" s="570"/>
      <c r="C42" s="571"/>
      <c r="D42" s="574"/>
      <c r="E42" s="581"/>
      <c r="F42" s="582"/>
      <c r="G42" s="582"/>
      <c r="H42" s="582"/>
      <c r="I42" s="582"/>
      <c r="J42" s="582"/>
      <c r="K42" s="582"/>
      <c r="L42" s="583"/>
      <c r="M42" s="92"/>
      <c r="O42" s="19"/>
    </row>
    <row r="43" spans="2:16" x14ac:dyDescent="0.35">
      <c r="B43" s="567" t="str">
        <f>IF(Intro!$G$23="English",O43,P43)</f>
        <v>Comment 4</v>
      </c>
      <c r="C43" s="568"/>
      <c r="D43" s="572"/>
      <c r="E43" s="575"/>
      <c r="F43" s="576"/>
      <c r="G43" s="576"/>
      <c r="H43" s="576"/>
      <c r="I43" s="576"/>
      <c r="J43" s="576"/>
      <c r="K43" s="576"/>
      <c r="L43" s="577"/>
      <c r="M43" s="92"/>
      <c r="O43" s="19" t="s">
        <v>107</v>
      </c>
      <c r="P43" s="92" t="s">
        <v>108</v>
      </c>
    </row>
    <row r="44" spans="2:16" x14ac:dyDescent="0.35">
      <c r="B44" s="369"/>
      <c r="C44" s="569"/>
      <c r="D44" s="573"/>
      <c r="E44" s="578"/>
      <c r="F44" s="579"/>
      <c r="G44" s="579"/>
      <c r="H44" s="579"/>
      <c r="I44" s="579"/>
      <c r="J44" s="579"/>
      <c r="K44" s="579"/>
      <c r="L44" s="580"/>
      <c r="M44" s="92"/>
      <c r="O44" s="19"/>
    </row>
    <row r="45" spans="2:16" x14ac:dyDescent="0.35">
      <c r="B45" s="369"/>
      <c r="C45" s="569"/>
      <c r="D45" s="573"/>
      <c r="E45" s="578"/>
      <c r="F45" s="579"/>
      <c r="G45" s="579"/>
      <c r="H45" s="579"/>
      <c r="I45" s="579"/>
      <c r="J45" s="579"/>
      <c r="K45" s="579"/>
      <c r="L45" s="580"/>
      <c r="M45" s="92"/>
      <c r="O45" s="19"/>
    </row>
    <row r="46" spans="2:16" x14ac:dyDescent="0.35">
      <c r="B46" s="369"/>
      <c r="C46" s="569"/>
      <c r="D46" s="573"/>
      <c r="E46" s="578"/>
      <c r="F46" s="579"/>
      <c r="G46" s="579"/>
      <c r="H46" s="579"/>
      <c r="I46" s="579"/>
      <c r="J46" s="579"/>
      <c r="K46" s="579"/>
      <c r="L46" s="580"/>
      <c r="M46" s="92"/>
      <c r="O46" s="19"/>
    </row>
    <row r="47" spans="2:16" x14ac:dyDescent="0.35">
      <c r="B47" s="369"/>
      <c r="C47" s="569"/>
      <c r="D47" s="573"/>
      <c r="E47" s="578"/>
      <c r="F47" s="579"/>
      <c r="G47" s="579"/>
      <c r="H47" s="579"/>
      <c r="I47" s="579"/>
      <c r="J47" s="579"/>
      <c r="K47" s="579"/>
      <c r="L47" s="580"/>
      <c r="M47" s="92"/>
      <c r="O47" s="19"/>
    </row>
    <row r="48" spans="2:16" x14ac:dyDescent="0.35">
      <c r="B48" s="369"/>
      <c r="C48" s="569"/>
      <c r="D48" s="573"/>
      <c r="E48" s="578"/>
      <c r="F48" s="579"/>
      <c r="G48" s="579"/>
      <c r="H48" s="579"/>
      <c r="I48" s="579"/>
      <c r="J48" s="579"/>
      <c r="K48" s="579"/>
      <c r="L48" s="580"/>
      <c r="M48" s="92"/>
      <c r="O48" s="19"/>
    </row>
    <row r="49" spans="1:16" x14ac:dyDescent="0.35">
      <c r="B49" s="369"/>
      <c r="C49" s="569"/>
      <c r="D49" s="573"/>
      <c r="E49" s="578"/>
      <c r="F49" s="579"/>
      <c r="G49" s="579"/>
      <c r="H49" s="579"/>
      <c r="I49" s="579"/>
      <c r="J49" s="579"/>
      <c r="K49" s="579"/>
      <c r="L49" s="580"/>
      <c r="M49" s="92"/>
      <c r="O49" s="19"/>
    </row>
    <row r="50" spans="1:16" x14ac:dyDescent="0.35">
      <c r="B50" s="369"/>
      <c r="C50" s="569"/>
      <c r="D50" s="573"/>
      <c r="E50" s="578"/>
      <c r="F50" s="579"/>
      <c r="G50" s="579"/>
      <c r="H50" s="579"/>
      <c r="I50" s="579"/>
      <c r="J50" s="579"/>
      <c r="K50" s="579"/>
      <c r="L50" s="580"/>
      <c r="M50" s="92"/>
      <c r="O50" s="19"/>
    </row>
    <row r="51" spans="1:16" x14ac:dyDescent="0.35">
      <c r="B51" s="369"/>
      <c r="C51" s="569"/>
      <c r="D51" s="573"/>
      <c r="E51" s="578"/>
      <c r="F51" s="579"/>
      <c r="G51" s="579"/>
      <c r="H51" s="579"/>
      <c r="I51" s="579"/>
      <c r="J51" s="579"/>
      <c r="K51" s="579"/>
      <c r="L51" s="580"/>
      <c r="M51" s="92"/>
      <c r="O51" s="19"/>
    </row>
    <row r="52" spans="1:16" x14ac:dyDescent="0.35">
      <c r="B52" s="570"/>
      <c r="C52" s="571"/>
      <c r="D52" s="574"/>
      <c r="E52" s="581"/>
      <c r="F52" s="582"/>
      <c r="G52" s="582"/>
      <c r="H52" s="582"/>
      <c r="I52" s="582"/>
      <c r="J52" s="582"/>
      <c r="K52" s="582"/>
      <c r="L52" s="583"/>
      <c r="M52" s="92"/>
      <c r="O52" s="19"/>
    </row>
    <row r="53" spans="1:16" x14ac:dyDescent="0.35">
      <c r="B53" s="567" t="str">
        <f>IF(Intro!$G$23="English",O53,P53)</f>
        <v>Comment 5</v>
      </c>
      <c r="C53" s="568"/>
      <c r="D53" s="572"/>
      <c r="E53" s="575"/>
      <c r="F53" s="576"/>
      <c r="G53" s="576"/>
      <c r="H53" s="576"/>
      <c r="I53" s="576"/>
      <c r="J53" s="576"/>
      <c r="K53" s="576"/>
      <c r="L53" s="577"/>
      <c r="M53" s="92"/>
      <c r="O53" s="19" t="s">
        <v>109</v>
      </c>
      <c r="P53" s="92" t="s">
        <v>110</v>
      </c>
    </row>
    <row r="54" spans="1:16" x14ac:dyDescent="0.35">
      <c r="B54" s="369"/>
      <c r="C54" s="569"/>
      <c r="D54" s="573"/>
      <c r="E54" s="578"/>
      <c r="F54" s="579"/>
      <c r="G54" s="579"/>
      <c r="H54" s="579"/>
      <c r="I54" s="579"/>
      <c r="J54" s="579"/>
      <c r="K54" s="579"/>
      <c r="L54" s="580"/>
      <c r="M54" s="92"/>
      <c r="O54" s="19"/>
    </row>
    <row r="55" spans="1:16" x14ac:dyDescent="0.35">
      <c r="B55" s="369"/>
      <c r="C55" s="569"/>
      <c r="D55" s="573"/>
      <c r="E55" s="578"/>
      <c r="F55" s="579"/>
      <c r="G55" s="579"/>
      <c r="H55" s="579"/>
      <c r="I55" s="579"/>
      <c r="J55" s="579"/>
      <c r="K55" s="579"/>
      <c r="L55" s="580"/>
      <c r="M55" s="92"/>
      <c r="O55" s="19"/>
    </row>
    <row r="56" spans="1:16" x14ac:dyDescent="0.35">
      <c r="B56" s="369"/>
      <c r="C56" s="569"/>
      <c r="D56" s="573"/>
      <c r="E56" s="578"/>
      <c r="F56" s="579"/>
      <c r="G56" s="579"/>
      <c r="H56" s="579"/>
      <c r="I56" s="579"/>
      <c r="J56" s="579"/>
      <c r="K56" s="579"/>
      <c r="L56" s="580"/>
      <c r="M56" s="92"/>
      <c r="O56" s="19"/>
    </row>
    <row r="57" spans="1:16" x14ac:dyDescent="0.35">
      <c r="B57" s="369"/>
      <c r="C57" s="569"/>
      <c r="D57" s="573"/>
      <c r="E57" s="578"/>
      <c r="F57" s="579"/>
      <c r="G57" s="579"/>
      <c r="H57" s="579"/>
      <c r="I57" s="579"/>
      <c r="J57" s="579"/>
      <c r="K57" s="579"/>
      <c r="L57" s="580"/>
      <c r="M57" s="92"/>
      <c r="O57" s="19"/>
    </row>
    <row r="58" spans="1:16" x14ac:dyDescent="0.35">
      <c r="B58" s="369"/>
      <c r="C58" s="569"/>
      <c r="D58" s="573"/>
      <c r="E58" s="578"/>
      <c r="F58" s="579"/>
      <c r="G58" s="579"/>
      <c r="H58" s="579"/>
      <c r="I58" s="579"/>
      <c r="J58" s="579"/>
      <c r="K58" s="579"/>
      <c r="L58" s="580"/>
      <c r="M58" s="92"/>
      <c r="O58" s="19"/>
    </row>
    <row r="59" spans="1:16" x14ac:dyDescent="0.35">
      <c r="B59" s="369"/>
      <c r="C59" s="569"/>
      <c r="D59" s="573"/>
      <c r="E59" s="578"/>
      <c r="F59" s="579"/>
      <c r="G59" s="579"/>
      <c r="H59" s="579"/>
      <c r="I59" s="579"/>
      <c r="J59" s="579"/>
      <c r="K59" s="579"/>
      <c r="L59" s="580"/>
      <c r="M59" s="92"/>
      <c r="O59" s="19"/>
    </row>
    <row r="60" spans="1:16" x14ac:dyDescent="0.35">
      <c r="B60" s="369"/>
      <c r="C60" s="569"/>
      <c r="D60" s="573"/>
      <c r="E60" s="578"/>
      <c r="F60" s="579"/>
      <c r="G60" s="579"/>
      <c r="H60" s="579"/>
      <c r="I60" s="579"/>
      <c r="J60" s="579"/>
      <c r="K60" s="579"/>
      <c r="L60" s="580"/>
      <c r="M60" s="92"/>
      <c r="O60" s="19"/>
    </row>
    <row r="61" spans="1:16" x14ac:dyDescent="0.35">
      <c r="B61" s="369"/>
      <c r="C61" s="569"/>
      <c r="D61" s="573"/>
      <c r="E61" s="578"/>
      <c r="F61" s="579"/>
      <c r="G61" s="579"/>
      <c r="H61" s="579"/>
      <c r="I61" s="579"/>
      <c r="J61" s="579"/>
      <c r="K61" s="579"/>
      <c r="L61" s="580"/>
      <c r="M61" s="92"/>
      <c r="O61" s="19"/>
    </row>
    <row r="62" spans="1:16" x14ac:dyDescent="0.35">
      <c r="B62" s="382"/>
      <c r="C62" s="585"/>
      <c r="D62" s="586"/>
      <c r="E62" s="587"/>
      <c r="F62" s="588"/>
      <c r="G62" s="588"/>
      <c r="H62" s="588"/>
      <c r="I62" s="588"/>
      <c r="J62" s="588"/>
      <c r="K62" s="588"/>
      <c r="L62" s="589"/>
      <c r="M62" s="92"/>
      <c r="O62" s="19"/>
    </row>
    <row r="63" spans="1:16" s="83" customFormat="1" x14ac:dyDescent="0.35">
      <c r="A63" s="138"/>
      <c r="B63" s="4"/>
      <c r="C63" s="69"/>
      <c r="D63" s="69"/>
      <c r="E63" s="69"/>
      <c r="F63" s="69"/>
      <c r="G63" s="69"/>
      <c r="H63" s="69"/>
      <c r="I63" s="69"/>
      <c r="J63" s="69"/>
      <c r="K63" s="69"/>
      <c r="L63" s="69"/>
      <c r="N63" s="139"/>
    </row>
  </sheetData>
  <sheetProtection algorithmName="SHA-512" hashValue="e43Ufp4Fa/Hl+zoh1ZEPXdv+hO2qKbFwsnmnHXZA3IF2Hw/8JBuH4R9+JLAqIro7vO7n0SrRIwuAcwhybg4KuQ==" saltValue="K1BojX2nRal+3l6GePwjKg==" spinCount="100000" sheet="1" objects="1" scenarios="1" selectLockedCells="1"/>
  <mergeCells count="21">
    <mergeCell ref="B53:C62"/>
    <mergeCell ref="D53:D62"/>
    <mergeCell ref="E53:L62"/>
    <mergeCell ref="D33:D42"/>
    <mergeCell ref="E33:L42"/>
    <mergeCell ref="B43:C52"/>
    <mergeCell ref="D43:D52"/>
    <mergeCell ref="E43:L52"/>
    <mergeCell ref="B33:C42"/>
    <mergeCell ref="B4:L4"/>
    <mergeCell ref="B5:L5"/>
    <mergeCell ref="B6:L6"/>
    <mergeCell ref="B10:L10"/>
    <mergeCell ref="B8:L8"/>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590C6982-93A3-4691-99E4-9AA97E9A9948}">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6E06-317F-43E4-A6C6-377C9C18C326}">
  <sheetPr codeName="Sheet16">
    <tabColor rgb="FF00B0F0"/>
    <pageSetUpPr fitToPage="1"/>
  </sheetPr>
  <dimension ref="A1:P46"/>
  <sheetViews>
    <sheetView showGridLines="0" zoomScaleNormal="100"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9" width="9.453125" style="92" customWidth="1"/>
    <col min="20" max="16384" width="9.453125" style="92"/>
  </cols>
  <sheetData>
    <row r="1" spans="1:16" x14ac:dyDescent="0.35">
      <c r="O1" s="10" t="s">
        <v>70</v>
      </c>
      <c r="P1" s="10" t="s">
        <v>83</v>
      </c>
    </row>
    <row r="2" spans="1:16" x14ac:dyDescent="0.35">
      <c r="B2" s="11" t="s">
        <v>46</v>
      </c>
      <c r="O2" s="2"/>
      <c r="P2" s="2"/>
    </row>
    <row r="3" spans="1:16" x14ac:dyDescent="0.35">
      <c r="B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21" customFormat="1" x14ac:dyDescent="0.35">
      <c r="A7" s="49"/>
      <c r="B7" s="52"/>
      <c r="C7" s="52"/>
      <c r="D7" s="52"/>
      <c r="E7" s="52"/>
      <c r="F7" s="52"/>
      <c r="G7" s="52"/>
      <c r="H7" s="52"/>
      <c r="I7" s="52"/>
      <c r="J7" s="52"/>
      <c r="K7" s="52"/>
      <c r="L7" s="52"/>
      <c r="O7" s="16"/>
      <c r="P7" s="16"/>
    </row>
    <row r="8" spans="1:16" x14ac:dyDescent="0.35">
      <c r="B8" s="645" t="str">
        <f>IF(Intro!$G$23="English",O8,P8)</f>
        <v>CONFIRMATION OF REPORTED DATA</v>
      </c>
      <c r="C8" s="646"/>
      <c r="D8" s="646"/>
      <c r="E8" s="646"/>
      <c r="F8" s="646"/>
      <c r="G8" s="646"/>
      <c r="H8" s="646"/>
      <c r="I8" s="646"/>
      <c r="J8" s="646"/>
      <c r="K8" s="646"/>
      <c r="L8" s="647"/>
      <c r="M8" s="92"/>
      <c r="O8" s="92" t="s">
        <v>40</v>
      </c>
      <c r="P8" s="92" t="s">
        <v>29</v>
      </c>
    </row>
    <row r="9" spans="1:16" x14ac:dyDescent="0.35">
      <c r="B9" s="411" t="str">
        <f>IF(Intro!$G$23="English",O9,P9)</f>
        <v>GENERAL</v>
      </c>
      <c r="C9" s="412"/>
      <c r="D9" s="412"/>
      <c r="E9" s="412"/>
      <c r="F9" s="412"/>
      <c r="G9" s="412"/>
      <c r="H9" s="412"/>
      <c r="I9" s="412"/>
      <c r="J9" s="412"/>
      <c r="K9" s="412"/>
      <c r="L9" s="413"/>
      <c r="M9" s="92"/>
      <c r="O9" s="104" t="s">
        <v>301</v>
      </c>
      <c r="P9" s="104" t="s">
        <v>302</v>
      </c>
    </row>
    <row r="10" spans="1:16" x14ac:dyDescent="0.35">
      <c r="B10" s="102"/>
      <c r="C10" s="163"/>
      <c r="D10" s="163"/>
      <c r="E10" s="163"/>
      <c r="F10" s="163"/>
      <c r="G10" s="163"/>
      <c r="H10" s="163"/>
      <c r="I10" s="163"/>
      <c r="J10" s="163"/>
      <c r="K10" s="163"/>
      <c r="L10" s="164"/>
      <c r="M10" s="92"/>
    </row>
    <row r="11" spans="1:16" s="30" customFormat="1" x14ac:dyDescent="0.35">
      <c r="A11" s="140"/>
      <c r="B11" s="479" t="str">
        <f>IF(Intro!$G$23="English",O11,P11)</f>
        <v>Confirm that all data reported in this questionnaire pertain to the goods as defined in the "Intro" tab.</v>
      </c>
      <c r="C11" s="444"/>
      <c r="D11" s="444"/>
      <c r="E11" s="444"/>
      <c r="F11" s="444"/>
      <c r="G11" s="444"/>
      <c r="H11" s="444"/>
      <c r="I11" s="444"/>
      <c r="J11" s="242"/>
      <c r="K11" s="1"/>
      <c r="L11" s="174"/>
      <c r="O11" s="30" t="s">
        <v>355</v>
      </c>
      <c r="P11" s="30" t="s">
        <v>356</v>
      </c>
    </row>
    <row r="12" spans="1:16" s="30" customFormat="1" x14ac:dyDescent="0.35">
      <c r="A12" s="140"/>
      <c r="B12" s="648" t="str">
        <f>IF(Intro!$G$23="English",O12,P12)</f>
        <v>Confirm that all volumes reported in this questionnaire are in tonnes.</v>
      </c>
      <c r="C12" s="649"/>
      <c r="D12" s="649"/>
      <c r="E12" s="649"/>
      <c r="F12" s="649"/>
      <c r="G12" s="649"/>
      <c r="H12" s="649"/>
      <c r="I12" s="649"/>
      <c r="J12" s="105"/>
      <c r="K12" s="1"/>
      <c r="L12" s="132"/>
      <c r="O12" s="30" t="str">
        <f>"Confirm that all volumes reported in this questionnaire are in "&amp;(Variables!B23)&amp;"."</f>
        <v>Confirm that all volumes reported in this questionnaire are in tonnes.</v>
      </c>
      <c r="P12" s="30" t="str">
        <f>"Confirmez que tous les volumes déclarés dans ce questionnaire sont en "&amp;(Variables!C23)&amp;"."</f>
        <v>Confirmez que tous les volumes déclarés dans ce questionnaire sont en tonnes.</v>
      </c>
    </row>
    <row r="13" spans="1:16" s="30" customFormat="1" x14ac:dyDescent="0.35">
      <c r="A13" s="140"/>
      <c r="B13" s="648" t="str">
        <f>IF(Intro!$G$23="English",O13,P13)</f>
        <v>Confirm that all values reported in this questionnaire are in Canadian dollars.</v>
      </c>
      <c r="C13" s="649" t="e">
        <f>IF(SUM(#REF!)&lt;&gt;0,"X","-")</f>
        <v>#REF!</v>
      </c>
      <c r="D13" s="649" t="e">
        <f>IF(SUM(#REF!)&lt;&gt;0,"X","-")</f>
        <v>#REF!</v>
      </c>
      <c r="E13" s="649" t="e">
        <f>IF(SUM(#REF!)&lt;&gt;0,"X","-")</f>
        <v>#REF!</v>
      </c>
      <c r="F13" s="649" t="e">
        <f>IF(SUM(#REF!)&lt;&gt;0,"X","-")</f>
        <v>#REF!</v>
      </c>
      <c r="G13" s="649" t="e">
        <f>IF(SUM(#REF!)&lt;&gt;0,"X","-")</f>
        <v>#REF!</v>
      </c>
      <c r="H13" s="649"/>
      <c r="I13" s="649"/>
      <c r="J13" s="105"/>
      <c r="K13" s="1"/>
      <c r="L13" s="132"/>
      <c r="O13" s="30" t="s">
        <v>169</v>
      </c>
      <c r="P13" s="30" t="s">
        <v>168</v>
      </c>
    </row>
    <row r="14" spans="1:16" s="30" customFormat="1" x14ac:dyDescent="0.35">
      <c r="A14" s="140"/>
      <c r="B14" s="648" t="str">
        <f>IF(Intro!$G$23="English",O14,P14)</f>
        <v>Confirm that all information is reported on a calendar-year basis.</v>
      </c>
      <c r="C14" s="649" t="e">
        <f>IF(SUM(#REF!)&lt;&gt;0,"X","-")</f>
        <v>#REF!</v>
      </c>
      <c r="D14" s="649" t="e">
        <f>IF(SUM(#REF!)&lt;&gt;0,"X","-")</f>
        <v>#REF!</v>
      </c>
      <c r="E14" s="649" t="e">
        <f>IF(SUM(#REF!)&lt;&gt;0,"X","-")</f>
        <v>#REF!</v>
      </c>
      <c r="F14" s="649" t="e">
        <f>IF(SUM(#REF!)&lt;&gt;0,"X","-")</f>
        <v>#REF!</v>
      </c>
      <c r="G14" s="649" t="e">
        <f>IF(SUM(#REF!)&lt;&gt;0,"X","-")</f>
        <v>#REF!</v>
      </c>
      <c r="H14" s="649"/>
      <c r="I14" s="649"/>
      <c r="J14" s="105"/>
      <c r="K14" s="1"/>
      <c r="L14" s="174"/>
      <c r="O14" s="30" t="s">
        <v>67</v>
      </c>
      <c r="P14" s="30" t="s">
        <v>68</v>
      </c>
    </row>
    <row r="15" spans="1:16" x14ac:dyDescent="0.35">
      <c r="B15" s="102"/>
      <c r="C15" s="163"/>
      <c r="D15" s="163"/>
      <c r="E15" s="163"/>
      <c r="F15" s="163"/>
      <c r="G15" s="163"/>
      <c r="H15" s="163"/>
      <c r="I15" s="163"/>
      <c r="J15" s="163"/>
      <c r="K15" s="163"/>
      <c r="L15" s="164"/>
      <c r="M15" s="92"/>
    </row>
    <row r="16" spans="1:16" s="30" customFormat="1" x14ac:dyDescent="0.35">
      <c r="A16" s="140"/>
      <c r="B16" s="369" t="str">
        <f>IF(Intro!$G$23="English",O16,P16)</f>
        <v>If no, explain.</v>
      </c>
      <c r="C16" s="370"/>
      <c r="D16" s="370"/>
      <c r="E16" s="370"/>
      <c r="F16" s="370"/>
      <c r="G16" s="370"/>
      <c r="H16" s="370"/>
      <c r="I16" s="370"/>
      <c r="J16" s="370"/>
      <c r="K16" s="124"/>
      <c r="L16" s="174"/>
      <c r="O16" s="210" t="s">
        <v>331</v>
      </c>
      <c r="P16" s="6" t="s">
        <v>332</v>
      </c>
    </row>
    <row r="17" spans="1:16" s="30" customFormat="1" x14ac:dyDescent="0.35">
      <c r="A17" s="140"/>
      <c r="B17" s="194"/>
      <c r="C17" s="195"/>
      <c r="D17" s="195"/>
      <c r="E17" s="195"/>
      <c r="F17" s="195"/>
      <c r="G17" s="195"/>
      <c r="H17" s="195"/>
      <c r="I17" s="195"/>
      <c r="J17" s="195"/>
      <c r="K17" s="197"/>
      <c r="L17" s="174"/>
      <c r="O17" s="210"/>
      <c r="P17" s="6"/>
    </row>
    <row r="18" spans="1:16" s="30" customFormat="1" x14ac:dyDescent="0.35">
      <c r="A18" s="140"/>
      <c r="B18" s="650"/>
      <c r="C18" s="579"/>
      <c r="D18" s="579"/>
      <c r="E18" s="579"/>
      <c r="F18" s="579"/>
      <c r="G18" s="579"/>
      <c r="H18" s="579"/>
      <c r="I18" s="579"/>
      <c r="J18" s="579"/>
      <c r="K18" s="579"/>
      <c r="L18" s="580"/>
    </row>
    <row r="19" spans="1:16" s="30" customFormat="1" x14ac:dyDescent="0.35">
      <c r="A19" s="140"/>
      <c r="B19" s="650"/>
      <c r="C19" s="579"/>
      <c r="D19" s="579"/>
      <c r="E19" s="579"/>
      <c r="F19" s="579"/>
      <c r="G19" s="579"/>
      <c r="H19" s="579"/>
      <c r="I19" s="579"/>
      <c r="J19" s="579"/>
      <c r="K19" s="579"/>
      <c r="L19" s="580"/>
    </row>
    <row r="20" spans="1:16" s="30" customFormat="1" x14ac:dyDescent="0.35">
      <c r="A20" s="140"/>
      <c r="B20" s="650"/>
      <c r="C20" s="579"/>
      <c r="D20" s="579"/>
      <c r="E20" s="579"/>
      <c r="F20" s="579"/>
      <c r="G20" s="579"/>
      <c r="H20" s="579"/>
      <c r="I20" s="579"/>
      <c r="J20" s="579"/>
      <c r="K20" s="579"/>
      <c r="L20" s="580"/>
    </row>
    <row r="21" spans="1:16" s="30" customFormat="1" x14ac:dyDescent="0.35">
      <c r="A21" s="140"/>
      <c r="B21" s="650"/>
      <c r="C21" s="579"/>
      <c r="D21" s="579"/>
      <c r="E21" s="579"/>
      <c r="F21" s="579"/>
      <c r="G21" s="579"/>
      <c r="H21" s="579"/>
      <c r="I21" s="579"/>
      <c r="J21" s="579"/>
      <c r="K21" s="579"/>
      <c r="L21" s="580"/>
    </row>
    <row r="22" spans="1:16" s="30" customFormat="1" x14ac:dyDescent="0.35">
      <c r="A22" s="140"/>
      <c r="B22" s="650"/>
      <c r="C22" s="579"/>
      <c r="D22" s="579"/>
      <c r="E22" s="579"/>
      <c r="F22" s="579"/>
      <c r="G22" s="579"/>
      <c r="H22" s="579"/>
      <c r="I22" s="579"/>
      <c r="J22" s="579"/>
      <c r="K22" s="579"/>
      <c r="L22" s="580"/>
    </row>
    <row r="23" spans="1:16" s="30" customFormat="1" x14ac:dyDescent="0.35">
      <c r="A23" s="140"/>
      <c r="B23" s="650"/>
      <c r="C23" s="579"/>
      <c r="D23" s="579"/>
      <c r="E23" s="579"/>
      <c r="F23" s="579"/>
      <c r="G23" s="579"/>
      <c r="H23" s="579"/>
      <c r="I23" s="579"/>
      <c r="J23" s="579"/>
      <c r="K23" s="579"/>
      <c r="L23" s="580"/>
    </row>
    <row r="24" spans="1:16" s="30" customFormat="1" x14ac:dyDescent="0.35">
      <c r="A24" s="140"/>
      <c r="B24" s="650"/>
      <c r="C24" s="579"/>
      <c r="D24" s="579"/>
      <c r="E24" s="579"/>
      <c r="F24" s="579"/>
      <c r="G24" s="579"/>
      <c r="H24" s="579"/>
      <c r="I24" s="579"/>
      <c r="J24" s="579"/>
      <c r="K24" s="579"/>
      <c r="L24" s="580"/>
    </row>
    <row r="25" spans="1:16" s="30" customFormat="1" x14ac:dyDescent="0.35">
      <c r="A25" s="140"/>
      <c r="B25" s="650"/>
      <c r="C25" s="579"/>
      <c r="D25" s="579"/>
      <c r="E25" s="579"/>
      <c r="F25" s="579"/>
      <c r="G25" s="579"/>
      <c r="H25" s="579"/>
      <c r="I25" s="579"/>
      <c r="J25" s="579"/>
      <c r="K25" s="579"/>
      <c r="L25" s="580"/>
    </row>
    <row r="26" spans="1:16" x14ac:dyDescent="0.35">
      <c r="B26" s="159"/>
      <c r="C26" s="160"/>
      <c r="D26" s="160"/>
      <c r="E26" s="160"/>
      <c r="F26" s="160"/>
      <c r="G26" s="160"/>
      <c r="H26" s="160"/>
      <c r="I26" s="160"/>
      <c r="J26" s="160"/>
      <c r="K26" s="160"/>
      <c r="L26" s="161"/>
      <c r="M26" s="92"/>
    </row>
    <row r="27" spans="1:16" x14ac:dyDescent="0.35">
      <c r="B27" s="411" t="str">
        <f>IF(Intro!$G$23="English",O27,P27)</f>
        <v>IMPORTS AND SALES</v>
      </c>
      <c r="C27" s="412"/>
      <c r="D27" s="412"/>
      <c r="E27" s="412"/>
      <c r="F27" s="412"/>
      <c r="G27" s="412"/>
      <c r="H27" s="412"/>
      <c r="I27" s="412"/>
      <c r="J27" s="412"/>
      <c r="K27" s="412"/>
      <c r="L27" s="413"/>
      <c r="M27" s="92"/>
      <c r="O27" s="104" t="s">
        <v>288</v>
      </c>
      <c r="P27" s="104" t="s">
        <v>304</v>
      </c>
    </row>
    <row r="28" spans="1:16" x14ac:dyDescent="0.35">
      <c r="B28" s="102"/>
      <c r="C28" s="163"/>
      <c r="D28" s="163"/>
      <c r="E28" s="163"/>
      <c r="F28" s="163"/>
      <c r="G28" s="163"/>
      <c r="H28" s="163"/>
      <c r="I28" s="163"/>
      <c r="J28" s="163"/>
      <c r="K28" s="163"/>
      <c r="L28" s="164"/>
      <c r="M28" s="92"/>
    </row>
    <row r="29" spans="1:16" x14ac:dyDescent="0.35">
      <c r="B29" s="417" t="str">
        <f>IF(Intro!$G$23="English",O29,P29)</f>
        <v>Note: Public/non-confidential information in this table is automatically generated from the information provided in the "Imp" tabs and "Invent-Stock" tab. Any changes to this public summary must therefore be made in those tabs.</v>
      </c>
      <c r="C29" s="418"/>
      <c r="D29" s="418"/>
      <c r="E29" s="418"/>
      <c r="F29" s="418"/>
      <c r="G29" s="418"/>
      <c r="H29" s="418"/>
      <c r="I29" s="418"/>
      <c r="J29" s="418"/>
      <c r="K29" s="418"/>
      <c r="L29" s="434"/>
      <c r="M29" s="92"/>
      <c r="O29" s="92" t="s">
        <v>303</v>
      </c>
      <c r="P29" s="92" t="s">
        <v>137</v>
      </c>
    </row>
    <row r="30" spans="1:16" x14ac:dyDescent="0.35">
      <c r="B30" s="417"/>
      <c r="C30" s="418"/>
      <c r="D30" s="418"/>
      <c r="E30" s="418"/>
      <c r="F30" s="418"/>
      <c r="G30" s="418"/>
      <c r="H30" s="418"/>
      <c r="I30" s="418"/>
      <c r="J30" s="418"/>
      <c r="K30" s="418"/>
      <c r="L30" s="434"/>
      <c r="M30" s="92"/>
    </row>
    <row r="31" spans="1:16" x14ac:dyDescent="0.35">
      <c r="B31" s="118"/>
      <c r="E31" s="92"/>
      <c r="F31" s="92"/>
      <c r="G31" s="92"/>
      <c r="H31" s="92"/>
      <c r="I31" s="92"/>
      <c r="J31" s="131"/>
      <c r="K31" s="131"/>
      <c r="L31" s="132"/>
      <c r="M31" s="92"/>
      <c r="O31" s="19"/>
    </row>
    <row r="32" spans="1:16" ht="14.5" customHeight="1" x14ac:dyDescent="0.35">
      <c r="B32" s="123"/>
      <c r="D32" s="92"/>
      <c r="F32" s="598">
        <f>Variables!B6</f>
        <v>2022</v>
      </c>
      <c r="G32" s="598">
        <f>F32+1</f>
        <v>2023</v>
      </c>
      <c r="H32" s="598">
        <f>G32+1</f>
        <v>2024</v>
      </c>
      <c r="I32" s="598" t="str">
        <f>IF(Intro!$G$23="English",Variables!B9,Variables!C9)</f>
        <v>Jan-Sept 2024</v>
      </c>
      <c r="J32" s="598" t="str">
        <f>IF(Intro!$G$23="English",Variables!B10,Variables!C10)</f>
        <v>Jan-Sept 2025</v>
      </c>
      <c r="K32" s="131"/>
      <c r="L32" s="132"/>
      <c r="M32" s="92"/>
      <c r="O32" s="19"/>
    </row>
    <row r="33" spans="1:15" s="10" customFormat="1" x14ac:dyDescent="0.35">
      <c r="A33" s="24"/>
      <c r="B33" s="123"/>
      <c r="C33" s="1"/>
      <c r="E33" s="1"/>
      <c r="F33" s="599"/>
      <c r="G33" s="599"/>
      <c r="H33" s="599"/>
      <c r="I33" s="599"/>
      <c r="J33" s="599"/>
      <c r="K33" s="131"/>
      <c r="L33" s="132"/>
      <c r="O33" s="25"/>
    </row>
    <row r="34" spans="1:15" s="30" customFormat="1" ht="14.5" customHeight="1" x14ac:dyDescent="0.35">
      <c r="A34" s="140"/>
      <c r="B34" s="169"/>
      <c r="C34" s="166"/>
      <c r="D34" s="167"/>
      <c r="E34" s="166" t="str">
        <f>IF(Intro!$G$23="English","Imports from "&amp;Variables!B30,"Importations de "&amp;Variables!C30)</f>
        <v>Imports from China</v>
      </c>
      <c r="F34" s="165" t="str">
        <f>IF(SUM(CHN!G29:G30)&lt;&gt;0,"X","-")</f>
        <v>-</v>
      </c>
      <c r="G34" s="165" t="str">
        <f>IF(SUM(CHN!H29:H30)&lt;&gt;0,"X","-")</f>
        <v>-</v>
      </c>
      <c r="H34" s="165" t="str">
        <f>IF(SUM(CHN!I29:I30)&lt;&gt;0,"X","-")</f>
        <v>-</v>
      </c>
      <c r="I34" s="165" t="str">
        <f>IF(SUM(CHN!J29:J30)&lt;&gt;0,"X","-")</f>
        <v>-</v>
      </c>
      <c r="J34" s="165" t="str">
        <f>IF(SUM(CHN!K29:K30)&lt;&gt;0,"X","-")</f>
        <v>-</v>
      </c>
      <c r="K34" s="131"/>
      <c r="L34" s="132"/>
    </row>
    <row r="35" spans="1:15" s="30" customFormat="1" ht="14.5" customHeight="1" x14ac:dyDescent="0.35">
      <c r="A35" s="140"/>
      <c r="B35" s="169"/>
      <c r="C35" s="166"/>
      <c r="D35" s="167"/>
      <c r="E35" s="166" t="str">
        <f>IF(Intro!$G$23="English","Imports from "&amp;Variables!B31,"Importations de "&amp;Variables!C31)</f>
        <v>Imports from Korea</v>
      </c>
      <c r="F35" s="165" t="str">
        <f>IF(SUM('KOR•COR'!G29:G30)&lt;&gt;0,"X","-")</f>
        <v>-</v>
      </c>
      <c r="G35" s="165" t="str">
        <f>IF(SUM('KOR•COR'!H29:H30)&lt;&gt;0,"X","-")</f>
        <v>-</v>
      </c>
      <c r="H35" s="165" t="str">
        <f>IF(SUM('KOR•COR'!I29:I30)&lt;&gt;0,"X","-")</f>
        <v>-</v>
      </c>
      <c r="I35" s="165" t="str">
        <f>IF(SUM('KOR•COR'!J29:J30)&lt;&gt;0,"X","-")</f>
        <v>-</v>
      </c>
      <c r="J35" s="165" t="str">
        <f>IF(SUM('KOR•COR'!K29:K30)&lt;&gt;0,"X","-")</f>
        <v>-</v>
      </c>
      <c r="K35" s="131"/>
      <c r="L35" s="132"/>
    </row>
    <row r="36" spans="1:15" s="30" customFormat="1" ht="14.5" customHeight="1" x14ac:dyDescent="0.35">
      <c r="A36" s="140"/>
      <c r="B36" s="169"/>
      <c r="C36" s="166"/>
      <c r="D36" s="167"/>
      <c r="E36" s="166" t="str">
        <f>IF(Intro!$G$23="English","Imports from "&amp;Variables!B32,"Importations de "&amp;Variables!C32)</f>
        <v>Imports from Türkiye</v>
      </c>
      <c r="F36" s="165" t="str">
        <f>IF(SUM(TUR!G29:G30)&lt;&gt;0,"X","-")</f>
        <v>-</v>
      </c>
      <c r="G36" s="165" t="str">
        <f>IF(SUM(TUR!H29:H30)&lt;&gt;0,"X","-")</f>
        <v>-</v>
      </c>
      <c r="H36" s="165" t="str">
        <f>IF(SUM(TUR!I29:I30)&lt;&gt;0,"X","-")</f>
        <v>-</v>
      </c>
      <c r="I36" s="165" t="str">
        <f>IF(SUM(TUR!J29:J30)&lt;&gt;0,"X","-")</f>
        <v>-</v>
      </c>
      <c r="J36" s="165" t="str">
        <f>IF(SUM(TUR!K29:K30)&lt;&gt;0,"X","-")</f>
        <v>-</v>
      </c>
      <c r="K36" s="131"/>
      <c r="L36" s="132"/>
    </row>
    <row r="37" spans="1:15" s="30" customFormat="1" ht="14.5" customHeight="1" x14ac:dyDescent="0.35">
      <c r="A37" s="140"/>
      <c r="B37" s="169"/>
      <c r="C37" s="166"/>
      <c r="D37" s="167"/>
      <c r="E37" s="166" t="str">
        <f>IF(Intro!$G$23="English","Imports from countries subject to other measures","Importations en provenance de pays soumis à d'autres mesures")</f>
        <v>Imports from countries subject to other measures</v>
      </c>
      <c r="F37" s="165" t="str">
        <f>IF(SUM('Measures•Mesures'!G29:G30)&lt;&gt;0,"X","-")</f>
        <v>-</v>
      </c>
      <c r="G37" s="165" t="str">
        <f>IF(SUM('Measures•Mesures'!H29:H30)&lt;&gt;0,"X","-")</f>
        <v>-</v>
      </c>
      <c r="H37" s="165" t="str">
        <f>IF(SUM('Measures•Mesures'!I29:I30)&lt;&gt;0,"X","-")</f>
        <v>-</v>
      </c>
      <c r="I37" s="165" t="str">
        <f>IF(SUM('Measures•Mesures'!J29:J30)&lt;&gt;0,"X","-")</f>
        <v>-</v>
      </c>
      <c r="J37" s="165" t="str">
        <f>IF(SUM('Measures•Mesures'!K29:K30)&lt;&gt;0,"X","-")</f>
        <v>-</v>
      </c>
      <c r="K37" s="131"/>
      <c r="L37" s="132"/>
    </row>
    <row r="38" spans="1:15" s="30" customFormat="1" ht="14.5" customHeight="1" x14ac:dyDescent="0.35">
      <c r="A38" s="140"/>
      <c r="B38" s="169"/>
      <c r="C38" s="166"/>
      <c r="D38" s="167"/>
      <c r="E38" s="166" t="str">
        <f>IF(Intro!$G$23="English","Imports from "&amp;Variables!B34,"Importations de "&amp;Variables!C34)</f>
        <v>Imports from United States of America</v>
      </c>
      <c r="F38" s="165" t="str">
        <f>IF(SUM('US•ÉU'!G29:G30)&lt;&gt;0,"X","-")</f>
        <v>-</v>
      </c>
      <c r="G38" s="165" t="str">
        <f>IF(SUM('US•ÉU'!H29:H30)&lt;&gt;0,"X","-")</f>
        <v>-</v>
      </c>
      <c r="H38" s="165" t="str">
        <f>IF(SUM('US•ÉU'!I29:I30)&lt;&gt;0,"X","-")</f>
        <v>-</v>
      </c>
      <c r="I38" s="165" t="str">
        <f>IF(SUM('US•ÉU'!J29:J30)&lt;&gt;0,"X","-")</f>
        <v>-</v>
      </c>
      <c r="J38" s="165" t="str">
        <f>IF(SUM('US•ÉU'!K29:K30)&lt;&gt;0,"X","-")</f>
        <v>-</v>
      </c>
      <c r="K38" s="131"/>
      <c r="L38" s="132"/>
    </row>
    <row r="39" spans="1:15" s="30" customFormat="1" ht="28" x14ac:dyDescent="0.35">
      <c r="A39" s="140" t="s">
        <v>382</v>
      </c>
      <c r="B39" s="495" t="str">
        <f>IF(Intro!$G$23="English","Imports from "&amp;Variables!B35,"Importations de "&amp;Variables!C35)</f>
        <v>Imports from Other countries (including goods exported from Thailand from Thai Steel Profile Public Company Limited)</v>
      </c>
      <c r="C39" s="496"/>
      <c r="D39" s="496"/>
      <c r="E39" s="660"/>
      <c r="F39" s="165" t="str">
        <f>IF(SUM('Other•Autre'!G29:G30)&lt;&gt;0,"X","-")</f>
        <v>-</v>
      </c>
      <c r="G39" s="165" t="str">
        <f>IF(SUM('Other•Autre'!H29:H30)&lt;&gt;0,"X","-")</f>
        <v>-</v>
      </c>
      <c r="H39" s="165" t="str">
        <f>IF(SUM('Other•Autre'!I29:I30)&lt;&gt;0,"X","-")</f>
        <v>-</v>
      </c>
      <c r="I39" s="165" t="str">
        <f>IF(SUM('Other•Autre'!J29:J30)&lt;&gt;0,"X","-")</f>
        <v>-</v>
      </c>
      <c r="J39" s="165" t="str">
        <f>IF(SUM('Other•Autre'!K29:K30)&lt;&gt;0,"X","-")</f>
        <v>-</v>
      </c>
      <c r="K39" s="131"/>
      <c r="L39" s="132"/>
    </row>
    <row r="40" spans="1:15" s="30" customFormat="1" ht="14.5" customHeight="1" x14ac:dyDescent="0.35">
      <c r="A40" s="140"/>
      <c r="B40" s="169"/>
      <c r="C40" s="168"/>
      <c r="D40" s="167"/>
      <c r="E40" s="168" t="str">
        <f>'Other•Autre'!B24</f>
        <v xml:space="preserve">Other countries include: </v>
      </c>
      <c r="F40" s="651" t="str">
        <f>IF('Other•Autre'!D24="","-",'Other•Autre'!D24)</f>
        <v>-</v>
      </c>
      <c r="G40" s="652"/>
      <c r="H40" s="652"/>
      <c r="I40" s="652"/>
      <c r="J40" s="653"/>
      <c r="K40" s="131"/>
      <c r="L40" s="132"/>
    </row>
    <row r="41" spans="1:15" s="30" customFormat="1" x14ac:dyDescent="0.35">
      <c r="A41" s="140"/>
      <c r="B41" s="169"/>
      <c r="C41" s="168"/>
      <c r="D41" s="167"/>
      <c r="E41" s="168"/>
      <c r="F41" s="654"/>
      <c r="G41" s="655"/>
      <c r="H41" s="655"/>
      <c r="I41" s="655"/>
      <c r="J41" s="656"/>
      <c r="K41" s="131"/>
      <c r="L41" s="132"/>
    </row>
    <row r="42" spans="1:15" s="30" customFormat="1" x14ac:dyDescent="0.35">
      <c r="A42" s="140"/>
      <c r="B42" s="169"/>
      <c r="C42" s="168"/>
      <c r="D42" s="167"/>
      <c r="E42" s="168"/>
      <c r="F42" s="657"/>
      <c r="G42" s="658"/>
      <c r="H42" s="658"/>
      <c r="I42" s="658"/>
      <c r="J42" s="659"/>
      <c r="K42" s="131"/>
      <c r="L42" s="132"/>
    </row>
    <row r="43" spans="1:15" s="30" customFormat="1" ht="14.5" customHeight="1" x14ac:dyDescent="0.35">
      <c r="A43" s="140"/>
      <c r="B43" s="169"/>
      <c r="C43" s="166"/>
      <c r="D43" s="167"/>
      <c r="E43" s="166" t="str">
        <f>CHN!B33</f>
        <v>Sales to distributors in Canada</v>
      </c>
      <c r="F43" s="213" t="str">
        <f>IF(SUM(Begin:End!G33:G34)&lt;&gt;0,"X","-")</f>
        <v>-</v>
      </c>
      <c r="G43" s="213" t="str">
        <f>IF(SUM(Begin:End!H33:H34)&lt;&gt;0,"X","-")</f>
        <v>-</v>
      </c>
      <c r="H43" s="213" t="str">
        <f>IF(SUM(Begin:End!I33:I34)&lt;&gt;0,"X","-")</f>
        <v>-</v>
      </c>
      <c r="I43" s="213" t="str">
        <f>IF(SUM(Begin:End!J33:J34)&lt;&gt;0,"X","-")</f>
        <v>-</v>
      </c>
      <c r="J43" s="213" t="str">
        <f>IF(SUM(Begin:End!K33:K34)&lt;&gt;0,"X","-")</f>
        <v>-</v>
      </c>
      <c r="K43" s="131"/>
      <c r="L43" s="132"/>
    </row>
    <row r="44" spans="1:15" s="30" customFormat="1" ht="14.5" customHeight="1" x14ac:dyDescent="0.35">
      <c r="A44" s="140"/>
      <c r="B44" s="169"/>
      <c r="C44" s="166"/>
      <c r="D44" s="167"/>
      <c r="E44" s="166" t="str">
        <f>CHN!B36</f>
        <v>Sales to end users in Canada</v>
      </c>
      <c r="F44" s="165" t="str">
        <f>IF(SUM(Begin:End!G36:G37)&lt;&gt;0,"X","-")</f>
        <v>-</v>
      </c>
      <c r="G44" s="165" t="str">
        <f>IF(SUM(Begin:End!H36:H37)&lt;&gt;0,"X","-")</f>
        <v>-</v>
      </c>
      <c r="H44" s="165" t="str">
        <f>IF(SUM(Begin:End!I36:I37)&lt;&gt;0,"X","-")</f>
        <v>-</v>
      </c>
      <c r="I44" s="165" t="str">
        <f>IF(SUM(Begin:End!J36:J37)&lt;&gt;0,"X","-")</f>
        <v>-</v>
      </c>
      <c r="J44" s="165" t="str">
        <f>IF(SUM(Begin:End!K36:K37)&lt;&gt;0,"X","-")</f>
        <v>-</v>
      </c>
      <c r="K44" s="131"/>
      <c r="L44" s="132"/>
    </row>
    <row r="45" spans="1:15" s="30" customFormat="1" x14ac:dyDescent="0.35">
      <c r="A45" s="140"/>
      <c r="B45" s="169"/>
      <c r="C45" s="166"/>
      <c r="D45" s="167"/>
      <c r="E45" s="166" t="str">
        <f>'Invent•Stock'!B29</f>
        <v>Export sales</v>
      </c>
      <c r="F45" s="165" t="str">
        <f>IF(SUM('Invent•Stock'!G29:G30)&lt;&gt;0,"X","-")</f>
        <v>-</v>
      </c>
      <c r="G45" s="165" t="str">
        <f>IF(SUM('Invent•Stock'!H29:H30)&lt;&gt;0,"X","-")</f>
        <v>-</v>
      </c>
      <c r="H45" s="165" t="str">
        <f>IF(SUM('Invent•Stock'!I29:I30)&lt;&gt;0,"X","-")</f>
        <v>-</v>
      </c>
      <c r="I45" s="165" t="str">
        <f>IF(SUM('Invent•Stock'!J29:J30)&lt;&gt;0,"X","-")</f>
        <v>-</v>
      </c>
      <c r="J45" s="165" t="str">
        <f>IF(SUM('Invent•Stock'!K29:K30)&lt;&gt;0,"X","-")</f>
        <v>-</v>
      </c>
      <c r="K45" s="131"/>
      <c r="L45" s="132"/>
    </row>
    <row r="46" spans="1:15" x14ac:dyDescent="0.35">
      <c r="B46" s="159"/>
      <c r="C46" s="160"/>
      <c r="D46" s="160"/>
      <c r="E46" s="160"/>
      <c r="F46" s="160"/>
      <c r="G46" s="160"/>
      <c r="H46" s="160"/>
      <c r="I46" s="160"/>
      <c r="J46" s="160"/>
      <c r="K46" s="160"/>
      <c r="L46" s="161"/>
      <c r="M46" s="92"/>
    </row>
  </sheetData>
  <sheetProtection algorithmName="SHA-512" hashValue="AzV2XnQov/8vu5uJMkVS78xza9LdMjuNysH7ULPGzbrCAob3mSwtK277w1Iy4PcKijD/0sJbb/mbyJITMaWdKA==" saltValue="8cDdG+wokiZziVjfxdpXIQ==" spinCount="100000" sheet="1" objects="1" scenarios="1" selectLockedCells="1"/>
  <mergeCells count="20">
    <mergeCell ref="B29:L30"/>
    <mergeCell ref="F40:J42"/>
    <mergeCell ref="F32:F33"/>
    <mergeCell ref="G32:G33"/>
    <mergeCell ref="H32:H33"/>
    <mergeCell ref="I32:I33"/>
    <mergeCell ref="J32:J33"/>
    <mergeCell ref="B39:E39"/>
    <mergeCell ref="B12:I12"/>
    <mergeCell ref="B13:I13"/>
    <mergeCell ref="B14:I14"/>
    <mergeCell ref="B27:L27"/>
    <mergeCell ref="B11:I11"/>
    <mergeCell ref="B16:J16"/>
    <mergeCell ref="B18:L25"/>
    <mergeCell ref="B4:L4"/>
    <mergeCell ref="B5:L5"/>
    <mergeCell ref="B6:L6"/>
    <mergeCell ref="B9:L9"/>
    <mergeCell ref="B8:L8"/>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5581C513-4446-475E-B4BD-D7F497FC6281}">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730927-405D-4011-AA80-2EE71C4FE207}">
          <x14:formula1>
            <xm:f>Variables!$D$38:$D$39</xm:f>
          </x14:formula1>
          <xm:sqref>J11:J14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DEC3-1720-49F3-AE7A-30B9E375F3B2}">
  <sheetPr>
    <tabColor rgb="FFFFC000"/>
  </sheetPr>
  <dimension ref="A1:T62"/>
  <sheetViews>
    <sheetView workbookViewId="0">
      <selection activeCell="T20" sqref="T20"/>
    </sheetView>
  </sheetViews>
  <sheetFormatPr defaultColWidth="9.1796875" defaultRowHeight="12" x14ac:dyDescent="0.3"/>
  <cols>
    <col min="1" max="1" width="31.26953125" style="258" customWidth="1"/>
    <col min="2" max="2" width="29.453125" style="258" bestFit="1" customWidth="1"/>
    <col min="3" max="3" width="18.1796875" style="258" customWidth="1"/>
    <col min="4" max="4" width="9.7265625" style="258" bestFit="1" customWidth="1"/>
    <col min="5" max="6" width="9.26953125" style="258" bestFit="1" customWidth="1"/>
    <col min="7" max="7" width="10" style="258" bestFit="1" customWidth="1"/>
    <col min="8" max="9" width="10" style="258" customWidth="1"/>
    <col min="10" max="10" width="9.453125" style="258" bestFit="1" customWidth="1"/>
    <col min="11" max="11" width="10.1796875" style="258" bestFit="1" customWidth="1"/>
    <col min="12" max="13" width="10.1796875" style="258" customWidth="1"/>
    <col min="14" max="16384" width="9.1796875" style="258"/>
  </cols>
  <sheetData>
    <row r="1" spans="1:19" ht="15.75" customHeight="1" thickBot="1" x14ac:dyDescent="0.35">
      <c r="C1" s="259"/>
      <c r="D1" s="259"/>
      <c r="E1" s="674" t="s">
        <v>408</v>
      </c>
      <c r="F1" s="675"/>
      <c r="G1" s="675"/>
      <c r="H1" s="675"/>
      <c r="I1" s="676"/>
      <c r="J1" s="260"/>
      <c r="K1" s="260"/>
      <c r="L1" s="260"/>
      <c r="M1" s="260"/>
      <c r="N1" s="260"/>
    </row>
    <row r="2" spans="1:19" ht="12.5" thickBot="1" x14ac:dyDescent="0.35">
      <c r="A2" s="261" t="s">
        <v>409</v>
      </c>
      <c r="B2" s="677" t="s">
        <v>410</v>
      </c>
      <c r="C2" s="678"/>
      <c r="D2" s="262"/>
      <c r="E2" s="263">
        <f>E17</f>
        <v>2022</v>
      </c>
      <c r="F2" s="263">
        <f>F17</f>
        <v>2023</v>
      </c>
      <c r="G2" s="263">
        <f>G17</f>
        <v>2024</v>
      </c>
      <c r="H2" s="263" t="str">
        <f>H17</f>
        <v>I-2024</v>
      </c>
      <c r="I2" s="264" t="str">
        <f>I17</f>
        <v>I-2025</v>
      </c>
    </row>
    <row r="3" spans="1:19" ht="12.5" thickBot="1" x14ac:dyDescent="0.35">
      <c r="A3" s="265">
        <f>Public!F17</f>
        <v>0</v>
      </c>
      <c r="B3" s="266" t="s">
        <v>411</v>
      </c>
      <c r="C3" s="267"/>
      <c r="D3" s="267"/>
      <c r="E3" s="268" t="str">
        <f>IF(Confirm!F34="-","","X")</f>
        <v/>
      </c>
      <c r="F3" s="268" t="str">
        <f>IF(Confirm!G34="-","","X")</f>
        <v/>
      </c>
      <c r="G3" s="268" t="str">
        <f>IF(Confirm!H34="-","","X")</f>
        <v/>
      </c>
      <c r="H3" s="268" t="str">
        <f>IF(Confirm!I34="-","","X")</f>
        <v/>
      </c>
      <c r="I3" s="269" t="str">
        <f>IF(Confirm!J34="-","","X")</f>
        <v/>
      </c>
      <c r="J3" s="270" t="str">
        <f>IF((COUNTIF(E3:I3,"X")&gt;=1),"Copy","Don't")</f>
        <v>Don't</v>
      </c>
    </row>
    <row r="4" spans="1:19" x14ac:dyDescent="0.3">
      <c r="A4" s="668">
        <f>Public!F18</f>
        <v>0</v>
      </c>
      <c r="B4" s="266" t="s">
        <v>412</v>
      </c>
      <c r="C4" s="267"/>
      <c r="D4" s="267"/>
      <c r="E4" s="268" t="str">
        <f>IF(Confirm!F35="-","","X")</f>
        <v/>
      </c>
      <c r="F4" s="268" t="str">
        <f>IF(Confirm!G35="-","","X")</f>
        <v/>
      </c>
      <c r="G4" s="268" t="str">
        <f>IF(Confirm!H35="-","","X")</f>
        <v/>
      </c>
      <c r="H4" s="268" t="str">
        <f>IF(Confirm!I35="-","","X")</f>
        <v/>
      </c>
      <c r="I4" s="269" t="str">
        <f>IF(Confirm!J35="-","","X")</f>
        <v/>
      </c>
      <c r="J4" s="271" t="str">
        <f t="shared" ref="J4:J11" si="0">IF((COUNTIF(E4:I4,"X")&gt;=1),"Copy","Don't")</f>
        <v>Don't</v>
      </c>
    </row>
    <row r="5" spans="1:19" x14ac:dyDescent="0.3">
      <c r="A5" s="669"/>
      <c r="B5" s="266" t="s">
        <v>413</v>
      </c>
      <c r="C5" s="267"/>
      <c r="D5" s="267"/>
      <c r="E5" s="268" t="str">
        <f>IF(Confirm!F36="-","","X")</f>
        <v/>
      </c>
      <c r="F5" s="268" t="str">
        <f>IF(Confirm!G36="-","","X")</f>
        <v/>
      </c>
      <c r="G5" s="268" t="str">
        <f>IF(Confirm!H36="-","","X")</f>
        <v/>
      </c>
      <c r="H5" s="268" t="str">
        <f>IF(Confirm!I36="-","","X")</f>
        <v/>
      </c>
      <c r="I5" s="269" t="str">
        <f>IF(Confirm!J36="-","","X")</f>
        <v/>
      </c>
      <c r="J5" s="271" t="str">
        <f t="shared" si="0"/>
        <v>Don't</v>
      </c>
    </row>
    <row r="6" spans="1:19" x14ac:dyDescent="0.3">
      <c r="A6" s="669"/>
      <c r="B6" s="266" t="s">
        <v>414</v>
      </c>
      <c r="C6" s="267"/>
      <c r="D6" s="267"/>
      <c r="E6" s="268" t="str">
        <f>IF(Confirm!F37="-","","X")</f>
        <v/>
      </c>
      <c r="F6" s="268" t="str">
        <f>IF(Confirm!G37="-","","X")</f>
        <v/>
      </c>
      <c r="G6" s="268" t="str">
        <f>IF(Confirm!H37="-","","X")</f>
        <v/>
      </c>
      <c r="H6" s="268" t="str">
        <f>IF(Confirm!I37="-","","X")</f>
        <v/>
      </c>
      <c r="I6" s="269" t="str">
        <f>IF(Confirm!J37="-","","X")</f>
        <v/>
      </c>
      <c r="J6" s="271" t="str">
        <f t="shared" si="0"/>
        <v>Don't</v>
      </c>
    </row>
    <row r="7" spans="1:19" ht="12.5" thickBot="1" x14ac:dyDescent="0.35">
      <c r="A7" s="670"/>
      <c r="B7" s="266" t="s">
        <v>415</v>
      </c>
      <c r="E7" s="268" t="str">
        <f>IF(Confirm!F38="-","","X")</f>
        <v/>
      </c>
      <c r="F7" s="268" t="str">
        <f>IF(Confirm!G38="-","","X")</f>
        <v/>
      </c>
      <c r="G7" s="268" t="str">
        <f>IF(Confirm!H38="-","","X")</f>
        <v/>
      </c>
      <c r="H7" s="268" t="str">
        <f>IF(Confirm!I38="-","","X")</f>
        <v/>
      </c>
      <c r="I7" s="269" t="str">
        <f>IF(Confirm!J38="-","","X")</f>
        <v/>
      </c>
      <c r="J7" s="271" t="str">
        <f t="shared" si="0"/>
        <v>Don't</v>
      </c>
      <c r="R7" s="272"/>
    </row>
    <row r="8" spans="1:19" x14ac:dyDescent="0.3">
      <c r="A8" s="273" t="s">
        <v>416</v>
      </c>
      <c r="B8" s="266" t="s">
        <v>417</v>
      </c>
      <c r="E8" s="268" t="str">
        <f>IF(Confirm!F39="-","","X")</f>
        <v/>
      </c>
      <c r="F8" s="268" t="str">
        <f>IF(Confirm!G39="-","","X")</f>
        <v/>
      </c>
      <c r="G8" s="268" t="str">
        <f>IF(Confirm!H39="-","","X")</f>
        <v/>
      </c>
      <c r="H8" s="268" t="str">
        <f>IF(Confirm!I39="-","","X")</f>
        <v/>
      </c>
      <c r="I8" s="269" t="str">
        <f>IF(Confirm!J39="-","","X")</f>
        <v/>
      </c>
      <c r="J8" s="271" t="str">
        <f t="shared" si="0"/>
        <v>Don't</v>
      </c>
    </row>
    <row r="9" spans="1:19" ht="12.5" thickBot="1" x14ac:dyDescent="0.35">
      <c r="A9" s="274">
        <f>Intro!E75</f>
        <v>0</v>
      </c>
      <c r="B9" s="266" t="s">
        <v>418</v>
      </c>
      <c r="C9" s="258" t="s">
        <v>419</v>
      </c>
      <c r="E9" s="268" t="str">
        <f>IF(Confirm!F43="-","","X")</f>
        <v/>
      </c>
      <c r="F9" s="275" t="str">
        <f>IF(Confirm!G43="-","","X")</f>
        <v/>
      </c>
      <c r="G9" s="275" t="str">
        <f>IF(Confirm!H43="-","","X")</f>
        <v/>
      </c>
      <c r="H9" s="275" t="str">
        <f>IF(Confirm!I43="-","","X")</f>
        <v/>
      </c>
      <c r="I9" s="276" t="str">
        <f>IF(Confirm!J43="-","","X")</f>
        <v/>
      </c>
      <c r="J9" s="271" t="str">
        <f t="shared" si="0"/>
        <v>Don't</v>
      </c>
    </row>
    <row r="10" spans="1:19" x14ac:dyDescent="0.3">
      <c r="B10" s="266"/>
      <c r="C10" s="258" t="s">
        <v>420</v>
      </c>
      <c r="E10" s="275" t="str">
        <f>IF(Confirm!F44="-","","X")</f>
        <v/>
      </c>
      <c r="F10" s="275" t="str">
        <f>IF(Confirm!G44="-","","X")</f>
        <v/>
      </c>
      <c r="G10" s="275" t="str">
        <f>IF(Confirm!H44="-","","X")</f>
        <v/>
      </c>
      <c r="H10" s="275" t="str">
        <f>IF(Confirm!I44="-","","X")</f>
        <v/>
      </c>
      <c r="I10" s="276" t="str">
        <f>IF(Confirm!J44="-","","X")</f>
        <v/>
      </c>
      <c r="J10" s="271" t="str">
        <f t="shared" si="0"/>
        <v>Don't</v>
      </c>
    </row>
    <row r="11" spans="1:19" ht="12.5" thickBot="1" x14ac:dyDescent="0.35">
      <c r="B11" s="277" t="s">
        <v>421</v>
      </c>
      <c r="C11" s="278"/>
      <c r="D11" s="278"/>
      <c r="E11" s="279" t="str">
        <f>IF(Confirm!F45="-","","X")</f>
        <v/>
      </c>
      <c r="F11" s="279" t="str">
        <f>IF(Confirm!G45="-","","X")</f>
        <v/>
      </c>
      <c r="G11" s="279" t="str">
        <f>IF(Confirm!H45="-","","X")</f>
        <v/>
      </c>
      <c r="H11" s="279" t="str">
        <f>IF(Confirm!I45="-","","X")</f>
        <v/>
      </c>
      <c r="I11" s="280" t="str">
        <f>IF(Confirm!J45="-","","X")</f>
        <v/>
      </c>
      <c r="J11" s="281" t="str">
        <f t="shared" si="0"/>
        <v>Don't</v>
      </c>
    </row>
    <row r="12" spans="1:19" x14ac:dyDescent="0.3">
      <c r="C12" s="273" t="s">
        <v>422</v>
      </c>
    </row>
    <row r="13" spans="1:19" ht="12.5" thickBot="1" x14ac:dyDescent="0.35">
      <c r="C13" s="274" t="str">
        <f>Confirm!F40</f>
        <v>-</v>
      </c>
    </row>
    <row r="14" spans="1:19" ht="12.5" thickBot="1" x14ac:dyDescent="0.35">
      <c r="E14" s="282"/>
    </row>
    <row r="15" spans="1:19" ht="15.75" customHeight="1" thickBot="1" x14ac:dyDescent="0.35">
      <c r="E15" s="674" t="s">
        <v>408</v>
      </c>
      <c r="F15" s="675"/>
      <c r="G15" s="675"/>
      <c r="H15" s="675"/>
      <c r="I15" s="675"/>
      <c r="J15" s="675"/>
      <c r="K15" s="675"/>
      <c r="L15" s="675"/>
      <c r="M15" s="675"/>
      <c r="N15" s="675"/>
      <c r="O15" s="661" t="s">
        <v>423</v>
      </c>
      <c r="P15" s="661"/>
      <c r="Q15" s="661"/>
      <c r="R15" s="661"/>
      <c r="S15" s="662"/>
    </row>
    <row r="16" spans="1:19" ht="15.75" customHeight="1" thickBot="1" x14ac:dyDescent="0.35">
      <c r="E16" s="663" t="s">
        <v>424</v>
      </c>
      <c r="F16" s="664"/>
      <c r="G16" s="664"/>
      <c r="H16" s="664"/>
      <c r="I16" s="664"/>
      <c r="J16" s="664" t="s">
        <v>425</v>
      </c>
      <c r="K16" s="664"/>
      <c r="L16" s="664"/>
      <c r="M16" s="664"/>
      <c r="N16" s="664"/>
      <c r="O16" s="664" t="s">
        <v>426</v>
      </c>
      <c r="P16" s="664"/>
      <c r="Q16" s="664"/>
      <c r="R16" s="664"/>
      <c r="S16" s="665"/>
    </row>
    <row r="17" spans="1:20" ht="12.5" thickBot="1" x14ac:dyDescent="0.35">
      <c r="B17" s="672" t="s">
        <v>427</v>
      </c>
      <c r="C17" s="673"/>
      <c r="D17" s="283"/>
      <c r="E17" s="284">
        <v>2022</v>
      </c>
      <c r="F17" s="284">
        <v>2023</v>
      </c>
      <c r="G17" s="284">
        <v>2024</v>
      </c>
      <c r="H17" s="284" t="s">
        <v>428</v>
      </c>
      <c r="I17" s="284" t="s">
        <v>429</v>
      </c>
      <c r="J17" s="284">
        <f t="shared" ref="J17:S17" si="1">E17</f>
        <v>2022</v>
      </c>
      <c r="K17" s="284">
        <f t="shared" si="1"/>
        <v>2023</v>
      </c>
      <c r="L17" s="284">
        <f t="shared" si="1"/>
        <v>2024</v>
      </c>
      <c r="M17" s="284" t="str">
        <f t="shared" si="1"/>
        <v>I-2024</v>
      </c>
      <c r="N17" s="284" t="str">
        <f t="shared" si="1"/>
        <v>I-2025</v>
      </c>
      <c r="O17" s="284">
        <f t="shared" si="1"/>
        <v>2022</v>
      </c>
      <c r="P17" s="284">
        <f t="shared" si="1"/>
        <v>2023</v>
      </c>
      <c r="Q17" s="284">
        <f t="shared" si="1"/>
        <v>2024</v>
      </c>
      <c r="R17" s="284" t="str">
        <f t="shared" si="1"/>
        <v>I-2024</v>
      </c>
      <c r="S17" s="285" t="str">
        <f t="shared" si="1"/>
        <v>I-2025</v>
      </c>
    </row>
    <row r="18" spans="1:20" ht="12.5" thickBot="1" x14ac:dyDescent="0.35">
      <c r="A18" s="261" t="s">
        <v>409</v>
      </c>
      <c r="B18" s="286" t="s">
        <v>430</v>
      </c>
      <c r="C18" s="287" t="s">
        <v>431</v>
      </c>
      <c r="D18" s="288" t="s">
        <v>432</v>
      </c>
      <c r="E18" s="289" t="s">
        <v>433</v>
      </c>
      <c r="F18" s="289" t="s">
        <v>433</v>
      </c>
      <c r="G18" s="289" t="s">
        <v>433</v>
      </c>
      <c r="H18" s="289" t="s">
        <v>433</v>
      </c>
      <c r="I18" s="289" t="s">
        <v>433</v>
      </c>
      <c r="J18" s="289" t="s">
        <v>434</v>
      </c>
      <c r="K18" s="289" t="s">
        <v>434</v>
      </c>
      <c r="L18" s="289" t="s">
        <v>434</v>
      </c>
      <c r="M18" s="289" t="s">
        <v>434</v>
      </c>
      <c r="N18" s="289" t="s">
        <v>434</v>
      </c>
      <c r="O18" s="290" t="s">
        <v>435</v>
      </c>
      <c r="P18" s="290" t="s">
        <v>435</v>
      </c>
      <c r="Q18" s="290" t="s">
        <v>435</v>
      </c>
      <c r="R18" s="290" t="s">
        <v>435</v>
      </c>
      <c r="S18" s="291" t="s">
        <v>435</v>
      </c>
    </row>
    <row r="19" spans="1:20" ht="15" thickBot="1" x14ac:dyDescent="0.4">
      <c r="A19" s="265">
        <f>Public!F17</f>
        <v>0</v>
      </c>
      <c r="B19" s="292" t="str">
        <f>B3</f>
        <v>CHN</v>
      </c>
      <c r="C19" s="293" t="s">
        <v>436</v>
      </c>
      <c r="D19" s="294" t="s">
        <v>437</v>
      </c>
      <c r="E19" s="295">
        <f>CHN!G$29</f>
        <v>0</v>
      </c>
      <c r="F19" s="295">
        <f>CHN!H$29</f>
        <v>0</v>
      </c>
      <c r="G19" s="295">
        <f>CHN!I$29</f>
        <v>0</v>
      </c>
      <c r="H19" s="295">
        <f>CHN!J$29</f>
        <v>0</v>
      </c>
      <c r="I19" s="295">
        <f>CHN!K$29</f>
        <v>0</v>
      </c>
      <c r="J19" s="295">
        <f>CHN!G$30/1000</f>
        <v>0</v>
      </c>
      <c r="K19" s="295">
        <f>CHN!H$30/1000</f>
        <v>0</v>
      </c>
      <c r="L19" s="295">
        <f>CHN!I$30/1000</f>
        <v>0</v>
      </c>
      <c r="M19" s="295">
        <f>CHN!J$30/1000</f>
        <v>0</v>
      </c>
      <c r="N19" s="295">
        <f>CHN!K$30/1000</f>
        <v>0</v>
      </c>
      <c r="O19" s="296">
        <f t="shared" ref="O19:O36" si="2">(IF(ISERROR(J19/E19),0,J19/E19))*1000</f>
        <v>0</v>
      </c>
      <c r="P19" s="296">
        <f t="shared" ref="P19:P36" si="3">(IF(ISERROR(K19/F19),0,K19/F19))*1000</f>
        <v>0</v>
      </c>
      <c r="Q19" s="296">
        <f t="shared" ref="Q19:Q36" si="4">(IF(ISERROR(L19/G19),0,L19/G19))*1000</f>
        <v>0</v>
      </c>
      <c r="R19" s="296">
        <f t="shared" ref="R19:R36" si="5">(IF(ISERROR(M19/H19),0,M19/H19))*1000</f>
        <v>0</v>
      </c>
      <c r="S19" s="297">
        <f t="shared" ref="S19:S36" si="6">(IF(ISERROR(N19/I19),0,N19/I19))*1000</f>
        <v>0</v>
      </c>
      <c r="T19" s="298" t="str">
        <f>IF(SUM(E19:N19)&gt;=0.01,"Copy","Don't")</f>
        <v>Don't</v>
      </c>
    </row>
    <row r="20" spans="1:20" ht="14.5" x14ac:dyDescent="0.35">
      <c r="A20" s="668">
        <f>Public!F18</f>
        <v>0</v>
      </c>
      <c r="B20" s="266" t="s">
        <v>411</v>
      </c>
      <c r="C20" s="258" t="s">
        <v>438</v>
      </c>
      <c r="D20" s="299" t="s">
        <v>439</v>
      </c>
      <c r="E20" s="300">
        <f>CHN!G$33</f>
        <v>0</v>
      </c>
      <c r="F20" s="300">
        <f>CHN!H$33</f>
        <v>0</v>
      </c>
      <c r="G20" s="300">
        <f>CHN!I$33</f>
        <v>0</v>
      </c>
      <c r="H20" s="300">
        <f>CHN!J$33</f>
        <v>0</v>
      </c>
      <c r="I20" s="300">
        <f>CHN!K$33</f>
        <v>0</v>
      </c>
      <c r="J20" s="301">
        <f>CHN!G$34/1000</f>
        <v>0</v>
      </c>
      <c r="K20" s="301">
        <f>CHN!H$34/1000</f>
        <v>0</v>
      </c>
      <c r="L20" s="301">
        <f>CHN!I$34/1000</f>
        <v>0</v>
      </c>
      <c r="M20" s="301">
        <f>CHN!J$34/1000</f>
        <v>0</v>
      </c>
      <c r="N20" s="301">
        <f>CHN!K$34/1000</f>
        <v>0</v>
      </c>
      <c r="O20" s="302">
        <f t="shared" si="2"/>
        <v>0</v>
      </c>
      <c r="P20" s="302">
        <f t="shared" si="3"/>
        <v>0</v>
      </c>
      <c r="Q20" s="302">
        <f t="shared" si="4"/>
        <v>0</v>
      </c>
      <c r="R20" s="302">
        <f t="shared" si="5"/>
        <v>0</v>
      </c>
      <c r="S20" s="303">
        <f t="shared" si="6"/>
        <v>0</v>
      </c>
      <c r="T20" s="304" t="str">
        <f>T19</f>
        <v>Don't</v>
      </c>
    </row>
    <row r="21" spans="1:20" ht="14.5" x14ac:dyDescent="0.35">
      <c r="A21" s="669"/>
      <c r="B21" s="266" t="s">
        <v>411</v>
      </c>
      <c r="C21" s="258" t="s">
        <v>438</v>
      </c>
      <c r="D21" s="299" t="s">
        <v>420</v>
      </c>
      <c r="E21" s="300">
        <f>CHN!G$36</f>
        <v>0</v>
      </c>
      <c r="F21" s="300">
        <f>CHN!H$36</f>
        <v>0</v>
      </c>
      <c r="G21" s="300">
        <f>CHN!I$36</f>
        <v>0</v>
      </c>
      <c r="H21" s="300">
        <f>CHN!J$36</f>
        <v>0</v>
      </c>
      <c r="I21" s="300">
        <f>CHN!K$36</f>
        <v>0</v>
      </c>
      <c r="J21" s="301">
        <f>CHN!G$37/1000</f>
        <v>0</v>
      </c>
      <c r="K21" s="301">
        <f>CHN!H$37/1000</f>
        <v>0</v>
      </c>
      <c r="L21" s="301">
        <f>CHN!I$37/1000</f>
        <v>0</v>
      </c>
      <c r="M21" s="301">
        <f>CHN!J$37/1000</f>
        <v>0</v>
      </c>
      <c r="N21" s="301">
        <f>CHN!K$37/1000</f>
        <v>0</v>
      </c>
      <c r="O21" s="302">
        <f t="shared" si="2"/>
        <v>0</v>
      </c>
      <c r="P21" s="302">
        <f t="shared" si="3"/>
        <v>0</v>
      </c>
      <c r="Q21" s="302">
        <f t="shared" si="4"/>
        <v>0</v>
      </c>
      <c r="R21" s="302">
        <f t="shared" si="5"/>
        <v>0</v>
      </c>
      <c r="S21" s="303">
        <f t="shared" si="6"/>
        <v>0</v>
      </c>
      <c r="T21" s="304" t="str">
        <f>T20</f>
        <v>Don't</v>
      </c>
    </row>
    <row r="22" spans="1:20" s="260" customFormat="1" ht="14.5" x14ac:dyDescent="0.35">
      <c r="A22" s="669"/>
      <c r="B22" s="305" t="str">
        <f>B4</f>
        <v>KOR</v>
      </c>
      <c r="C22" s="260" t="str">
        <f>C19</f>
        <v>Imports</v>
      </c>
      <c r="D22" s="306" t="s">
        <v>437</v>
      </c>
      <c r="E22" s="301">
        <f>'KOR•COR'!G$29</f>
        <v>0</v>
      </c>
      <c r="F22" s="301">
        <f>'KOR•COR'!H$29</f>
        <v>0</v>
      </c>
      <c r="G22" s="301">
        <f>'KOR•COR'!I$29</f>
        <v>0</v>
      </c>
      <c r="H22" s="301">
        <f>'KOR•COR'!J$29</f>
        <v>0</v>
      </c>
      <c r="I22" s="301">
        <f>'KOR•COR'!K$29</f>
        <v>0</v>
      </c>
      <c r="J22" s="301">
        <f>'KOR•COR'!G$30/1000</f>
        <v>0</v>
      </c>
      <c r="K22" s="301">
        <f>'KOR•COR'!H$30/1000</f>
        <v>0</v>
      </c>
      <c r="L22" s="301">
        <f>'KOR•COR'!I$30/1000</f>
        <v>0</v>
      </c>
      <c r="M22" s="301">
        <f>'KOR•COR'!J$30/1000</f>
        <v>0</v>
      </c>
      <c r="N22" s="301">
        <f>'KOR•COR'!K$30/1000</f>
        <v>0</v>
      </c>
      <c r="O22" s="307">
        <f t="shared" si="2"/>
        <v>0</v>
      </c>
      <c r="P22" s="307">
        <f t="shared" si="3"/>
        <v>0</v>
      </c>
      <c r="Q22" s="307">
        <f t="shared" si="4"/>
        <v>0</v>
      </c>
      <c r="R22" s="307">
        <f t="shared" si="5"/>
        <v>0</v>
      </c>
      <c r="S22" s="308">
        <f t="shared" si="6"/>
        <v>0</v>
      </c>
      <c r="T22" s="304" t="str">
        <f>IF(SUM(E22:N22)&gt;=0.01,"Copy","Don't")</f>
        <v>Don't</v>
      </c>
    </row>
    <row r="23" spans="1:20" ht="15" thickBot="1" x14ac:dyDescent="0.4">
      <c r="A23" s="670"/>
      <c r="B23" s="266" t="s">
        <v>412</v>
      </c>
      <c r="C23" s="258" t="str">
        <f t="shared" ref="C23:C36" si="7">C20</f>
        <v>Sales</v>
      </c>
      <c r="D23" s="299" t="s">
        <v>440</v>
      </c>
      <c r="E23" s="300">
        <f>'KOR•COR'!G$33</f>
        <v>0</v>
      </c>
      <c r="F23" s="300">
        <f>'KOR•COR'!H$33</f>
        <v>0</v>
      </c>
      <c r="G23" s="300">
        <f>'KOR•COR'!I$33</f>
        <v>0</v>
      </c>
      <c r="H23" s="300">
        <f>'KOR•COR'!J$33</f>
        <v>0</v>
      </c>
      <c r="I23" s="300">
        <f>'KOR•COR'!K$33</f>
        <v>0</v>
      </c>
      <c r="J23" s="301">
        <f>'KOR•COR'!G$34/1000</f>
        <v>0</v>
      </c>
      <c r="K23" s="301">
        <f>'KOR•COR'!H$34/1000</f>
        <v>0</v>
      </c>
      <c r="L23" s="301">
        <f>'KOR•COR'!I$34/1000</f>
        <v>0</v>
      </c>
      <c r="M23" s="301">
        <f>'KOR•COR'!J$34/1000</f>
        <v>0</v>
      </c>
      <c r="N23" s="301">
        <f>'KOR•COR'!K$34/1000</f>
        <v>0</v>
      </c>
      <c r="O23" s="302">
        <f t="shared" si="2"/>
        <v>0</v>
      </c>
      <c r="P23" s="302">
        <f t="shared" si="3"/>
        <v>0</v>
      </c>
      <c r="Q23" s="302">
        <f t="shared" si="4"/>
        <v>0</v>
      </c>
      <c r="R23" s="302">
        <f t="shared" si="5"/>
        <v>0</v>
      </c>
      <c r="S23" s="303">
        <f t="shared" si="6"/>
        <v>0</v>
      </c>
      <c r="T23" s="304" t="str">
        <f>T22</f>
        <v>Don't</v>
      </c>
    </row>
    <row r="24" spans="1:20" ht="14.5" x14ac:dyDescent="0.35">
      <c r="A24" s="273" t="s">
        <v>416</v>
      </c>
      <c r="B24" s="266" t="s">
        <v>412</v>
      </c>
      <c r="C24" s="258" t="str">
        <f t="shared" si="7"/>
        <v>Sales</v>
      </c>
      <c r="D24" s="299" t="s">
        <v>441</v>
      </c>
      <c r="E24" s="300">
        <f>'KOR•COR'!G$36</f>
        <v>0</v>
      </c>
      <c r="F24" s="300">
        <f>'KOR•COR'!H$36</f>
        <v>0</v>
      </c>
      <c r="G24" s="300">
        <f>'KOR•COR'!I$36</f>
        <v>0</v>
      </c>
      <c r="H24" s="300">
        <f>'KOR•COR'!J$36</f>
        <v>0</v>
      </c>
      <c r="I24" s="300">
        <f>'KOR•COR'!K$36</f>
        <v>0</v>
      </c>
      <c r="J24" s="301">
        <f>'KOR•COR'!G$37/1000</f>
        <v>0</v>
      </c>
      <c r="K24" s="301">
        <f>'KOR•COR'!H$37/1000</f>
        <v>0</v>
      </c>
      <c r="L24" s="301">
        <f>'KOR•COR'!I$37/1000</f>
        <v>0</v>
      </c>
      <c r="M24" s="301">
        <f>'KOR•COR'!J$37/1000</f>
        <v>0</v>
      </c>
      <c r="N24" s="301">
        <f>'KOR•COR'!K$37/1000</f>
        <v>0</v>
      </c>
      <c r="O24" s="302">
        <f t="shared" si="2"/>
        <v>0</v>
      </c>
      <c r="P24" s="302">
        <f t="shared" si="3"/>
        <v>0</v>
      </c>
      <c r="Q24" s="302">
        <f t="shared" si="4"/>
        <v>0</v>
      </c>
      <c r="R24" s="302">
        <f t="shared" si="5"/>
        <v>0</v>
      </c>
      <c r="S24" s="303">
        <f t="shared" si="6"/>
        <v>0</v>
      </c>
      <c r="T24" s="304" t="str">
        <f>T23</f>
        <v>Don't</v>
      </c>
    </row>
    <row r="25" spans="1:20" s="260" customFormat="1" ht="15" thickBot="1" x14ac:dyDescent="0.4">
      <c r="A25" s="274">
        <f>Intro!E75</f>
        <v>0</v>
      </c>
      <c r="B25" s="305" t="str">
        <f>B5</f>
        <v>TUR</v>
      </c>
      <c r="C25" s="260" t="str">
        <f t="shared" si="7"/>
        <v>Imports</v>
      </c>
      <c r="D25" s="306" t="s">
        <v>437</v>
      </c>
      <c r="E25" s="301">
        <f>TUR!G$29</f>
        <v>0</v>
      </c>
      <c r="F25" s="301">
        <f>TUR!H$29</f>
        <v>0</v>
      </c>
      <c r="G25" s="301">
        <f>TUR!I$29</f>
        <v>0</v>
      </c>
      <c r="H25" s="301">
        <f>TUR!J$29</f>
        <v>0</v>
      </c>
      <c r="I25" s="301">
        <f>TUR!K$29</f>
        <v>0</v>
      </c>
      <c r="J25" s="301">
        <f>TUR!G$30/1000</f>
        <v>0</v>
      </c>
      <c r="K25" s="301">
        <f>TUR!H$30/1000</f>
        <v>0</v>
      </c>
      <c r="L25" s="301">
        <f>TUR!I$30/1000</f>
        <v>0</v>
      </c>
      <c r="M25" s="301">
        <f>TUR!J$30/1000</f>
        <v>0</v>
      </c>
      <c r="N25" s="301">
        <f>TUR!K$30/1000</f>
        <v>0</v>
      </c>
      <c r="O25" s="307">
        <f t="shared" si="2"/>
        <v>0</v>
      </c>
      <c r="P25" s="307">
        <f t="shared" si="3"/>
        <v>0</v>
      </c>
      <c r="Q25" s="307">
        <f t="shared" si="4"/>
        <v>0</v>
      </c>
      <c r="R25" s="307">
        <f t="shared" si="5"/>
        <v>0</v>
      </c>
      <c r="S25" s="308">
        <f t="shared" si="6"/>
        <v>0</v>
      </c>
      <c r="T25" s="304" t="str">
        <f>IF(SUM(E25:N25)&gt;=0.01,"Copy","Don't")</f>
        <v>Don't</v>
      </c>
    </row>
    <row r="26" spans="1:20" ht="14.5" x14ac:dyDescent="0.35">
      <c r="A26" s="309"/>
      <c r="B26" s="266" t="s">
        <v>413</v>
      </c>
      <c r="C26" s="258" t="str">
        <f t="shared" si="7"/>
        <v>Sales</v>
      </c>
      <c r="D26" s="299" t="s">
        <v>440</v>
      </c>
      <c r="E26" s="300">
        <f>TUR!G$33</f>
        <v>0</v>
      </c>
      <c r="F26" s="300">
        <f>TUR!H$33</f>
        <v>0</v>
      </c>
      <c r="G26" s="300">
        <f>TUR!I$33</f>
        <v>0</v>
      </c>
      <c r="H26" s="300">
        <f>TUR!J$33</f>
        <v>0</v>
      </c>
      <c r="I26" s="300">
        <f>TUR!K$33</f>
        <v>0</v>
      </c>
      <c r="J26" s="301">
        <f>TUR!G$34/1000</f>
        <v>0</v>
      </c>
      <c r="K26" s="301">
        <f>TUR!H$34/1000</f>
        <v>0</v>
      </c>
      <c r="L26" s="301">
        <f>TUR!I$34/1000</f>
        <v>0</v>
      </c>
      <c r="M26" s="301">
        <f>TUR!J$34/1000</f>
        <v>0</v>
      </c>
      <c r="N26" s="301">
        <f>TUR!K$34/1000</f>
        <v>0</v>
      </c>
      <c r="O26" s="302">
        <f t="shared" si="2"/>
        <v>0</v>
      </c>
      <c r="P26" s="302">
        <f t="shared" si="3"/>
        <v>0</v>
      </c>
      <c r="Q26" s="302">
        <f t="shared" si="4"/>
        <v>0</v>
      </c>
      <c r="R26" s="302">
        <f t="shared" si="5"/>
        <v>0</v>
      </c>
      <c r="S26" s="303">
        <f t="shared" si="6"/>
        <v>0</v>
      </c>
      <c r="T26" s="304" t="str">
        <f>T25</f>
        <v>Don't</v>
      </c>
    </row>
    <row r="27" spans="1:20" ht="14.5" x14ac:dyDescent="0.35">
      <c r="A27" s="309"/>
      <c r="B27" s="266" t="s">
        <v>413</v>
      </c>
      <c r="C27" s="258" t="str">
        <f t="shared" si="7"/>
        <v>Sales</v>
      </c>
      <c r="D27" s="299" t="s">
        <v>441</v>
      </c>
      <c r="E27" s="300">
        <f>TUR!G$36</f>
        <v>0</v>
      </c>
      <c r="F27" s="300">
        <f>TUR!H$36</f>
        <v>0</v>
      </c>
      <c r="G27" s="300">
        <f>TUR!I$36</f>
        <v>0</v>
      </c>
      <c r="H27" s="300">
        <f>TUR!J$36</f>
        <v>0</v>
      </c>
      <c r="I27" s="300">
        <f>TUR!K$36</f>
        <v>0</v>
      </c>
      <c r="J27" s="301">
        <f>TUR!G$37/1000</f>
        <v>0</v>
      </c>
      <c r="K27" s="301">
        <f>TUR!H$37/1000</f>
        <v>0</v>
      </c>
      <c r="L27" s="301">
        <f>TUR!I$37/1000</f>
        <v>0</v>
      </c>
      <c r="M27" s="301">
        <f>TUR!J$37/1000</f>
        <v>0</v>
      </c>
      <c r="N27" s="301">
        <f>TUR!K$37/1000</f>
        <v>0</v>
      </c>
      <c r="O27" s="302">
        <f t="shared" si="2"/>
        <v>0</v>
      </c>
      <c r="P27" s="302">
        <f t="shared" si="3"/>
        <v>0</v>
      </c>
      <c r="Q27" s="302">
        <f t="shared" si="4"/>
        <v>0</v>
      </c>
      <c r="R27" s="302">
        <f t="shared" si="5"/>
        <v>0</v>
      </c>
      <c r="S27" s="303">
        <f t="shared" si="6"/>
        <v>0</v>
      </c>
      <c r="T27" s="304" t="str">
        <f>T26</f>
        <v>Don't</v>
      </c>
    </row>
    <row r="28" spans="1:20" s="260" customFormat="1" ht="14.5" x14ac:dyDescent="0.35">
      <c r="A28" s="310"/>
      <c r="B28" s="305" t="str">
        <f>B6</f>
        <v>Other Measures</v>
      </c>
      <c r="C28" s="260" t="str">
        <f t="shared" si="7"/>
        <v>Imports</v>
      </c>
      <c r="D28" s="306" t="s">
        <v>437</v>
      </c>
      <c r="E28" s="301">
        <f>'Measures•Mesures'!G$29</f>
        <v>0</v>
      </c>
      <c r="F28" s="301">
        <f>'Measures•Mesures'!H$29</f>
        <v>0</v>
      </c>
      <c r="G28" s="301">
        <f>'Measures•Mesures'!I$29</f>
        <v>0</v>
      </c>
      <c r="H28" s="301">
        <f>'Measures•Mesures'!J$29</f>
        <v>0</v>
      </c>
      <c r="I28" s="301">
        <f>'Measures•Mesures'!K$29</f>
        <v>0</v>
      </c>
      <c r="J28" s="301">
        <f>'Measures•Mesures'!G$30/1000</f>
        <v>0</v>
      </c>
      <c r="K28" s="301">
        <f>'Measures•Mesures'!H$30/1000</f>
        <v>0</v>
      </c>
      <c r="L28" s="301">
        <f>'Measures•Mesures'!I$30/1000</f>
        <v>0</v>
      </c>
      <c r="M28" s="301">
        <f>'Measures•Mesures'!J$30/1000</f>
        <v>0</v>
      </c>
      <c r="N28" s="301">
        <f>'Measures•Mesures'!K$30/1000</f>
        <v>0</v>
      </c>
      <c r="O28" s="307">
        <f t="shared" si="2"/>
        <v>0</v>
      </c>
      <c r="P28" s="307">
        <f t="shared" si="3"/>
        <v>0</v>
      </c>
      <c r="Q28" s="307">
        <f t="shared" si="4"/>
        <v>0</v>
      </c>
      <c r="R28" s="307">
        <f t="shared" si="5"/>
        <v>0</v>
      </c>
      <c r="S28" s="308">
        <f t="shared" si="6"/>
        <v>0</v>
      </c>
      <c r="T28" s="304" t="str">
        <f>IF(SUM(E28:N28)&gt;=0.01,"Copy","Don't")</f>
        <v>Don't</v>
      </c>
    </row>
    <row r="29" spans="1:20" ht="14.5" x14ac:dyDescent="0.35">
      <c r="A29" s="309"/>
      <c r="B29" s="266" t="s">
        <v>414</v>
      </c>
      <c r="C29" s="258" t="str">
        <f t="shared" si="7"/>
        <v>Sales</v>
      </c>
      <c r="D29" s="299" t="s">
        <v>440</v>
      </c>
      <c r="E29" s="300">
        <f>'Measures•Mesures'!G$33</f>
        <v>0</v>
      </c>
      <c r="F29" s="300">
        <f>'Measures•Mesures'!H$33</f>
        <v>0</v>
      </c>
      <c r="G29" s="300">
        <f>'Measures•Mesures'!I$33</f>
        <v>0</v>
      </c>
      <c r="H29" s="300">
        <f>'Measures•Mesures'!J$33</f>
        <v>0</v>
      </c>
      <c r="I29" s="300">
        <f>'Measures•Mesures'!K$33</f>
        <v>0</v>
      </c>
      <c r="J29" s="301">
        <f>'Measures•Mesures'!G$34/1000</f>
        <v>0</v>
      </c>
      <c r="K29" s="301">
        <f>'Measures•Mesures'!H$34/1000</f>
        <v>0</v>
      </c>
      <c r="L29" s="301">
        <f>'Measures•Mesures'!I$34/1000</f>
        <v>0</v>
      </c>
      <c r="M29" s="301">
        <f>'Measures•Mesures'!J$34/1000</f>
        <v>0</v>
      </c>
      <c r="N29" s="301">
        <f>'Measures•Mesures'!K$34/1000</f>
        <v>0</v>
      </c>
      <c r="O29" s="302">
        <f t="shared" si="2"/>
        <v>0</v>
      </c>
      <c r="P29" s="302">
        <f t="shared" si="3"/>
        <v>0</v>
      </c>
      <c r="Q29" s="302">
        <f t="shared" si="4"/>
        <v>0</v>
      </c>
      <c r="R29" s="302">
        <f t="shared" si="5"/>
        <v>0</v>
      </c>
      <c r="S29" s="303">
        <f t="shared" si="6"/>
        <v>0</v>
      </c>
      <c r="T29" s="304" t="str">
        <f>T28</f>
        <v>Don't</v>
      </c>
    </row>
    <row r="30" spans="1:20" ht="14.5" x14ac:dyDescent="0.35">
      <c r="A30" s="309"/>
      <c r="B30" s="266" t="s">
        <v>414</v>
      </c>
      <c r="C30" s="258" t="str">
        <f t="shared" si="7"/>
        <v>Sales</v>
      </c>
      <c r="D30" s="299" t="s">
        <v>441</v>
      </c>
      <c r="E30" s="300">
        <f>'Measures•Mesures'!G$36</f>
        <v>0</v>
      </c>
      <c r="F30" s="300">
        <f>'Measures•Mesures'!H$36</f>
        <v>0</v>
      </c>
      <c r="G30" s="300">
        <f>'Measures•Mesures'!I$36</f>
        <v>0</v>
      </c>
      <c r="H30" s="300">
        <f>'Measures•Mesures'!J$36</f>
        <v>0</v>
      </c>
      <c r="I30" s="300">
        <f>'Measures•Mesures'!K$36</f>
        <v>0</v>
      </c>
      <c r="J30" s="301">
        <f>'Measures•Mesures'!G$37/1000</f>
        <v>0</v>
      </c>
      <c r="K30" s="301">
        <f>'Measures•Mesures'!H$37/1000</f>
        <v>0</v>
      </c>
      <c r="L30" s="301">
        <f>'Measures•Mesures'!I$37/1000</f>
        <v>0</v>
      </c>
      <c r="M30" s="301">
        <f>'Measures•Mesures'!J$37/1000</f>
        <v>0</v>
      </c>
      <c r="N30" s="301">
        <f>'Measures•Mesures'!K$37/1000</f>
        <v>0</v>
      </c>
      <c r="O30" s="302">
        <f t="shared" si="2"/>
        <v>0</v>
      </c>
      <c r="P30" s="302">
        <f t="shared" si="3"/>
        <v>0</v>
      </c>
      <c r="Q30" s="302">
        <f t="shared" si="4"/>
        <v>0</v>
      </c>
      <c r="R30" s="302">
        <f t="shared" si="5"/>
        <v>0</v>
      </c>
      <c r="S30" s="303">
        <f t="shared" si="6"/>
        <v>0</v>
      </c>
      <c r="T30" s="304" t="str">
        <f>T29</f>
        <v>Don't</v>
      </c>
    </row>
    <row r="31" spans="1:20" s="260" customFormat="1" ht="14.5" x14ac:dyDescent="0.35">
      <c r="B31" s="305" t="str">
        <f>B7</f>
        <v>USA</v>
      </c>
      <c r="C31" s="260" t="str">
        <f t="shared" si="7"/>
        <v>Imports</v>
      </c>
      <c r="D31" s="306" t="s">
        <v>437</v>
      </c>
      <c r="E31" s="301">
        <f>'US•ÉU'!G$29</f>
        <v>0</v>
      </c>
      <c r="F31" s="301">
        <f>'US•ÉU'!H$29</f>
        <v>0</v>
      </c>
      <c r="G31" s="301">
        <f>'US•ÉU'!I$29</f>
        <v>0</v>
      </c>
      <c r="H31" s="301">
        <f>'US•ÉU'!J$29</f>
        <v>0</v>
      </c>
      <c r="I31" s="301">
        <f>'US•ÉU'!K$29</f>
        <v>0</v>
      </c>
      <c r="J31" s="301">
        <f>'US•ÉU'!G$30/1000</f>
        <v>0</v>
      </c>
      <c r="K31" s="301">
        <f>'US•ÉU'!H$30/1000</f>
        <v>0</v>
      </c>
      <c r="L31" s="301">
        <f>'US•ÉU'!I$30/1000</f>
        <v>0</v>
      </c>
      <c r="M31" s="301">
        <f>'US•ÉU'!J$30/1000</f>
        <v>0</v>
      </c>
      <c r="N31" s="301">
        <f>'US•ÉU'!K$30/1000</f>
        <v>0</v>
      </c>
      <c r="O31" s="311">
        <f t="shared" si="2"/>
        <v>0</v>
      </c>
      <c r="P31" s="311">
        <f t="shared" si="3"/>
        <v>0</v>
      </c>
      <c r="Q31" s="311">
        <f t="shared" si="4"/>
        <v>0</v>
      </c>
      <c r="R31" s="311">
        <f t="shared" si="5"/>
        <v>0</v>
      </c>
      <c r="S31" s="312">
        <f t="shared" si="6"/>
        <v>0</v>
      </c>
      <c r="T31" s="304" t="str">
        <f>IF(SUM(E31:N31)&gt;=0.01,"Copy","Don't")</f>
        <v>Don't</v>
      </c>
    </row>
    <row r="32" spans="1:20" ht="14.5" x14ac:dyDescent="0.35">
      <c r="B32" s="266" t="str">
        <f>B31</f>
        <v>USA</v>
      </c>
      <c r="C32" s="258" t="str">
        <f t="shared" si="7"/>
        <v>Sales</v>
      </c>
      <c r="D32" s="299" t="s">
        <v>439</v>
      </c>
      <c r="E32" s="300">
        <f>'US•ÉU'!G$33</f>
        <v>0</v>
      </c>
      <c r="F32" s="300">
        <f>'US•ÉU'!H$33</f>
        <v>0</v>
      </c>
      <c r="G32" s="300">
        <f>'US•ÉU'!I$33</f>
        <v>0</v>
      </c>
      <c r="H32" s="300">
        <f>'US•ÉU'!J$33</f>
        <v>0</v>
      </c>
      <c r="I32" s="300">
        <f>'US•ÉU'!K$33</f>
        <v>0</v>
      </c>
      <c r="J32" s="301">
        <f>'US•ÉU'!G$34/1000</f>
        <v>0</v>
      </c>
      <c r="K32" s="301">
        <f>'US•ÉU'!H$34/1000</f>
        <v>0</v>
      </c>
      <c r="L32" s="301">
        <f>'US•ÉU'!I$34/1000</f>
        <v>0</v>
      </c>
      <c r="M32" s="301">
        <f>'US•ÉU'!J$34/1000</f>
        <v>0</v>
      </c>
      <c r="N32" s="301">
        <f>'US•ÉU'!K$34/1000</f>
        <v>0</v>
      </c>
      <c r="O32" s="313">
        <f t="shared" si="2"/>
        <v>0</v>
      </c>
      <c r="P32" s="313">
        <f t="shared" si="3"/>
        <v>0</v>
      </c>
      <c r="Q32" s="313">
        <f t="shared" si="4"/>
        <v>0</v>
      </c>
      <c r="R32" s="313">
        <f t="shared" si="5"/>
        <v>0</v>
      </c>
      <c r="S32" s="314">
        <f t="shared" si="6"/>
        <v>0</v>
      </c>
      <c r="T32" s="304" t="str">
        <f>T31</f>
        <v>Don't</v>
      </c>
    </row>
    <row r="33" spans="2:20" ht="14.5" x14ac:dyDescent="0.35">
      <c r="B33" s="266" t="str">
        <f>B32</f>
        <v>USA</v>
      </c>
      <c r="C33" s="258" t="str">
        <f t="shared" si="7"/>
        <v>Sales</v>
      </c>
      <c r="D33" s="299" t="s">
        <v>420</v>
      </c>
      <c r="E33" s="300">
        <f>'US•ÉU'!G$36</f>
        <v>0</v>
      </c>
      <c r="F33" s="300">
        <f>'US•ÉU'!H$36</f>
        <v>0</v>
      </c>
      <c r="G33" s="300">
        <f>'US•ÉU'!I$36</f>
        <v>0</v>
      </c>
      <c r="H33" s="300">
        <f>'US•ÉU'!J$36</f>
        <v>0</v>
      </c>
      <c r="I33" s="300">
        <f>'US•ÉU'!K$36</f>
        <v>0</v>
      </c>
      <c r="J33" s="301">
        <f>'US•ÉU'!G$37/1000</f>
        <v>0</v>
      </c>
      <c r="K33" s="301">
        <f>'US•ÉU'!H$37/1000</f>
        <v>0</v>
      </c>
      <c r="L33" s="301">
        <f>'US•ÉU'!I$37/1000</f>
        <v>0</v>
      </c>
      <c r="M33" s="301">
        <f>'US•ÉU'!J$37/1000</f>
        <v>0</v>
      </c>
      <c r="N33" s="301">
        <f>'US•ÉU'!K$37/1000</f>
        <v>0</v>
      </c>
      <c r="O33" s="313">
        <f t="shared" si="2"/>
        <v>0</v>
      </c>
      <c r="P33" s="313">
        <f t="shared" si="3"/>
        <v>0</v>
      </c>
      <c r="Q33" s="313">
        <f t="shared" si="4"/>
        <v>0</v>
      </c>
      <c r="R33" s="313">
        <f t="shared" si="5"/>
        <v>0</v>
      </c>
      <c r="S33" s="314">
        <f t="shared" si="6"/>
        <v>0</v>
      </c>
      <c r="T33" s="304" t="str">
        <f>T32</f>
        <v>Don't</v>
      </c>
    </row>
    <row r="34" spans="2:20" s="260" customFormat="1" ht="14.5" x14ac:dyDescent="0.35">
      <c r="B34" s="305" t="str">
        <f>B8</f>
        <v>Other Countries (Including Thai Exp)</v>
      </c>
      <c r="C34" s="260" t="str">
        <f t="shared" si="7"/>
        <v>Imports</v>
      </c>
      <c r="D34" s="306" t="s">
        <v>437</v>
      </c>
      <c r="E34" s="301">
        <f>'Other•Autre'!G$29</f>
        <v>0</v>
      </c>
      <c r="F34" s="301">
        <f>'Other•Autre'!H$29</f>
        <v>0</v>
      </c>
      <c r="G34" s="301">
        <f>'Other•Autre'!I$29</f>
        <v>0</v>
      </c>
      <c r="H34" s="301">
        <f>'Other•Autre'!J$29</f>
        <v>0</v>
      </c>
      <c r="I34" s="301">
        <f>'Other•Autre'!K$29</f>
        <v>0</v>
      </c>
      <c r="J34" s="301">
        <f>'Other•Autre'!G$30/1000</f>
        <v>0</v>
      </c>
      <c r="K34" s="301">
        <f>'Other•Autre'!H$30/1000</f>
        <v>0</v>
      </c>
      <c r="L34" s="301">
        <f>'Other•Autre'!I$30/1000</f>
        <v>0</v>
      </c>
      <c r="M34" s="301">
        <f>'Other•Autre'!J$30/1000</f>
        <v>0</v>
      </c>
      <c r="N34" s="301">
        <f>'Other•Autre'!K$30/1000</f>
        <v>0</v>
      </c>
      <c r="O34" s="311">
        <f t="shared" si="2"/>
        <v>0</v>
      </c>
      <c r="P34" s="311">
        <f t="shared" si="3"/>
        <v>0</v>
      </c>
      <c r="Q34" s="311">
        <f t="shared" si="4"/>
        <v>0</v>
      </c>
      <c r="R34" s="311">
        <f t="shared" si="5"/>
        <v>0</v>
      </c>
      <c r="S34" s="312">
        <f t="shared" si="6"/>
        <v>0</v>
      </c>
      <c r="T34" s="304" t="str">
        <f>IF(SUM(E34:N34)&gt;=0.01,"Copy","Don't")</f>
        <v>Don't</v>
      </c>
    </row>
    <row r="35" spans="2:20" ht="14.5" x14ac:dyDescent="0.35">
      <c r="B35" s="266" t="str">
        <f>B34</f>
        <v>Other Countries (Including Thai Exp)</v>
      </c>
      <c r="C35" s="258" t="str">
        <f t="shared" si="7"/>
        <v>Sales</v>
      </c>
      <c r="D35" s="299" t="s">
        <v>439</v>
      </c>
      <c r="E35" s="300">
        <f>'Other•Autre'!G$33</f>
        <v>0</v>
      </c>
      <c r="F35" s="300">
        <f>'Other•Autre'!H$33</f>
        <v>0</v>
      </c>
      <c r="G35" s="300">
        <f>'Other•Autre'!I$33</f>
        <v>0</v>
      </c>
      <c r="H35" s="300">
        <f>'Other•Autre'!J$33</f>
        <v>0</v>
      </c>
      <c r="I35" s="300">
        <f>'Other•Autre'!K$33</f>
        <v>0</v>
      </c>
      <c r="J35" s="301">
        <f>'Other•Autre'!G$34/1000</f>
        <v>0</v>
      </c>
      <c r="K35" s="301">
        <f>'Other•Autre'!H$34/1000</f>
        <v>0</v>
      </c>
      <c r="L35" s="301">
        <f>'Other•Autre'!I$34/1000</f>
        <v>0</v>
      </c>
      <c r="M35" s="301">
        <f>'Other•Autre'!J$34/1000</f>
        <v>0</v>
      </c>
      <c r="N35" s="301">
        <f>'Other•Autre'!K$34/1000</f>
        <v>0</v>
      </c>
      <c r="O35" s="313">
        <f t="shared" si="2"/>
        <v>0</v>
      </c>
      <c r="P35" s="313">
        <f t="shared" si="3"/>
        <v>0</v>
      </c>
      <c r="Q35" s="313">
        <f t="shared" si="4"/>
        <v>0</v>
      </c>
      <c r="R35" s="313">
        <f t="shared" si="5"/>
        <v>0</v>
      </c>
      <c r="S35" s="314">
        <f t="shared" si="6"/>
        <v>0</v>
      </c>
      <c r="T35" s="304" t="str">
        <f>T34</f>
        <v>Don't</v>
      </c>
    </row>
    <row r="36" spans="2:20" ht="15" thickBot="1" x14ac:dyDescent="0.4">
      <c r="B36" s="277" t="str">
        <f>B35</f>
        <v>Other Countries (Including Thai Exp)</v>
      </c>
      <c r="C36" s="278" t="str">
        <f t="shared" si="7"/>
        <v>Sales</v>
      </c>
      <c r="D36" s="315" t="s">
        <v>420</v>
      </c>
      <c r="E36" s="316">
        <f>'Other•Autre'!G$36</f>
        <v>0</v>
      </c>
      <c r="F36" s="316">
        <f>'Other•Autre'!H$36</f>
        <v>0</v>
      </c>
      <c r="G36" s="316">
        <f>'Other•Autre'!I$36</f>
        <v>0</v>
      </c>
      <c r="H36" s="316">
        <f>'Other•Autre'!J$36</f>
        <v>0</v>
      </c>
      <c r="I36" s="316">
        <f>'Other•Autre'!K$36</f>
        <v>0</v>
      </c>
      <c r="J36" s="317">
        <f>'Other•Autre'!G$37/1000</f>
        <v>0</v>
      </c>
      <c r="K36" s="317">
        <f>'Other•Autre'!H$37/1000</f>
        <v>0</v>
      </c>
      <c r="L36" s="317">
        <f>'Other•Autre'!I$37/1000</f>
        <v>0</v>
      </c>
      <c r="M36" s="317">
        <f>'Other•Autre'!J$37/1000</f>
        <v>0</v>
      </c>
      <c r="N36" s="317">
        <f>'Other•Autre'!K$37/1000</f>
        <v>0</v>
      </c>
      <c r="O36" s="318">
        <f t="shared" si="2"/>
        <v>0</v>
      </c>
      <c r="P36" s="318">
        <f t="shared" si="3"/>
        <v>0</v>
      </c>
      <c r="Q36" s="318">
        <f t="shared" si="4"/>
        <v>0</v>
      </c>
      <c r="R36" s="318">
        <f t="shared" si="5"/>
        <v>0</v>
      </c>
      <c r="S36" s="319">
        <f t="shared" si="6"/>
        <v>0</v>
      </c>
      <c r="T36" s="320" t="str">
        <f>T35</f>
        <v>Don't</v>
      </c>
    </row>
    <row r="37" spans="2:20" x14ac:dyDescent="0.3">
      <c r="C37" s="321" t="s">
        <v>422</v>
      </c>
    </row>
    <row r="38" spans="2:20" ht="12.5" thickBot="1" x14ac:dyDescent="0.35">
      <c r="C38" s="322">
        <v>0</v>
      </c>
    </row>
    <row r="39" spans="2:20" x14ac:dyDescent="0.3">
      <c r="B39" s="323"/>
      <c r="C39" s="324"/>
    </row>
    <row r="41" spans="2:20" ht="12.5" thickBot="1" x14ac:dyDescent="0.35">
      <c r="E41" s="671" t="s">
        <v>424</v>
      </c>
      <c r="F41" s="671"/>
      <c r="G41" s="671"/>
      <c r="H41" s="671"/>
      <c r="I41" s="671"/>
      <c r="J41" s="671"/>
      <c r="K41" s="671"/>
      <c r="L41" s="671"/>
      <c r="M41" s="671"/>
      <c r="N41" s="325"/>
      <c r="O41" s="325"/>
      <c r="P41" s="325"/>
      <c r="Q41" s="325"/>
    </row>
    <row r="42" spans="2:20" x14ac:dyDescent="0.3">
      <c r="B42" s="672" t="s">
        <v>442</v>
      </c>
      <c r="C42" s="673"/>
      <c r="D42" s="326"/>
      <c r="E42" s="284">
        <f t="shared" ref="E42:N42" si="8">E17</f>
        <v>2022</v>
      </c>
      <c r="F42" s="284">
        <f t="shared" si="8"/>
        <v>2023</v>
      </c>
      <c r="G42" s="284">
        <f t="shared" si="8"/>
        <v>2024</v>
      </c>
      <c r="H42" s="284" t="str">
        <f t="shared" si="8"/>
        <v>I-2024</v>
      </c>
      <c r="I42" s="284" t="str">
        <f t="shared" si="8"/>
        <v>I-2025</v>
      </c>
      <c r="J42" s="284">
        <f t="shared" si="8"/>
        <v>2022</v>
      </c>
      <c r="K42" s="284">
        <f t="shared" si="8"/>
        <v>2023</v>
      </c>
      <c r="L42" s="284">
        <f t="shared" si="8"/>
        <v>2024</v>
      </c>
      <c r="M42" s="284" t="str">
        <f t="shared" si="8"/>
        <v>I-2024</v>
      </c>
      <c r="N42" s="284" t="str">
        <f t="shared" si="8"/>
        <v>I-2025</v>
      </c>
      <c r="O42" s="284" t="str">
        <f>I42</f>
        <v>I-2025</v>
      </c>
      <c r="P42" s="284">
        <f>K42</f>
        <v>2023</v>
      </c>
      <c r="Q42" s="284">
        <f>L42</f>
        <v>2024</v>
      </c>
      <c r="R42" s="284" t="str">
        <f>M42</f>
        <v>I-2024</v>
      </c>
      <c r="S42" s="285" t="str">
        <f>N42</f>
        <v>I-2025</v>
      </c>
    </row>
    <row r="43" spans="2:20" ht="12.5" thickBot="1" x14ac:dyDescent="0.35">
      <c r="B43" s="666"/>
      <c r="C43" s="667"/>
      <c r="D43" s="267"/>
      <c r="E43" s="327" t="str">
        <f>E18</f>
        <v>VOL</v>
      </c>
      <c r="F43" s="327" t="str">
        <f t="shared" ref="F43:I43" si="9">F18</f>
        <v>VOL</v>
      </c>
      <c r="G43" s="327" t="str">
        <f t="shared" si="9"/>
        <v>VOL</v>
      </c>
      <c r="H43" s="327" t="str">
        <f t="shared" si="9"/>
        <v>VOL</v>
      </c>
      <c r="I43" s="327" t="str">
        <f t="shared" si="9"/>
        <v>VOL</v>
      </c>
      <c r="J43" s="327" t="str">
        <f>J18</f>
        <v>VAL/1000</v>
      </c>
      <c r="K43" s="327" t="str">
        <f t="shared" ref="K43:N43" si="10">K18</f>
        <v>VAL/1000</v>
      </c>
      <c r="L43" s="327" t="str">
        <f t="shared" si="10"/>
        <v>VAL/1000</v>
      </c>
      <c r="M43" s="327" t="str">
        <f t="shared" si="10"/>
        <v>VAL/1000</v>
      </c>
      <c r="N43" s="327" t="str">
        <f t="shared" si="10"/>
        <v>VAL/1000</v>
      </c>
      <c r="O43" s="328" t="s">
        <v>435</v>
      </c>
      <c r="P43" s="328" t="s">
        <v>435</v>
      </c>
      <c r="Q43" s="328" t="s">
        <v>435</v>
      </c>
      <c r="R43" s="328" t="s">
        <v>435</v>
      </c>
      <c r="S43" s="329" t="s">
        <v>435</v>
      </c>
    </row>
    <row r="44" spans="2:20" ht="15" thickBot="1" x14ac:dyDescent="0.4">
      <c r="B44" s="277"/>
      <c r="C44" s="278"/>
      <c r="D44" s="278"/>
      <c r="E44" s="318">
        <f>'Invent•Stock'!G35</f>
        <v>0</v>
      </c>
      <c r="F44" s="318">
        <f>'Invent•Stock'!H35</f>
        <v>0</v>
      </c>
      <c r="G44" s="318">
        <f>'Invent•Stock'!I35</f>
        <v>0</v>
      </c>
      <c r="H44" s="318">
        <f>'Invent•Stock'!J35</f>
        <v>0</v>
      </c>
      <c r="I44" s="318">
        <f>'Invent•Stock'!K35</f>
        <v>0</v>
      </c>
      <c r="J44" s="318">
        <f>'Invent•Stock'!G36/1000</f>
        <v>0</v>
      </c>
      <c r="K44" s="318">
        <f>'Invent•Stock'!H36/1000</f>
        <v>0</v>
      </c>
      <c r="L44" s="318">
        <f>'Invent•Stock'!I36/1000</f>
        <v>0</v>
      </c>
      <c r="M44" s="318">
        <f>'Invent•Stock'!J36/1000</f>
        <v>0</v>
      </c>
      <c r="N44" s="318">
        <f>'Invent•Stock'!K36/1000</f>
        <v>0</v>
      </c>
      <c r="O44" s="318">
        <f>(IF(ISERROR(J44/E44),0,J44/E44))*1000</f>
        <v>0</v>
      </c>
      <c r="P44" s="318">
        <f t="shared" ref="P44:S44" si="11">(IF(ISERROR(K44/F44),0,K44/F44))*1000</f>
        <v>0</v>
      </c>
      <c r="Q44" s="318">
        <f t="shared" si="11"/>
        <v>0</v>
      </c>
      <c r="R44" s="318">
        <f t="shared" si="11"/>
        <v>0</v>
      </c>
      <c r="S44" s="319">
        <f t="shared" si="11"/>
        <v>0</v>
      </c>
      <c r="T44" s="330" t="str">
        <f>IF(SUM(E44:N44)&gt;=0.01,"Copy","Don't")</f>
        <v>Don't</v>
      </c>
    </row>
    <row r="46" spans="2:20" ht="12.5" thickBot="1" x14ac:dyDescent="0.35"/>
    <row r="47" spans="2:20" x14ac:dyDescent="0.3">
      <c r="B47" s="331" t="s">
        <v>443</v>
      </c>
      <c r="C47" s="326" t="s">
        <v>436</v>
      </c>
      <c r="D47" s="326"/>
      <c r="E47" s="296">
        <f t="shared" ref="E47:N47" si="12">SUMIFS(E$19:E$36,$C$19:$C$36,$C$19)</f>
        <v>0</v>
      </c>
      <c r="F47" s="296">
        <f t="shared" si="12"/>
        <v>0</v>
      </c>
      <c r="G47" s="296">
        <f t="shared" si="12"/>
        <v>0</v>
      </c>
      <c r="H47" s="296">
        <f t="shared" si="12"/>
        <v>0</v>
      </c>
      <c r="I47" s="296">
        <f t="shared" si="12"/>
        <v>0</v>
      </c>
      <c r="J47" s="296">
        <f t="shared" si="12"/>
        <v>0</v>
      </c>
      <c r="K47" s="296">
        <f t="shared" si="12"/>
        <v>0</v>
      </c>
      <c r="L47" s="296">
        <f t="shared" si="12"/>
        <v>0</v>
      </c>
      <c r="M47" s="296">
        <f t="shared" si="12"/>
        <v>0</v>
      </c>
      <c r="N47" s="297">
        <f t="shared" si="12"/>
        <v>0</v>
      </c>
      <c r="O47" s="302"/>
      <c r="P47" s="302"/>
      <c r="Q47" s="302"/>
    </row>
    <row r="48" spans="2:20" x14ac:dyDescent="0.3">
      <c r="B48" s="266"/>
      <c r="E48" s="307">
        <f>SUM(Begin:End!G29)</f>
        <v>0</v>
      </c>
      <c r="F48" s="307">
        <f>SUM(Begin:End!H29)</f>
        <v>0</v>
      </c>
      <c r="G48" s="307">
        <f>SUM(Begin:End!I29)</f>
        <v>0</v>
      </c>
      <c r="H48" s="307">
        <f>SUM(Begin:End!J29)</f>
        <v>0</v>
      </c>
      <c r="I48" s="307">
        <f>SUM(Begin:End!K29)</f>
        <v>0</v>
      </c>
      <c r="J48" s="307">
        <f>SUM(Begin:End!G30)/1000</f>
        <v>0</v>
      </c>
      <c r="K48" s="307">
        <f>SUM(Begin:End!H30)/1000</f>
        <v>0</v>
      </c>
      <c r="L48" s="307">
        <f>SUM(Begin:End!I30)/1000</f>
        <v>0</v>
      </c>
      <c r="M48" s="307">
        <f>SUM(Begin:End!J30)/1000</f>
        <v>0</v>
      </c>
      <c r="N48" s="308">
        <f>SUM(Begin:End!K30)/1000</f>
        <v>0</v>
      </c>
      <c r="O48" s="302"/>
      <c r="P48" s="302"/>
      <c r="Q48" s="302"/>
    </row>
    <row r="49" spans="1:18" x14ac:dyDescent="0.3">
      <c r="A49" s="260"/>
      <c r="B49" s="266"/>
      <c r="E49" s="311" t="b">
        <f>E47=E48</f>
        <v>1</v>
      </c>
      <c r="F49" s="311" t="b">
        <f t="shared" ref="F49:N49" si="13">F47=F48</f>
        <v>1</v>
      </c>
      <c r="G49" s="311" t="b">
        <f t="shared" si="13"/>
        <v>1</v>
      </c>
      <c r="H49" s="311" t="b">
        <f t="shared" si="13"/>
        <v>1</v>
      </c>
      <c r="I49" s="311" t="b">
        <f t="shared" si="13"/>
        <v>1</v>
      </c>
      <c r="J49" s="311" t="b">
        <f t="shared" si="13"/>
        <v>1</v>
      </c>
      <c r="K49" s="311" t="b">
        <f t="shared" si="13"/>
        <v>1</v>
      </c>
      <c r="L49" s="311" t="b">
        <f t="shared" si="13"/>
        <v>1</v>
      </c>
      <c r="M49" s="311" t="b">
        <f t="shared" si="13"/>
        <v>1</v>
      </c>
      <c r="N49" s="312" t="b">
        <f t="shared" si="13"/>
        <v>1</v>
      </c>
      <c r="O49" s="311"/>
      <c r="P49" s="311"/>
      <c r="Q49" s="311"/>
    </row>
    <row r="50" spans="1:18" x14ac:dyDescent="0.3">
      <c r="B50" s="266"/>
      <c r="C50" s="258" t="s">
        <v>444</v>
      </c>
      <c r="E50" s="307">
        <f t="shared" ref="E50:N50" si="14">SUMIFS(E$19:E$36,$C$19:$C$36,$C$20)</f>
        <v>0</v>
      </c>
      <c r="F50" s="307">
        <f t="shared" si="14"/>
        <v>0</v>
      </c>
      <c r="G50" s="307">
        <f t="shared" si="14"/>
        <v>0</v>
      </c>
      <c r="H50" s="307">
        <f t="shared" si="14"/>
        <v>0</v>
      </c>
      <c r="I50" s="307">
        <f t="shared" si="14"/>
        <v>0</v>
      </c>
      <c r="J50" s="307">
        <f t="shared" si="14"/>
        <v>0</v>
      </c>
      <c r="K50" s="307">
        <f t="shared" si="14"/>
        <v>0</v>
      </c>
      <c r="L50" s="307">
        <f t="shared" si="14"/>
        <v>0</v>
      </c>
      <c r="M50" s="307">
        <f t="shared" si="14"/>
        <v>0</v>
      </c>
      <c r="N50" s="308">
        <f t="shared" si="14"/>
        <v>0</v>
      </c>
      <c r="O50" s="302"/>
      <c r="P50" s="302"/>
      <c r="Q50" s="302"/>
    </row>
    <row r="51" spans="1:18" x14ac:dyDescent="0.3">
      <c r="B51" s="266"/>
      <c r="E51" s="307">
        <f>SUM(Begin:End!G39)</f>
        <v>0</v>
      </c>
      <c r="F51" s="307">
        <f>SUM(Begin:End!H39)</f>
        <v>0</v>
      </c>
      <c r="G51" s="307">
        <f>SUM(Begin:End!I39)</f>
        <v>0</v>
      </c>
      <c r="H51" s="307">
        <f>SUM(Begin:End!J39)</f>
        <v>0</v>
      </c>
      <c r="I51" s="307">
        <f>SUM(Begin:End!K39)</f>
        <v>0</v>
      </c>
      <c r="J51" s="307">
        <f>SUM(Begin:End!G40)/1000</f>
        <v>0</v>
      </c>
      <c r="K51" s="307">
        <f>SUM(Begin:End!H40)/1000</f>
        <v>0</v>
      </c>
      <c r="L51" s="307">
        <f>SUM(Begin:End!I40)/1000</f>
        <v>0</v>
      </c>
      <c r="M51" s="307">
        <f>SUM(Begin:End!J40)/1000</f>
        <v>0</v>
      </c>
      <c r="N51" s="308">
        <f>SUM(Begin:End!K40)/1000</f>
        <v>0</v>
      </c>
      <c r="O51" s="302"/>
      <c r="P51" s="302"/>
      <c r="Q51" s="302"/>
    </row>
    <row r="52" spans="1:18" ht="12.5" thickBot="1" x14ac:dyDescent="0.35">
      <c r="B52" s="277"/>
      <c r="C52" s="278"/>
      <c r="D52" s="278"/>
      <c r="E52" s="332" t="b">
        <f>E50=E51</f>
        <v>1</v>
      </c>
      <c r="F52" s="332" t="b">
        <f t="shared" ref="F52:N52" si="15">F50=F51</f>
        <v>1</v>
      </c>
      <c r="G52" s="332" t="b">
        <f t="shared" si="15"/>
        <v>1</v>
      </c>
      <c r="H52" s="332" t="b">
        <f t="shared" si="15"/>
        <v>1</v>
      </c>
      <c r="I52" s="332" t="b">
        <f t="shared" si="15"/>
        <v>1</v>
      </c>
      <c r="J52" s="332" t="b">
        <f t="shared" si="15"/>
        <v>1</v>
      </c>
      <c r="K52" s="332" t="b">
        <f t="shared" si="15"/>
        <v>1</v>
      </c>
      <c r="L52" s="332" t="b">
        <f t="shared" si="15"/>
        <v>1</v>
      </c>
      <c r="M52" s="332" t="b">
        <f t="shared" si="15"/>
        <v>1</v>
      </c>
      <c r="N52" s="333" t="b">
        <f t="shared" si="15"/>
        <v>1</v>
      </c>
      <c r="O52" s="311"/>
      <c r="P52" s="311"/>
      <c r="Q52" s="311"/>
    </row>
    <row r="54" spans="1:18" x14ac:dyDescent="0.3">
      <c r="E54" s="307"/>
      <c r="F54" s="307"/>
      <c r="G54" s="307"/>
      <c r="H54" s="307"/>
      <c r="I54" s="307"/>
      <c r="J54" s="307"/>
      <c r="K54" s="307"/>
      <c r="L54" s="307"/>
      <c r="M54" s="307"/>
    </row>
    <row r="55" spans="1:18" x14ac:dyDescent="0.3">
      <c r="E55" s="307"/>
      <c r="F55" s="307"/>
      <c r="G55" s="307"/>
      <c r="H55" s="307"/>
      <c r="I55" s="307"/>
      <c r="J55" s="307"/>
      <c r="K55" s="307"/>
      <c r="L55" s="307"/>
      <c r="M55" s="307"/>
    </row>
    <row r="62" spans="1:18" x14ac:dyDescent="0.3">
      <c r="R62" s="272"/>
    </row>
  </sheetData>
  <sheetProtection algorithmName="SHA-512" hashValue="fBwxBIZitma6Y606PJ4wn6+JBunNl+SEoZ868nVJtee5GaI/B2RopuyVxlbARYm6wszOxZGR9gszMURUvMbDpQ==" saltValue="LgaSaTC57RQlZQX3i++ygw==" spinCount="100000" sheet="1" objects="1" scenarios="1" selectLockedCells="1"/>
  <mergeCells count="14">
    <mergeCell ref="A20:A23"/>
    <mergeCell ref="E41:I41"/>
    <mergeCell ref="J41:M41"/>
    <mergeCell ref="B42:C42"/>
    <mergeCell ref="E1:I1"/>
    <mergeCell ref="B2:C2"/>
    <mergeCell ref="A4:A7"/>
    <mergeCell ref="E15:N15"/>
    <mergeCell ref="B17:C17"/>
    <mergeCell ref="O15:S15"/>
    <mergeCell ref="E16:I16"/>
    <mergeCell ref="J16:N16"/>
    <mergeCell ref="O16:S16"/>
    <mergeCell ref="B43:C43"/>
  </mergeCells>
  <conditionalFormatting sqref="A8:A9">
    <cfRule type="containsText" dxfId="13" priority="5" operator="containsText" text="Don't">
      <formula>NOT(ISERROR(SEARCH("Don't",A8)))</formula>
    </cfRule>
    <cfRule type="containsText" dxfId="12" priority="6" operator="containsText" text="Copy">
      <formula>NOT(ISERROR(SEARCH("Copy",A8)))</formula>
    </cfRule>
  </conditionalFormatting>
  <conditionalFormatting sqref="A24:A25">
    <cfRule type="containsText" dxfId="11" priority="3" operator="containsText" text="Don't">
      <formula>NOT(ISERROR(SEARCH("Don't",A24)))</formula>
    </cfRule>
    <cfRule type="containsText" dxfId="10" priority="4" operator="containsText" text="Copy">
      <formula>NOT(ISERROR(SEARCH("Copy",A24)))</formula>
    </cfRule>
  </conditionalFormatting>
  <conditionalFormatting sqref="C1:C14">
    <cfRule type="containsText" dxfId="9" priority="11" operator="containsText" text="Don't">
      <formula>NOT(ISERROR(SEARCH("Don't",C1)))</formula>
    </cfRule>
    <cfRule type="containsText" dxfId="8" priority="12" operator="containsText" text="Copy">
      <formula>NOT(ISERROR(SEARCH("Copy",C1)))</formula>
    </cfRule>
  </conditionalFormatting>
  <conditionalFormatting sqref="E47:N52 O49:Q49 O52:Q52 E54:M55">
    <cfRule type="containsText" dxfId="7" priority="13" operator="containsText" text="FALSE">
      <formula>NOT(ISERROR(SEARCH("FALSE",E47)))</formula>
    </cfRule>
    <cfRule type="containsText" dxfId="6" priority="14" operator="containsText" text="TRUE">
      <formula>NOT(ISERROR(SEARCH("TRUE",E47)))</formula>
    </cfRule>
  </conditionalFormatting>
  <conditionalFormatting sqref="J3:J11">
    <cfRule type="containsText" dxfId="5" priority="9" operator="containsText" text="Don't">
      <formula>NOT(ISERROR(SEARCH("Don't",J3)))</formula>
    </cfRule>
    <cfRule type="containsText" dxfId="4" priority="10" operator="containsText" text="Copy">
      <formula>NOT(ISERROR(SEARCH("Copy",J3)))</formula>
    </cfRule>
  </conditionalFormatting>
  <conditionalFormatting sqref="T19:T36">
    <cfRule type="containsText" dxfId="3" priority="7" operator="containsText" text="Don't">
      <formula>NOT(ISERROR(SEARCH("Don't",T19)))</formula>
    </cfRule>
    <cfRule type="containsText" dxfId="2" priority="8" operator="containsText" text="Copy">
      <formula>NOT(ISERROR(SEARCH("Copy",T19)))</formula>
    </cfRule>
  </conditionalFormatting>
  <conditionalFormatting sqref="T44">
    <cfRule type="containsText" dxfId="1" priority="1" operator="containsText" text="Don't">
      <formula>NOT(ISERROR(SEARCH("Don't",T44)))</formula>
    </cfRule>
    <cfRule type="containsText" dxfId="0" priority="2" operator="containsText" text="Copy">
      <formula>NOT(ISERROR(SEARCH("Copy",T44)))</formula>
    </cfRule>
  </conditionalFormatting>
  <dataValidations count="1">
    <dataValidation type="list" allowBlank="1" showInputMessage="1" showErrorMessage="1" sqref="C14:D14" xr:uid="{3AB04118-97F2-41D1-A6A4-786F75408E62}">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94DE-E3EE-4383-BEA6-FDECE59389F8}">
  <sheetPr codeName="Sheet3">
    <tabColor rgb="FF00B0F0"/>
    <pageSetUpPr fitToPage="1"/>
  </sheetPr>
  <dimension ref="A1:R123"/>
  <sheetViews>
    <sheetView showGridLines="0" tabSelected="1" zoomScaleNormal="100" workbookViewId="0">
      <selection activeCell="G23" sqref="G23:G24"/>
    </sheetView>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6" width="23.1796875" style="92" hidden="1" customWidth="1"/>
    <col min="17" max="19" width="9.453125" style="92" customWidth="1"/>
    <col min="20" max="22" width="8.81640625" style="92" customWidth="1"/>
    <col min="23" max="23" width="9.453125" style="92" customWidth="1"/>
    <col min="24" max="16384" width="9.453125" style="92"/>
  </cols>
  <sheetData>
    <row r="1" spans="1:16" x14ac:dyDescent="0.35">
      <c r="O1" s="10" t="s">
        <v>70</v>
      </c>
      <c r="P1" s="10" t="s">
        <v>83</v>
      </c>
    </row>
    <row r="2" spans="1:16" x14ac:dyDescent="0.35">
      <c r="B2" s="11" t="s">
        <v>46</v>
      </c>
      <c r="C2" s="11"/>
      <c r="O2" s="2"/>
      <c r="P2" s="2"/>
    </row>
    <row r="3" spans="1:16" x14ac:dyDescent="0.35">
      <c r="B3" s="13"/>
      <c r="C3" s="13"/>
      <c r="O3" s="2"/>
      <c r="P3" s="2"/>
    </row>
    <row r="4" spans="1:16" s="2" customFormat="1" x14ac:dyDescent="0.35">
      <c r="A4" s="4"/>
      <c r="B4" s="381" t="s">
        <v>237</v>
      </c>
      <c r="C4" s="381"/>
      <c r="D4" s="381"/>
      <c r="E4" s="381"/>
      <c r="F4" s="381"/>
      <c r="G4" s="381"/>
      <c r="H4" s="381"/>
      <c r="I4" s="381"/>
      <c r="J4" s="381"/>
      <c r="K4" s="381"/>
      <c r="L4" s="381"/>
      <c r="M4" s="23"/>
      <c r="N4" s="23"/>
      <c r="O4" s="21"/>
      <c r="P4" s="21"/>
    </row>
    <row r="5" spans="1:16" s="2" customFormat="1" x14ac:dyDescent="0.35">
      <c r="A5" s="4"/>
      <c r="B5" s="381" t="str">
        <f>Variables!B2</f>
        <v>RR-2025-002</v>
      </c>
      <c r="C5" s="381"/>
      <c r="D5" s="381"/>
      <c r="E5" s="381"/>
      <c r="F5" s="381"/>
      <c r="G5" s="381"/>
      <c r="H5" s="381"/>
      <c r="I5" s="381"/>
      <c r="J5" s="381"/>
      <c r="K5" s="381"/>
      <c r="L5" s="381"/>
      <c r="M5" s="23"/>
      <c r="N5" s="23"/>
      <c r="O5" s="21"/>
      <c r="P5" s="21"/>
    </row>
    <row r="6" spans="1:16" s="6" customFormat="1" x14ac:dyDescent="0.35">
      <c r="A6" s="4"/>
      <c r="B6" s="381" t="str">
        <f>UPPER(Variables!B3&amp;" | "&amp;Variables!C3)</f>
        <v>CONCRETE REINFORCING BAR | BARRES D'ARMATURE POUR BÉTON</v>
      </c>
      <c r="C6" s="381"/>
      <c r="D6" s="381"/>
      <c r="E6" s="381"/>
      <c r="F6" s="381"/>
      <c r="G6" s="381"/>
      <c r="H6" s="381"/>
      <c r="I6" s="381"/>
      <c r="J6" s="381"/>
      <c r="K6" s="381"/>
      <c r="L6" s="381"/>
      <c r="M6" s="21"/>
      <c r="N6" s="21"/>
      <c r="O6" s="16"/>
      <c r="P6" s="16"/>
    </row>
    <row r="7" spans="1:16" s="6" customFormat="1" x14ac:dyDescent="0.35">
      <c r="A7" s="4"/>
      <c r="B7" s="15"/>
      <c r="C7" s="15"/>
      <c r="D7" s="3"/>
      <c r="E7" s="3"/>
      <c r="F7" s="3"/>
      <c r="G7" s="3"/>
      <c r="H7" s="3"/>
      <c r="I7" s="3"/>
      <c r="J7" s="3"/>
      <c r="K7" s="3"/>
      <c r="L7" s="3"/>
      <c r="O7" s="16"/>
      <c r="P7" s="16"/>
    </row>
    <row r="8" spans="1:16" s="2" customFormat="1" x14ac:dyDescent="0.35">
      <c r="A8" s="4"/>
      <c r="B8" s="358" t="s">
        <v>238</v>
      </c>
      <c r="C8" s="359"/>
      <c r="D8" s="359"/>
      <c r="E8" s="359"/>
      <c r="F8" s="359"/>
      <c r="G8" s="359"/>
      <c r="H8" s="359"/>
      <c r="I8" s="359"/>
      <c r="J8" s="359"/>
      <c r="K8" s="359"/>
      <c r="L8" s="360"/>
      <c r="M8" s="23"/>
      <c r="N8" s="23"/>
      <c r="O8" s="21"/>
      <c r="P8" s="21"/>
    </row>
    <row r="9" spans="1:16" x14ac:dyDescent="0.35">
      <c r="B9" s="235"/>
      <c r="C9" s="236"/>
      <c r="D9" s="237"/>
      <c r="E9" s="237"/>
      <c r="F9" s="237"/>
      <c r="G9" s="237"/>
      <c r="H9" s="237"/>
      <c r="I9" s="237"/>
      <c r="J9" s="237"/>
      <c r="K9" s="237"/>
      <c r="L9" s="238"/>
      <c r="M9" s="92"/>
      <c r="O9" s="388" t="s">
        <v>360</v>
      </c>
      <c r="P9" s="388"/>
    </row>
    <row r="10" spans="1:16" ht="14.15" customHeight="1" x14ac:dyDescent="0.35">
      <c r="B10" s="369" t="str">
        <f>"The information requested in this questionnaire will be used by the Canadian International Trade Tribunal (the Tribunal) in its expiry review concerning the dumping of "&amp;Variables!B3&amp;" (as defined below) originating in or exported from "&amp;Variables!B5&amp;" and the subsidizing of "&amp;Variables!B3&amp;" originating in or exported from the People's Republic of China. Your firm's knowledge and experience will aid the Tribunal in the proper conduct of its review by helping it better understand the Canadian market for "&amp;Variables!B3&amp;". The Tribunal therefore requests a response to this questionnaire from your firm."</f>
        <v>The information requested in this questionnaire will be used by the Canadian International Trade Tribunal (the Tribunal) in its expiry review concerning the dumping of concrete reinforcing bar (as defined below) originating in or exported from the People's Republic of China, the Republic of Korea, and the Republic of Türkiye and the subsidizing of concrete reinforcing bar originating in or exported from the People's Republic of China. Your firm's knowledge and experience will aid the Tribunal in the proper conduct of its review by helping it better understand the Canadian market for concrete reinforcing bar. The Tribunal therefore requests a response to this questionnaire from your firm.</v>
      </c>
      <c r="C10" s="370"/>
      <c r="D10" s="370"/>
      <c r="E10" s="370"/>
      <c r="F10" s="370"/>
      <c r="G10" s="234"/>
      <c r="H10" s="384" t="str">
        <f>"Les renseignements demandés dans le présent questionnaire seront utilisés par le Tribunal canadien du commerce extérieur (le Tribunal) dans le cadre de son réexamen relatif à l'expiration concernant le dumping de "&amp;Variables!C3&amp;" (telles que définies ci-dessous) originaires ou exportées "&amp;Variables!C5&amp;" et le subventionnement de "&amp;Variables!C3&amp;" originaires ou exportées de la République populaire de Chine.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barres d'armature pour béton (telles que définies ci-dessous) originaires ou exportées de la République populaire de Chine, de la République de Corée et de la République de Türkiye et le subventionnement de barres d'armature pour béton originaires ou exportées de la République populaire de Chine. Les connaissances et l'expérience de votre entreprise aideraient le Tribunal à mener correctement son enquête en lui permettant de mieux comprendre le marché canadien de barres d'armature pour béton. Le Tribunal demande donc à votre entreprise de répondre à ce questionnaire.</v>
      </c>
      <c r="I10" s="384"/>
      <c r="J10" s="384"/>
      <c r="K10" s="384"/>
      <c r="L10" s="385"/>
      <c r="M10" s="92"/>
      <c r="O10" s="388"/>
      <c r="P10" s="388"/>
    </row>
    <row r="11" spans="1:16" x14ac:dyDescent="0.35">
      <c r="B11" s="369"/>
      <c r="C11" s="370"/>
      <c r="D11" s="370"/>
      <c r="E11" s="370"/>
      <c r="F11" s="370"/>
      <c r="G11" s="234"/>
      <c r="H11" s="384"/>
      <c r="I11" s="384"/>
      <c r="J11" s="384"/>
      <c r="K11" s="384"/>
      <c r="L11" s="385"/>
      <c r="M11" s="92"/>
      <c r="O11" s="388"/>
      <c r="P11" s="388"/>
    </row>
    <row r="12" spans="1:16" x14ac:dyDescent="0.35">
      <c r="B12" s="369"/>
      <c r="C12" s="370"/>
      <c r="D12" s="370"/>
      <c r="E12" s="370"/>
      <c r="F12" s="370"/>
      <c r="G12" s="234"/>
      <c r="H12" s="384"/>
      <c r="I12" s="384"/>
      <c r="J12" s="384"/>
      <c r="K12" s="384"/>
      <c r="L12" s="385"/>
      <c r="M12" s="92"/>
      <c r="O12" s="388"/>
      <c r="P12" s="388"/>
    </row>
    <row r="13" spans="1:16" x14ac:dyDescent="0.35">
      <c r="B13" s="369"/>
      <c r="C13" s="370"/>
      <c r="D13" s="370"/>
      <c r="E13" s="370"/>
      <c r="F13" s="370"/>
      <c r="G13" s="234"/>
      <c r="H13" s="384"/>
      <c r="I13" s="384"/>
      <c r="J13" s="384"/>
      <c r="K13" s="384"/>
      <c r="L13" s="385"/>
      <c r="M13" s="92"/>
      <c r="O13" s="388"/>
      <c r="P13" s="388"/>
    </row>
    <row r="14" spans="1:16" x14ac:dyDescent="0.35">
      <c r="B14" s="369"/>
      <c r="C14" s="370"/>
      <c r="D14" s="370"/>
      <c r="E14" s="370"/>
      <c r="F14" s="370"/>
      <c r="G14" s="234"/>
      <c r="H14" s="384"/>
      <c r="I14" s="384"/>
      <c r="J14" s="384"/>
      <c r="K14" s="384"/>
      <c r="L14" s="385"/>
      <c r="M14" s="92"/>
      <c r="O14" s="388"/>
      <c r="P14" s="388"/>
    </row>
    <row r="15" spans="1:16" x14ac:dyDescent="0.35">
      <c r="B15" s="369"/>
      <c r="C15" s="370"/>
      <c r="D15" s="370"/>
      <c r="E15" s="370"/>
      <c r="F15" s="370"/>
      <c r="G15" s="234"/>
      <c r="H15" s="384"/>
      <c r="I15" s="384"/>
      <c r="J15" s="384"/>
      <c r="K15" s="384"/>
      <c r="L15" s="385"/>
      <c r="M15" s="92"/>
      <c r="O15" s="388"/>
      <c r="P15" s="388"/>
    </row>
    <row r="16" spans="1:16" x14ac:dyDescent="0.35">
      <c r="B16" s="369"/>
      <c r="C16" s="370"/>
      <c r="D16" s="370"/>
      <c r="E16" s="370"/>
      <c r="F16" s="370"/>
      <c r="G16" s="241"/>
      <c r="H16" s="384"/>
      <c r="I16" s="384"/>
      <c r="J16" s="384"/>
      <c r="K16" s="384"/>
      <c r="L16" s="385"/>
      <c r="M16" s="92"/>
      <c r="O16" s="388"/>
      <c r="P16" s="388"/>
    </row>
    <row r="17" spans="1:16" x14ac:dyDescent="0.35">
      <c r="B17" s="369"/>
      <c r="C17" s="370"/>
      <c r="D17" s="370"/>
      <c r="E17" s="370"/>
      <c r="F17" s="370"/>
      <c r="G17" s="234"/>
      <c r="H17" s="384"/>
      <c r="I17" s="384"/>
      <c r="J17" s="384"/>
      <c r="K17" s="384"/>
      <c r="L17" s="385"/>
      <c r="M17" s="92"/>
      <c r="O17" s="388"/>
      <c r="P17" s="388"/>
    </row>
    <row r="18" spans="1:16" x14ac:dyDescent="0.35">
      <c r="B18" s="369"/>
      <c r="C18" s="370"/>
      <c r="D18" s="370"/>
      <c r="E18" s="370"/>
      <c r="F18" s="370"/>
      <c r="G18" s="234"/>
      <c r="H18" s="384"/>
      <c r="I18" s="384"/>
      <c r="J18" s="384"/>
      <c r="K18" s="384"/>
      <c r="L18" s="385"/>
      <c r="M18" s="92"/>
      <c r="O18" s="388"/>
      <c r="P18" s="388"/>
    </row>
    <row r="19" spans="1:16" x14ac:dyDescent="0.35">
      <c r="B19" s="382"/>
      <c r="C19" s="383"/>
      <c r="D19" s="383"/>
      <c r="E19" s="383"/>
      <c r="F19" s="383"/>
      <c r="G19" s="239"/>
      <c r="H19" s="386"/>
      <c r="I19" s="386"/>
      <c r="J19" s="386"/>
      <c r="K19" s="386"/>
      <c r="L19" s="387"/>
      <c r="M19" s="92"/>
      <c r="O19" s="388"/>
      <c r="P19" s="388"/>
    </row>
    <row r="20" spans="1:16" s="6" customFormat="1" x14ac:dyDescent="0.35">
      <c r="A20" s="4"/>
      <c r="B20" s="15"/>
      <c r="C20" s="15"/>
      <c r="D20" s="3"/>
      <c r="E20" s="3"/>
      <c r="F20" s="3"/>
      <c r="G20" s="3"/>
      <c r="H20" s="3"/>
      <c r="I20" s="3"/>
      <c r="J20" s="3"/>
      <c r="K20" s="3"/>
      <c r="L20" s="3"/>
      <c r="O20" s="16"/>
      <c r="P20" s="16"/>
    </row>
    <row r="21" spans="1:16" s="2" customFormat="1" x14ac:dyDescent="0.35">
      <c r="A21" s="4"/>
      <c r="B21" s="411" t="s">
        <v>239</v>
      </c>
      <c r="C21" s="412"/>
      <c r="D21" s="412"/>
      <c r="E21" s="412"/>
      <c r="F21" s="412"/>
      <c r="G21" s="412"/>
      <c r="H21" s="412"/>
      <c r="I21" s="412"/>
      <c r="J21" s="412"/>
      <c r="K21" s="412"/>
      <c r="L21" s="413"/>
      <c r="M21" s="23"/>
      <c r="N21" s="23"/>
      <c r="O21" s="21"/>
      <c r="P21" s="21"/>
    </row>
    <row r="22" spans="1:16" x14ac:dyDescent="0.35">
      <c r="B22" s="17"/>
      <c r="C22" s="28"/>
      <c r="D22" s="29"/>
      <c r="E22" s="29"/>
      <c r="F22" s="29"/>
      <c r="G22" s="29"/>
      <c r="H22" s="29"/>
      <c r="I22" s="29"/>
      <c r="J22" s="29"/>
      <c r="K22" s="29"/>
      <c r="L22" s="18"/>
      <c r="M22" s="92"/>
    </row>
    <row r="23" spans="1:16" x14ac:dyDescent="0.35">
      <c r="B23" s="405" t="s">
        <v>84</v>
      </c>
      <c r="C23" s="406"/>
      <c r="D23" s="406"/>
      <c r="E23" s="406"/>
      <c r="F23" s="406"/>
      <c r="G23" s="407" t="s">
        <v>70</v>
      </c>
      <c r="H23" s="409" t="s">
        <v>158</v>
      </c>
      <c r="I23" s="409"/>
      <c r="J23" s="409"/>
      <c r="K23" s="409"/>
      <c r="L23" s="410"/>
      <c r="M23" s="92"/>
      <c r="O23" s="19"/>
    </row>
    <row r="24" spans="1:16" x14ac:dyDescent="0.35">
      <c r="B24" s="405"/>
      <c r="C24" s="406"/>
      <c r="D24" s="406"/>
      <c r="E24" s="406"/>
      <c r="F24" s="406"/>
      <c r="G24" s="408"/>
      <c r="H24" s="409"/>
      <c r="I24" s="409"/>
      <c r="J24" s="409"/>
      <c r="K24" s="409"/>
      <c r="L24" s="410"/>
      <c r="M24" s="92"/>
      <c r="O24" s="19"/>
    </row>
    <row r="25" spans="1:16" x14ac:dyDescent="0.35">
      <c r="B25" s="159"/>
      <c r="C25" s="160"/>
      <c r="D25" s="160"/>
      <c r="E25" s="160"/>
      <c r="F25" s="160"/>
      <c r="G25" s="160"/>
      <c r="H25" s="160"/>
      <c r="I25" s="160"/>
      <c r="J25" s="160"/>
      <c r="K25" s="160"/>
      <c r="L25" s="161"/>
      <c r="M25" s="92"/>
    </row>
    <row r="26" spans="1:16" s="6" customFormat="1" x14ac:dyDescent="0.35">
      <c r="A26" s="4"/>
      <c r="B26" s="15"/>
      <c r="C26" s="15"/>
      <c r="D26" s="3"/>
      <c r="E26" s="3"/>
      <c r="F26" s="3"/>
      <c r="G26" s="3"/>
      <c r="H26" s="3"/>
      <c r="I26" s="3"/>
      <c r="J26" s="3"/>
      <c r="K26" s="3"/>
      <c r="L26" s="3"/>
      <c r="O26" s="16"/>
      <c r="P26" s="16"/>
    </row>
    <row r="27" spans="1:16" s="2" customFormat="1" x14ac:dyDescent="0.35">
      <c r="A27" s="4"/>
      <c r="B27" s="358" t="str">
        <f>IF(Intro!$G$23="English",O27,P27)</f>
        <v>DEFINITION OF "THE GOODS"</v>
      </c>
      <c r="C27" s="359" t="str">
        <f>UPPER(IF(Intro!$G$23="English",P27,Q27))</f>
        <v>LA DÉFINITION "DES MARCHANDISES"</v>
      </c>
      <c r="D27" s="359" t="str">
        <f>UPPER(IF(Intro!$G$23="English",Q27,R27))</f>
        <v/>
      </c>
      <c r="E27" s="359" t="str">
        <f>UPPER(IF(Intro!$G$23="English",R27,S27))</f>
        <v/>
      </c>
      <c r="F27" s="359" t="str">
        <f>UPPER(IF(Intro!$G$23="English",S27,T27))</f>
        <v/>
      </c>
      <c r="G27" s="359"/>
      <c r="H27" s="359" t="str">
        <f>UPPER(IF(Intro!$G$23="English",T27,U27))</f>
        <v/>
      </c>
      <c r="I27" s="359" t="str">
        <f>UPPER(IF(Intro!$G$23="English",U27,V27))</f>
        <v/>
      </c>
      <c r="J27" s="359" t="str">
        <f>UPPER(IF(Intro!$G$23="English",V27,W27))</f>
        <v/>
      </c>
      <c r="K27" s="359" t="str">
        <f>UPPER(IF(Intro!$G$23="English",W27,X27))</f>
        <v/>
      </c>
      <c r="L27" s="360" t="str">
        <f>UPPER(IF(Intro!$G$23="English",X27,Y27))</f>
        <v/>
      </c>
      <c r="M27" s="6"/>
      <c r="N27" s="23"/>
      <c r="O27" s="21" t="s">
        <v>258</v>
      </c>
      <c r="P27" s="21" t="s">
        <v>259</v>
      </c>
    </row>
    <row r="28" spans="1:16" x14ac:dyDescent="0.35">
      <c r="B28" s="17"/>
      <c r="C28" s="28"/>
      <c r="D28" s="29"/>
      <c r="E28" s="29"/>
      <c r="F28" s="29"/>
      <c r="G28" s="29"/>
      <c r="H28" s="29"/>
      <c r="I28" s="29"/>
      <c r="J28" s="29"/>
      <c r="K28" s="29"/>
      <c r="L28" s="18"/>
      <c r="M28" s="92"/>
    </row>
    <row r="29" spans="1:16" x14ac:dyDescent="0.35">
      <c r="B29" s="369" t="str">
        <f>IF(Intro!$G$23="English",O29,P29)</f>
        <v>References to "the goods" in this questionnaire refer to:</v>
      </c>
      <c r="C29" s="370"/>
      <c r="D29" s="370"/>
      <c r="E29" s="370"/>
      <c r="F29" s="370"/>
      <c r="G29" s="370"/>
      <c r="H29" s="370"/>
      <c r="I29" s="370"/>
      <c r="J29" s="370"/>
      <c r="K29" s="370"/>
      <c r="L29" s="371"/>
      <c r="M29" s="92"/>
      <c r="O29" s="92" t="s">
        <v>123</v>
      </c>
      <c r="P29" s="92" t="s">
        <v>124</v>
      </c>
    </row>
    <row r="30" spans="1:16" x14ac:dyDescent="0.35">
      <c r="B30" s="118"/>
      <c r="C30" s="119"/>
      <c r="D30" s="119"/>
      <c r="E30" s="119"/>
      <c r="F30" s="119"/>
      <c r="G30" s="119"/>
      <c r="H30" s="119"/>
      <c r="I30" s="119"/>
      <c r="J30" s="119"/>
      <c r="K30" s="119"/>
      <c r="L30" s="120"/>
      <c r="M30" s="92"/>
    </row>
    <row r="31" spans="1:16" x14ac:dyDescent="0.35">
      <c r="B31" s="102"/>
      <c r="C31" s="389" t="str">
        <f>IF(Intro!$G$23="English",Variables!B16,Variables!C16)</f>
        <v>Hot-rolled deformed steel concrete reinforcing bar in straight lengths or coils, commonly identified as rebar, in various diameters up to and including 56.4 millimeters, in various finishes, excluding plain round bar and fabricated rebar products, excluding 10-mm-diameter (10M) rebar produced to meet the requirements of CSA G30 18.09 (or equivalent standards) and coated to meet the requirements of epoxy standard ASTM A775/A 775M 04a (or equivalent standards) in lengths from 1 foot (30.48 cm) up to and including 8 feet (243.84 cm).</v>
      </c>
      <c r="D31" s="390"/>
      <c r="E31" s="390"/>
      <c r="F31" s="390"/>
      <c r="G31" s="390"/>
      <c r="H31" s="390"/>
      <c r="I31" s="390"/>
      <c r="J31" s="390"/>
      <c r="K31" s="391"/>
      <c r="L31" s="125"/>
      <c r="M31" s="92"/>
    </row>
    <row r="32" spans="1:16" x14ac:dyDescent="0.35">
      <c r="B32" s="102"/>
      <c r="C32" s="392"/>
      <c r="D32" s="393"/>
      <c r="E32" s="393"/>
      <c r="F32" s="393"/>
      <c r="G32" s="393"/>
      <c r="H32" s="393"/>
      <c r="I32" s="393"/>
      <c r="J32" s="393"/>
      <c r="K32" s="394"/>
      <c r="L32" s="125"/>
      <c r="M32" s="92"/>
    </row>
    <row r="33" spans="1:18" x14ac:dyDescent="0.35">
      <c r="B33" s="102"/>
      <c r="C33" s="392"/>
      <c r="D33" s="393"/>
      <c r="E33" s="393"/>
      <c r="F33" s="393"/>
      <c r="G33" s="393"/>
      <c r="H33" s="393"/>
      <c r="I33" s="393"/>
      <c r="J33" s="393"/>
      <c r="K33" s="394"/>
      <c r="L33" s="125"/>
      <c r="M33" s="92"/>
    </row>
    <row r="34" spans="1:18" x14ac:dyDescent="0.35">
      <c r="B34" s="102"/>
      <c r="C34" s="392"/>
      <c r="D34" s="393"/>
      <c r="E34" s="393"/>
      <c r="F34" s="393"/>
      <c r="G34" s="393"/>
      <c r="H34" s="393"/>
      <c r="I34" s="393"/>
      <c r="J34" s="393"/>
      <c r="K34" s="394"/>
      <c r="L34" s="125"/>
      <c r="M34" s="92"/>
    </row>
    <row r="35" spans="1:18" x14ac:dyDescent="0.35">
      <c r="B35" s="102"/>
      <c r="C35" s="392"/>
      <c r="D35" s="393"/>
      <c r="E35" s="393"/>
      <c r="F35" s="393"/>
      <c r="G35" s="393"/>
      <c r="H35" s="393"/>
      <c r="I35" s="393"/>
      <c r="J35" s="393"/>
      <c r="K35" s="394"/>
      <c r="L35" s="125"/>
      <c r="M35" s="92"/>
    </row>
    <row r="36" spans="1:18" x14ac:dyDescent="0.35">
      <c r="B36" s="102"/>
      <c r="C36" s="395"/>
      <c r="D36" s="396"/>
      <c r="E36" s="396"/>
      <c r="F36" s="396"/>
      <c r="G36" s="396"/>
      <c r="H36" s="396"/>
      <c r="I36" s="396"/>
      <c r="J36" s="396"/>
      <c r="K36" s="397"/>
      <c r="L36" s="125"/>
      <c r="M36" s="92"/>
    </row>
    <row r="37" spans="1:18" x14ac:dyDescent="0.35">
      <c r="B37" s="118"/>
      <c r="C37" s="119"/>
      <c r="D37" s="119"/>
      <c r="E37" s="119"/>
      <c r="F37" s="119"/>
      <c r="G37" s="119"/>
      <c r="H37" s="119"/>
      <c r="I37" s="119"/>
      <c r="J37" s="119"/>
      <c r="K37" s="119"/>
      <c r="L37" s="120"/>
      <c r="M37" s="92"/>
    </row>
    <row r="38" spans="1:18" x14ac:dyDescent="0.35">
      <c r="B38" s="369" t="str">
        <f>IF(Intro!$G$23="English",O38,P38)</f>
        <v>For additional details, view the Info tab.</v>
      </c>
      <c r="C38" s="370"/>
      <c r="D38" s="370"/>
      <c r="E38" s="370"/>
      <c r="F38" s="370"/>
      <c r="G38" s="370"/>
      <c r="H38" s="370"/>
      <c r="I38" s="370"/>
      <c r="J38" s="370"/>
      <c r="K38" s="370"/>
      <c r="L38" s="371"/>
      <c r="M38" s="92"/>
      <c r="O38" s="92" t="s">
        <v>117</v>
      </c>
      <c r="P38" s="92" t="s">
        <v>118</v>
      </c>
    </row>
    <row r="39" spans="1:18" x14ac:dyDescent="0.35">
      <c r="B39" s="159"/>
      <c r="C39" s="160"/>
      <c r="D39" s="160"/>
      <c r="E39" s="160"/>
      <c r="F39" s="160"/>
      <c r="G39" s="160"/>
      <c r="H39" s="160"/>
      <c r="I39" s="160"/>
      <c r="J39" s="160"/>
      <c r="K39" s="160"/>
      <c r="L39" s="161"/>
      <c r="M39" s="92"/>
    </row>
    <row r="40" spans="1:18" s="6" customFormat="1" x14ac:dyDescent="0.35">
      <c r="A40" s="4"/>
      <c r="B40" s="15"/>
      <c r="C40" s="15"/>
      <c r="D40" s="3"/>
      <c r="E40" s="3"/>
      <c r="F40" s="3"/>
      <c r="G40" s="3"/>
      <c r="H40" s="3"/>
      <c r="I40" s="3"/>
      <c r="J40" s="3"/>
      <c r="K40" s="3"/>
      <c r="L40" s="3"/>
      <c r="O40" s="16"/>
      <c r="P40" s="16"/>
    </row>
    <row r="41" spans="1:18" s="2" customFormat="1" x14ac:dyDescent="0.35">
      <c r="A41" s="4"/>
      <c r="B41" s="358" t="str">
        <f>IF(Intro!$G$23="English",O41,P41)</f>
        <v>DO YOU NEED TO COMPLETE THIS QUESTIONNAIRE?</v>
      </c>
      <c r="C41" s="359"/>
      <c r="D41" s="359"/>
      <c r="E41" s="359"/>
      <c r="F41" s="359"/>
      <c r="G41" s="359"/>
      <c r="H41" s="359"/>
      <c r="I41" s="359"/>
      <c r="J41" s="359"/>
      <c r="K41" s="359"/>
      <c r="L41" s="360"/>
      <c r="M41" s="38"/>
      <c r="N41" s="39"/>
      <c r="O41" s="9" t="s">
        <v>243</v>
      </c>
      <c r="P41" s="9" t="s">
        <v>333</v>
      </c>
    </row>
    <row r="42" spans="1:18" x14ac:dyDescent="0.35">
      <c r="B42" s="17"/>
      <c r="C42" s="28"/>
      <c r="D42" s="29"/>
      <c r="E42" s="29"/>
      <c r="F42" s="29"/>
      <c r="G42" s="29"/>
      <c r="H42" s="29"/>
      <c r="I42" s="29"/>
      <c r="J42" s="29"/>
      <c r="K42" s="29"/>
      <c r="L42" s="29"/>
      <c r="M42" s="40"/>
      <c r="N42" s="91"/>
    </row>
    <row r="43" spans="1:18" x14ac:dyDescent="0.35">
      <c r="B43" s="417" t="str">
        <f>IF(Intro!$G$23="English",O43,P43)</f>
        <v>Has your firm imported the goods as the importer of record from any country since January 1, 2022?</v>
      </c>
      <c r="C43" s="418"/>
      <c r="D43" s="419"/>
      <c r="E43" s="419"/>
      <c r="F43" s="420"/>
      <c r="G43" s="420"/>
      <c r="H43" s="420"/>
      <c r="I43" s="420"/>
      <c r="J43" s="420"/>
      <c r="K43" s="420"/>
      <c r="L43" s="421"/>
      <c r="M43" s="40"/>
      <c r="N43" s="91"/>
      <c r="O43" s="19" t="str">
        <f>"Has your firm imported the goods as the importer of record from any country since January 1, "&amp;Variables!B6&amp;"?"</f>
        <v>Has your firm imported the goods as the importer of record from any country since January 1, 2022?</v>
      </c>
      <c r="P43" s="19" t="str">
        <f>"Votre entreprise a-t-elle importé des marchandises en tant qu'importateur officiel de n'importe quel pays depuis le 1er janvier "&amp;Variables!C6 &amp;"?"</f>
        <v>Votre entreprise a-t-elle importé des marchandises en tant qu'importateur officiel de n'importe quel pays depuis le 1er janvier 2022?</v>
      </c>
    </row>
    <row r="44" spans="1:18" x14ac:dyDescent="0.35">
      <c r="B44" s="116"/>
      <c r="C44" s="117"/>
      <c r="D44" s="171"/>
      <c r="E44" s="171"/>
      <c r="F44" s="106"/>
      <c r="G44" s="106"/>
      <c r="H44" s="106"/>
      <c r="I44" s="106"/>
      <c r="J44" s="106"/>
      <c r="K44" s="106"/>
      <c r="L44" s="172"/>
      <c r="M44" s="91"/>
      <c r="N44" s="91"/>
    </row>
    <row r="45" spans="1:18" x14ac:dyDescent="0.35">
      <c r="B45" s="102"/>
      <c r="C45" s="361" t="str">
        <f>IF(Intro!$G$23="English",O45,P45)</f>
        <v>Select Yes or No</v>
      </c>
      <c r="D45" s="361"/>
      <c r="E45" s="372" t="s">
        <v>263</v>
      </c>
      <c r="F45" s="372"/>
      <c r="G45" s="372"/>
      <c r="H45" s="372"/>
      <c r="I45" s="372"/>
      <c r="J45" s="372"/>
      <c r="K45" s="372"/>
      <c r="L45" s="172"/>
      <c r="M45" s="92"/>
      <c r="O45" s="92" t="s">
        <v>138</v>
      </c>
      <c r="P45" s="92" t="s">
        <v>139</v>
      </c>
    </row>
    <row r="46" spans="1:18" x14ac:dyDescent="0.35">
      <c r="B46" s="94"/>
      <c r="C46" s="362"/>
      <c r="D46" s="362"/>
      <c r="E46" s="398" t="str">
        <f>IF(C46="Yes",O46,IF(C46="Oui",P46,IF(C46="No",O47,IF(C46="Non",P47,""))))</f>
        <v/>
      </c>
      <c r="F46" s="398"/>
      <c r="G46" s="398"/>
      <c r="H46" s="398"/>
      <c r="I46" s="398"/>
      <c r="J46" s="398"/>
      <c r="K46" s="398"/>
      <c r="L46" s="172"/>
      <c r="M46" s="92"/>
      <c r="O46" s="92" t="str">
        <f>"Complete all tabs in this questionnaire and return by "&amp;Variables!B11&amp;"."</f>
        <v>Complete all tabs in this questionnaire and return by January 15, 2026.</v>
      </c>
      <c r="P46" s="92" t="str">
        <f>"Remplissez tous les onglets de ce questionnaire et retournez-le avant le "&amp;Variables!C11&amp;"."</f>
        <v>Remplissez tous les onglets de ce questionnaire et retournez-le avant le 15 janvier 2026.</v>
      </c>
    </row>
    <row r="47" spans="1:18" x14ac:dyDescent="0.35">
      <c r="B47" s="94"/>
      <c r="C47" s="362"/>
      <c r="D47" s="362"/>
      <c r="E47" s="398"/>
      <c r="F47" s="398"/>
      <c r="G47" s="398"/>
      <c r="H47" s="398"/>
      <c r="I47" s="398"/>
      <c r="J47" s="398"/>
      <c r="K47" s="398"/>
      <c r="L47" s="172"/>
      <c r="M47" s="92"/>
      <c r="O47" s="92" t="str">
        <f>"Complete this tab only and return by "&amp;Variables!B11&amp;"."</f>
        <v>Complete this tab only and return by January 15, 2026.</v>
      </c>
      <c r="P47" s="92" t="str">
        <f>"Remplissez cet onglet uniquement et retournez-le avant le "&amp;Variables!C11&amp;"."</f>
        <v>Remplissez cet onglet uniquement et retournez-le avant le 15 janvier 2026.</v>
      </c>
    </row>
    <row r="48" spans="1:18" x14ac:dyDescent="0.35">
      <c r="B48" s="102"/>
      <c r="C48" s="163"/>
      <c r="D48" s="163"/>
      <c r="E48" s="163"/>
      <c r="F48" s="163"/>
      <c r="G48" s="163"/>
      <c r="H48" s="163"/>
      <c r="I48" s="163"/>
      <c r="J48" s="163"/>
      <c r="K48" s="163"/>
      <c r="L48" s="164"/>
      <c r="M48" s="92"/>
      <c r="Q48" s="32"/>
      <c r="R48" s="32"/>
    </row>
    <row r="49" spans="1:16" x14ac:dyDescent="0.35">
      <c r="B49" s="373" t="str">
        <f>IF(Intro!$G$23="English",O49,P49)</f>
        <v>If no, explain why import data indicates that you imported during this period.</v>
      </c>
      <c r="C49" s="374"/>
      <c r="D49" s="374"/>
      <c r="E49" s="374"/>
      <c r="F49" s="375"/>
      <c r="G49" s="375"/>
      <c r="H49" s="375"/>
      <c r="I49" s="375"/>
      <c r="J49" s="375"/>
      <c r="K49" s="375"/>
      <c r="L49" s="376"/>
      <c r="M49" s="92"/>
      <c r="O49" s="91" t="s">
        <v>328</v>
      </c>
      <c r="P49" s="92" t="s">
        <v>329</v>
      </c>
    </row>
    <row r="50" spans="1:16" x14ac:dyDescent="0.35">
      <c r="B50" s="102"/>
      <c r="C50" s="91"/>
      <c r="D50" s="91"/>
      <c r="E50" s="91"/>
      <c r="F50" s="92"/>
      <c r="G50" s="92"/>
      <c r="H50" s="92"/>
      <c r="I50" s="92"/>
      <c r="J50" s="92"/>
      <c r="K50" s="92"/>
      <c r="L50" s="173"/>
      <c r="M50" s="92"/>
      <c r="O50" s="91"/>
    </row>
    <row r="51" spans="1:16" x14ac:dyDescent="0.35">
      <c r="B51" s="399"/>
      <c r="C51" s="400"/>
      <c r="D51" s="400"/>
      <c r="E51" s="400"/>
      <c r="F51" s="400"/>
      <c r="G51" s="400"/>
      <c r="H51" s="400"/>
      <c r="I51" s="400"/>
      <c r="J51" s="400"/>
      <c r="K51" s="400"/>
      <c r="L51" s="401"/>
      <c r="M51" s="92"/>
      <c r="O51" s="91"/>
    </row>
    <row r="52" spans="1:16" x14ac:dyDescent="0.35">
      <c r="B52" s="399"/>
      <c r="C52" s="400"/>
      <c r="D52" s="400"/>
      <c r="E52" s="400"/>
      <c r="F52" s="400"/>
      <c r="G52" s="400"/>
      <c r="H52" s="400"/>
      <c r="I52" s="400"/>
      <c r="J52" s="400"/>
      <c r="K52" s="400"/>
      <c r="L52" s="401"/>
      <c r="M52" s="92"/>
      <c r="O52" s="91"/>
    </row>
    <row r="53" spans="1:16" x14ac:dyDescent="0.35">
      <c r="B53" s="399"/>
      <c r="C53" s="400"/>
      <c r="D53" s="400"/>
      <c r="E53" s="400"/>
      <c r="F53" s="400"/>
      <c r="G53" s="400"/>
      <c r="H53" s="400"/>
      <c r="I53" s="400"/>
      <c r="J53" s="400"/>
      <c r="K53" s="400"/>
      <c r="L53" s="401"/>
      <c r="M53" s="92"/>
      <c r="O53" s="91"/>
    </row>
    <row r="54" spans="1:16" x14ac:dyDescent="0.35">
      <c r="B54" s="399"/>
      <c r="C54" s="400"/>
      <c r="D54" s="400"/>
      <c r="E54" s="400"/>
      <c r="F54" s="400"/>
      <c r="G54" s="400"/>
      <c r="H54" s="400"/>
      <c r="I54" s="400"/>
      <c r="J54" s="400"/>
      <c r="K54" s="400"/>
      <c r="L54" s="401"/>
      <c r="M54" s="92"/>
      <c r="O54" s="91"/>
    </row>
    <row r="55" spans="1:16" x14ac:dyDescent="0.35">
      <c r="B55" s="399"/>
      <c r="C55" s="400"/>
      <c r="D55" s="400"/>
      <c r="E55" s="400"/>
      <c r="F55" s="400"/>
      <c r="G55" s="400"/>
      <c r="H55" s="400"/>
      <c r="I55" s="400"/>
      <c r="J55" s="400"/>
      <c r="K55" s="400"/>
      <c r="L55" s="401"/>
      <c r="M55" s="92"/>
      <c r="O55" s="91"/>
    </row>
    <row r="56" spans="1:16" x14ac:dyDescent="0.35">
      <c r="B56" s="399"/>
      <c r="C56" s="400"/>
      <c r="D56" s="400"/>
      <c r="E56" s="400"/>
      <c r="F56" s="400"/>
      <c r="G56" s="400"/>
      <c r="H56" s="400"/>
      <c r="I56" s="400"/>
      <c r="J56" s="400"/>
      <c r="K56" s="400"/>
      <c r="L56" s="401"/>
      <c r="M56" s="92"/>
      <c r="O56" s="91"/>
    </row>
    <row r="57" spans="1:16" x14ac:dyDescent="0.35">
      <c r="B57" s="399"/>
      <c r="C57" s="400"/>
      <c r="D57" s="400"/>
      <c r="E57" s="400"/>
      <c r="F57" s="400"/>
      <c r="G57" s="400"/>
      <c r="H57" s="400"/>
      <c r="I57" s="400"/>
      <c r="J57" s="400"/>
      <c r="K57" s="400"/>
      <c r="L57" s="401"/>
      <c r="M57" s="92"/>
      <c r="O57" s="91"/>
    </row>
    <row r="58" spans="1:16" x14ac:dyDescent="0.35">
      <c r="B58" s="399"/>
      <c r="C58" s="400"/>
      <c r="D58" s="400"/>
      <c r="E58" s="400"/>
      <c r="F58" s="400"/>
      <c r="G58" s="400"/>
      <c r="H58" s="400"/>
      <c r="I58" s="400"/>
      <c r="J58" s="400"/>
      <c r="K58" s="400"/>
      <c r="L58" s="401"/>
      <c r="M58" s="92"/>
      <c r="O58" s="91"/>
    </row>
    <row r="59" spans="1:16" x14ac:dyDescent="0.35">
      <c r="B59" s="204"/>
      <c r="C59" s="205"/>
      <c r="D59" s="205"/>
      <c r="E59" s="205"/>
      <c r="F59" s="205"/>
      <c r="G59" s="205"/>
      <c r="H59" s="205"/>
      <c r="I59" s="205"/>
      <c r="J59" s="205"/>
      <c r="K59" s="205"/>
      <c r="L59" s="206"/>
      <c r="M59" s="92"/>
      <c r="O59" s="91"/>
    </row>
    <row r="60" spans="1:16" s="6" customFormat="1" x14ac:dyDescent="0.35">
      <c r="A60" s="4"/>
      <c r="B60" s="89"/>
      <c r="C60" s="41"/>
      <c r="D60" s="42"/>
      <c r="E60" s="42"/>
      <c r="F60" s="42"/>
      <c r="G60" s="42"/>
      <c r="H60" s="42"/>
      <c r="I60" s="42"/>
      <c r="J60" s="42"/>
      <c r="K60" s="42"/>
      <c r="L60" s="42"/>
      <c r="O60" s="16"/>
      <c r="P60" s="16"/>
    </row>
    <row r="61" spans="1:16" s="2" customFormat="1" x14ac:dyDescent="0.35">
      <c r="A61" s="4"/>
      <c r="B61" s="377" t="str">
        <f>IF(Intro!$G$23="English",O61,P61)</f>
        <v>QUESTIONNAIRE DUE DATE</v>
      </c>
      <c r="C61" s="359" t="str">
        <f>UPPER(IF(Intro!$G$23="English",P61,Q61))</f>
        <v>DATE D'ÉCHÉANCE DU QUESTIONNAIRE</v>
      </c>
      <c r="D61" s="359" t="str">
        <f>UPPER(IF(Intro!$G$23="English",Q61,R61))</f>
        <v/>
      </c>
      <c r="E61" s="359" t="str">
        <f>UPPER(IF(Intro!$G$23="English",R61,S61))</f>
        <v/>
      </c>
      <c r="F61" s="359" t="str">
        <f>UPPER(IF(Intro!$G$23="English",S61,T61))</f>
        <v/>
      </c>
      <c r="G61" s="359"/>
      <c r="H61" s="359" t="str">
        <f>UPPER(IF(Intro!$G$23="English",T61,U61))</f>
        <v/>
      </c>
      <c r="I61" s="359" t="str">
        <f>UPPER(IF(Intro!$G$23="English",U61,V61))</f>
        <v/>
      </c>
      <c r="J61" s="359" t="str">
        <f>UPPER(IF(Intro!$G$23="English",V61,W61))</f>
        <v/>
      </c>
      <c r="K61" s="359" t="str">
        <f>UPPER(IF(Intro!$G$23="English",W61,X61))</f>
        <v/>
      </c>
      <c r="L61" s="360" t="str">
        <f>UPPER(IF(Intro!$G$23="English",X61,Y61))</f>
        <v/>
      </c>
      <c r="M61" s="6"/>
      <c r="N61" s="23"/>
      <c r="O61" s="21" t="s">
        <v>38</v>
      </c>
      <c r="P61" s="21" t="s">
        <v>39</v>
      </c>
    </row>
    <row r="62" spans="1:16" x14ac:dyDescent="0.35">
      <c r="B62" s="17"/>
      <c r="C62" s="28"/>
      <c r="D62" s="29"/>
      <c r="E62" s="29"/>
      <c r="F62" s="29"/>
      <c r="G62" s="29"/>
      <c r="H62" s="29"/>
      <c r="I62" s="29"/>
      <c r="J62" s="29"/>
      <c r="K62" s="29"/>
      <c r="L62" s="18"/>
      <c r="M62" s="92"/>
    </row>
    <row r="63" spans="1:16" x14ac:dyDescent="0.35">
      <c r="B63" s="102"/>
      <c r="C63" s="92"/>
      <c r="D63" s="363" t="str">
        <f>IF(Intro!$G$23="English",Variables!B11,Variables!C11)</f>
        <v>January 15, 2026</v>
      </c>
      <c r="E63" s="364"/>
      <c r="F63" s="364"/>
      <c r="G63" s="364"/>
      <c r="H63" s="364"/>
      <c r="I63" s="364"/>
      <c r="J63" s="365"/>
      <c r="K63" s="91"/>
      <c r="L63" s="173"/>
      <c r="M63" s="92"/>
      <c r="O63" s="31"/>
      <c r="P63" s="31"/>
    </row>
    <row r="64" spans="1:16" x14ac:dyDescent="0.35">
      <c r="B64" s="102"/>
      <c r="C64" s="92"/>
      <c r="D64" s="366"/>
      <c r="E64" s="367"/>
      <c r="F64" s="367"/>
      <c r="G64" s="367"/>
      <c r="H64" s="367"/>
      <c r="I64" s="367"/>
      <c r="J64" s="368"/>
      <c r="K64" s="91"/>
      <c r="L64" s="173"/>
      <c r="M64" s="92"/>
      <c r="O64" s="31"/>
      <c r="P64" s="31"/>
    </row>
    <row r="65" spans="1:16" x14ac:dyDescent="0.35">
      <c r="B65" s="159"/>
      <c r="C65" s="160"/>
      <c r="D65" s="160"/>
      <c r="E65" s="160"/>
      <c r="F65" s="160"/>
      <c r="G65" s="160"/>
      <c r="H65" s="160"/>
      <c r="I65" s="160"/>
      <c r="J65" s="160"/>
      <c r="K65" s="160"/>
      <c r="L65" s="161"/>
      <c r="M65" s="92"/>
    </row>
    <row r="66" spans="1:16" s="6" customFormat="1" x14ac:dyDescent="0.35">
      <c r="A66" s="4"/>
      <c r="B66" s="15"/>
      <c r="C66" s="15"/>
      <c r="D66" s="3"/>
      <c r="E66" s="3"/>
      <c r="F66" s="3"/>
      <c r="G66" s="3"/>
      <c r="H66" s="3"/>
      <c r="I66" s="3"/>
      <c r="J66" s="3"/>
      <c r="K66" s="3"/>
      <c r="L66" s="3"/>
      <c r="O66" s="16"/>
      <c r="P66" s="16"/>
    </row>
    <row r="67" spans="1:16" s="2" customFormat="1" x14ac:dyDescent="0.35">
      <c r="A67" s="4"/>
      <c r="B67" s="358" t="str">
        <f>IF(Intro!$G$23="English",O67,P67)</f>
        <v>FAILURE TO COMPLETE QUESTIONNAIRE</v>
      </c>
      <c r="C67" s="359" t="str">
        <f>UPPER(IF(Intro!$G$23="English",P67,Q67))</f>
        <v>QUESTIONNAIRE NON REMPLI</v>
      </c>
      <c r="D67" s="359" t="str">
        <f>UPPER(IF(Intro!$G$23="English",Q67,R67))</f>
        <v/>
      </c>
      <c r="E67" s="359" t="str">
        <f>UPPER(IF(Intro!$G$23="English",R67,S67))</f>
        <v/>
      </c>
      <c r="F67" s="359" t="str">
        <f>UPPER(IF(Intro!$G$23="English",S67,T67))</f>
        <v/>
      </c>
      <c r="G67" s="359"/>
      <c r="H67" s="359" t="str">
        <f>UPPER(IF(Intro!$G$23="English",T67,U67))</f>
        <v/>
      </c>
      <c r="I67" s="359" t="str">
        <f>UPPER(IF(Intro!$G$23="English",U67,V67))</f>
        <v/>
      </c>
      <c r="J67" s="359" t="str">
        <f>UPPER(IF(Intro!$G$23="English",V67,W67))</f>
        <v/>
      </c>
      <c r="K67" s="359" t="str">
        <f>UPPER(IF(Intro!$G$23="English",W67,X67))</f>
        <v/>
      </c>
      <c r="L67" s="360" t="str">
        <f>UPPER(IF(Intro!$G$23="English",X67,Y67))</f>
        <v/>
      </c>
      <c r="M67" s="6"/>
      <c r="N67" s="23"/>
      <c r="O67" s="21" t="s">
        <v>244</v>
      </c>
      <c r="P67" s="21" t="s">
        <v>245</v>
      </c>
    </row>
    <row r="68" spans="1:16" x14ac:dyDescent="0.35">
      <c r="B68" s="17"/>
      <c r="C68" s="28"/>
      <c r="D68" s="29"/>
      <c r="E68" s="29"/>
      <c r="F68" s="29"/>
      <c r="G68" s="29"/>
      <c r="H68" s="29"/>
      <c r="I68" s="29"/>
      <c r="J68" s="29"/>
      <c r="K68" s="29"/>
      <c r="L68" s="18"/>
      <c r="M68" s="92"/>
    </row>
    <row r="69" spans="1:16" x14ac:dyDescent="0.35">
      <c r="B69" s="369" t="str">
        <f>IF(Intro!$G$23="English",O69,P69)</f>
        <v>Failure to complete the questionnaire by the due date may result in the Tribunal issuing a production order, pursuant to section 17 of the Canadian International Trade Tribunal Act, to compel the production of a questionnaire response.</v>
      </c>
      <c r="C69" s="370"/>
      <c r="D69" s="370"/>
      <c r="E69" s="370"/>
      <c r="F69" s="370"/>
      <c r="G69" s="370"/>
      <c r="H69" s="370"/>
      <c r="I69" s="370"/>
      <c r="J69" s="370"/>
      <c r="K69" s="370"/>
      <c r="L69" s="371"/>
      <c r="M69" s="92"/>
      <c r="O69" s="92" t="s">
        <v>85</v>
      </c>
      <c r="P69" s="92" t="s">
        <v>157</v>
      </c>
    </row>
    <row r="70" spans="1:16" x14ac:dyDescent="0.35">
      <c r="B70" s="369"/>
      <c r="C70" s="370"/>
      <c r="D70" s="370"/>
      <c r="E70" s="370"/>
      <c r="F70" s="370"/>
      <c r="G70" s="370"/>
      <c r="H70" s="370"/>
      <c r="I70" s="370"/>
      <c r="J70" s="370"/>
      <c r="K70" s="370"/>
      <c r="L70" s="371"/>
      <c r="M70" s="92"/>
    </row>
    <row r="71" spans="1:16" x14ac:dyDescent="0.35">
      <c r="B71" s="159"/>
      <c r="C71" s="160"/>
      <c r="D71" s="160"/>
      <c r="E71" s="160"/>
      <c r="F71" s="160"/>
      <c r="G71" s="160"/>
      <c r="H71" s="160"/>
      <c r="I71" s="160"/>
      <c r="J71" s="160"/>
      <c r="K71" s="160"/>
      <c r="L71" s="161"/>
      <c r="M71" s="92"/>
    </row>
    <row r="72" spans="1:16" s="6" customFormat="1" x14ac:dyDescent="0.35">
      <c r="A72" s="4"/>
      <c r="B72" s="15"/>
      <c r="C72" s="15"/>
      <c r="D72" s="3"/>
      <c r="E72" s="3"/>
      <c r="F72" s="3"/>
      <c r="G72" s="3"/>
      <c r="H72" s="3"/>
      <c r="I72" s="3"/>
      <c r="J72" s="3"/>
      <c r="K72" s="3"/>
      <c r="L72" s="3"/>
      <c r="O72" s="16"/>
      <c r="P72" s="16"/>
    </row>
    <row r="73" spans="1:16" x14ac:dyDescent="0.35">
      <c r="B73" s="411" t="str">
        <f>IF(Intro!$G$23="English",O73,P73)</f>
        <v>FIRM INFORMATION</v>
      </c>
      <c r="C73" s="412"/>
      <c r="D73" s="412"/>
      <c r="E73" s="412"/>
      <c r="F73" s="412"/>
      <c r="G73" s="412"/>
      <c r="H73" s="412"/>
      <c r="I73" s="412"/>
      <c r="J73" s="412"/>
      <c r="K73" s="412"/>
      <c r="L73" s="413"/>
      <c r="M73" s="92"/>
      <c r="O73" s="92" t="s">
        <v>27</v>
      </c>
      <c r="P73" s="92" t="s">
        <v>28</v>
      </c>
    </row>
    <row r="74" spans="1:16" x14ac:dyDescent="0.35">
      <c r="B74" s="17"/>
      <c r="C74" s="28"/>
      <c r="D74" s="29"/>
      <c r="E74" s="29"/>
      <c r="F74" s="29"/>
      <c r="G74" s="29"/>
      <c r="H74" s="29"/>
      <c r="I74" s="29"/>
      <c r="J74" s="29"/>
      <c r="K74" s="29"/>
      <c r="L74" s="18"/>
      <c r="M74" s="92"/>
    </row>
    <row r="75" spans="1:16" x14ac:dyDescent="0.35">
      <c r="B75" s="354" t="str">
        <f>IF(Intro!$G$23="English",O75,P75)</f>
        <v>Firm Name (In English and French, if applicable)</v>
      </c>
      <c r="C75" s="355"/>
      <c r="D75" s="356"/>
      <c r="E75" s="357"/>
      <c r="F75" s="349"/>
      <c r="G75" s="349"/>
      <c r="H75" s="349"/>
      <c r="I75" s="349"/>
      <c r="J75" s="349"/>
      <c r="K75" s="349"/>
      <c r="L75" s="350"/>
      <c r="M75" s="92"/>
      <c r="O75" s="19" t="s">
        <v>187</v>
      </c>
      <c r="P75" s="92" t="s">
        <v>156</v>
      </c>
    </row>
    <row r="76" spans="1:16" x14ac:dyDescent="0.35">
      <c r="B76" s="354"/>
      <c r="C76" s="355"/>
      <c r="D76" s="356"/>
      <c r="E76" s="351"/>
      <c r="F76" s="352"/>
      <c r="G76" s="352"/>
      <c r="H76" s="352"/>
      <c r="I76" s="352"/>
      <c r="J76" s="352"/>
      <c r="K76" s="352"/>
      <c r="L76" s="353"/>
      <c r="M76" s="92"/>
      <c r="O76" s="19"/>
    </row>
    <row r="77" spans="1:16" x14ac:dyDescent="0.35">
      <c r="B77" s="354" t="str">
        <f>IF(Intro!$G$23="English",O77,P77)</f>
        <v>Firm Address</v>
      </c>
      <c r="C77" s="355"/>
      <c r="D77" s="356"/>
      <c r="E77" s="357"/>
      <c r="F77" s="349"/>
      <c r="G77" s="349"/>
      <c r="H77" s="349"/>
      <c r="I77" s="349"/>
      <c r="J77" s="349"/>
      <c r="K77" s="349"/>
      <c r="L77" s="350"/>
      <c r="M77" s="92"/>
      <c r="O77" s="19" t="s">
        <v>2</v>
      </c>
      <c r="P77" s="92" t="s">
        <v>3</v>
      </c>
    </row>
    <row r="78" spans="1:16" x14ac:dyDescent="0.35">
      <c r="B78" s="354"/>
      <c r="C78" s="355"/>
      <c r="D78" s="356"/>
      <c r="E78" s="351"/>
      <c r="F78" s="352"/>
      <c r="G78" s="352"/>
      <c r="H78" s="352"/>
      <c r="I78" s="352"/>
      <c r="J78" s="352"/>
      <c r="K78" s="352"/>
      <c r="L78" s="353"/>
      <c r="M78" s="92"/>
      <c r="O78" s="19"/>
    </row>
    <row r="79" spans="1:16" x14ac:dyDescent="0.35">
      <c r="B79" s="354" t="str">
        <f>IF(Intro!$G$23="English",O79,P79)</f>
        <v>Website Address</v>
      </c>
      <c r="C79" s="355"/>
      <c r="D79" s="356"/>
      <c r="E79" s="357"/>
      <c r="F79" s="349"/>
      <c r="G79" s="349"/>
      <c r="H79" s="349"/>
      <c r="I79" s="349"/>
      <c r="J79" s="349"/>
      <c r="K79" s="349"/>
      <c r="L79" s="350"/>
      <c r="M79" s="92"/>
      <c r="O79" s="19" t="s">
        <v>32</v>
      </c>
      <c r="P79" s="92" t="s">
        <v>4</v>
      </c>
    </row>
    <row r="80" spans="1:16" x14ac:dyDescent="0.35">
      <c r="B80" s="354"/>
      <c r="C80" s="355"/>
      <c r="D80" s="356"/>
      <c r="E80" s="351"/>
      <c r="F80" s="352"/>
      <c r="G80" s="352"/>
      <c r="H80" s="352"/>
      <c r="I80" s="352"/>
      <c r="J80" s="352"/>
      <c r="K80" s="352"/>
      <c r="L80" s="353"/>
      <c r="M80" s="92"/>
      <c r="O80" s="19"/>
    </row>
    <row r="81" spans="2:16" x14ac:dyDescent="0.35">
      <c r="B81" s="17"/>
      <c r="C81" s="28"/>
      <c r="D81" s="29"/>
      <c r="E81" s="29"/>
      <c r="F81" s="29"/>
      <c r="G81" s="29"/>
      <c r="H81" s="29"/>
      <c r="I81" s="29"/>
      <c r="J81" s="29"/>
      <c r="K81" s="29"/>
      <c r="L81" s="18"/>
      <c r="M81" s="92"/>
    </row>
    <row r="82" spans="2:16" x14ac:dyDescent="0.35">
      <c r="B82" s="369" t="str">
        <f>IF(Intro!$G$23="English",O82,P82)</f>
        <v xml:space="preserve">If your firm has more than one location, facility or outlet, submit a consolidated response to the questionnaire.
</v>
      </c>
      <c r="C82" s="370"/>
      <c r="D82" s="370"/>
      <c r="E82" s="370"/>
      <c r="F82" s="370"/>
      <c r="G82" s="370"/>
      <c r="H82" s="370"/>
      <c r="I82" s="370"/>
      <c r="J82" s="370"/>
      <c r="K82" s="370"/>
      <c r="L82" s="371"/>
      <c r="M82" s="92"/>
      <c r="O82" s="92" t="s">
        <v>140</v>
      </c>
      <c r="P82" s="92" t="s">
        <v>141</v>
      </c>
    </row>
    <row r="83" spans="2:16" x14ac:dyDescent="0.35">
      <c r="B83" s="422" t="str">
        <f>IF(Intro!$G$23="English",O83,P83)</f>
        <v>Provide the names and addresses of other locations, facilities, and outlets in Canada on behalf of which your company is responding.</v>
      </c>
      <c r="C83" s="423"/>
      <c r="D83" s="423"/>
      <c r="E83" s="428"/>
      <c r="F83" s="428"/>
      <c r="G83" s="428"/>
      <c r="H83" s="428"/>
      <c r="I83" s="428"/>
      <c r="J83" s="428"/>
      <c r="K83" s="428"/>
      <c r="L83" s="429"/>
      <c r="M83" s="92"/>
      <c r="O83" s="19" t="s">
        <v>25</v>
      </c>
      <c r="P83" s="92" t="s">
        <v>50</v>
      </c>
    </row>
    <row r="84" spans="2:16" x14ac:dyDescent="0.35">
      <c r="B84" s="424"/>
      <c r="C84" s="425"/>
      <c r="D84" s="425"/>
      <c r="E84" s="430"/>
      <c r="F84" s="430"/>
      <c r="G84" s="430"/>
      <c r="H84" s="430"/>
      <c r="I84" s="430"/>
      <c r="J84" s="430"/>
      <c r="K84" s="430"/>
      <c r="L84" s="431"/>
      <c r="M84" s="92"/>
      <c r="O84" s="19"/>
    </row>
    <row r="85" spans="2:16" x14ac:dyDescent="0.35">
      <c r="B85" s="424"/>
      <c r="C85" s="425"/>
      <c r="D85" s="425"/>
      <c r="E85" s="430"/>
      <c r="F85" s="430"/>
      <c r="G85" s="430"/>
      <c r="H85" s="430"/>
      <c r="I85" s="430"/>
      <c r="J85" s="430"/>
      <c r="K85" s="430"/>
      <c r="L85" s="431"/>
      <c r="M85" s="92"/>
      <c r="O85" s="19"/>
    </row>
    <row r="86" spans="2:16" x14ac:dyDescent="0.35">
      <c r="B86" s="424"/>
      <c r="C86" s="425"/>
      <c r="D86" s="425"/>
      <c r="E86" s="430"/>
      <c r="F86" s="430"/>
      <c r="G86" s="430"/>
      <c r="H86" s="430"/>
      <c r="I86" s="430"/>
      <c r="J86" s="430"/>
      <c r="K86" s="430"/>
      <c r="L86" s="431"/>
      <c r="M86" s="92"/>
      <c r="O86" s="19"/>
    </row>
    <row r="87" spans="2:16" x14ac:dyDescent="0.35">
      <c r="B87" s="426"/>
      <c r="C87" s="427"/>
      <c r="D87" s="427"/>
      <c r="E87" s="432"/>
      <c r="F87" s="432"/>
      <c r="G87" s="432"/>
      <c r="H87" s="432"/>
      <c r="I87" s="432"/>
      <c r="J87" s="432"/>
      <c r="K87" s="432"/>
      <c r="L87" s="433"/>
      <c r="M87" s="92"/>
      <c r="O87" s="19"/>
    </row>
    <row r="88" spans="2:16" x14ac:dyDescent="0.35">
      <c r="B88" s="159"/>
      <c r="C88" s="160"/>
      <c r="D88" s="160"/>
      <c r="E88" s="160"/>
      <c r="F88" s="160"/>
      <c r="G88" s="160"/>
      <c r="H88" s="160"/>
      <c r="I88" s="160"/>
      <c r="J88" s="160"/>
      <c r="K88" s="160"/>
      <c r="L88" s="161"/>
      <c r="M88" s="92"/>
    </row>
    <row r="90" spans="2:16" x14ac:dyDescent="0.35">
      <c r="B90" s="411" t="str">
        <f>IF(Intro!$G$23="English",O90,P90)</f>
        <v>CERTIFICATION</v>
      </c>
      <c r="C90" s="412"/>
      <c r="D90" s="412"/>
      <c r="E90" s="412"/>
      <c r="F90" s="412"/>
      <c r="G90" s="412"/>
      <c r="H90" s="412"/>
      <c r="I90" s="412"/>
      <c r="J90" s="412"/>
      <c r="K90" s="412"/>
      <c r="L90" s="413"/>
      <c r="M90" s="92"/>
      <c r="O90" s="92" t="s">
        <v>30</v>
      </c>
      <c r="P90" s="92" t="s">
        <v>31</v>
      </c>
    </row>
    <row r="91" spans="2:16" x14ac:dyDescent="0.35">
      <c r="B91" s="17"/>
      <c r="C91" s="28"/>
      <c r="D91" s="29"/>
      <c r="E91" s="29"/>
      <c r="F91" s="29"/>
      <c r="G91" s="29"/>
      <c r="H91" s="29"/>
      <c r="I91" s="29"/>
      <c r="J91" s="29"/>
      <c r="K91" s="29"/>
      <c r="L91" s="18"/>
      <c r="M91" s="92"/>
    </row>
    <row r="92" spans="2:16" x14ac:dyDescent="0.35">
      <c r="B92" s="435" t="str">
        <f>IF(Intro!$G$23="English",O92,P92)</f>
        <v xml:space="preserve">The undersigned certifies that the information supplied herein is complete and correct to the best of their knowledge and belief.
</v>
      </c>
      <c r="C92" s="436"/>
      <c r="D92" s="436"/>
      <c r="E92" s="436"/>
      <c r="F92" s="436"/>
      <c r="G92" s="436"/>
      <c r="H92" s="436"/>
      <c r="I92" s="436"/>
      <c r="J92" s="436"/>
      <c r="K92" s="436"/>
      <c r="L92" s="437"/>
      <c r="M92" s="92"/>
      <c r="O92" s="92" t="s">
        <v>185</v>
      </c>
      <c r="P92" s="9" t="s">
        <v>186</v>
      </c>
    </row>
    <row r="93" spans="2:16" x14ac:dyDescent="0.35">
      <c r="B93" s="102"/>
      <c r="C93" s="163"/>
      <c r="D93" s="163"/>
      <c r="E93" s="163"/>
      <c r="F93" s="163"/>
      <c r="G93" s="163"/>
      <c r="H93" s="163"/>
      <c r="I93" s="163"/>
      <c r="J93" s="163"/>
      <c r="K93" s="163"/>
      <c r="L93" s="164"/>
      <c r="M93" s="92"/>
    </row>
    <row r="94" spans="2:16" x14ac:dyDescent="0.35">
      <c r="B94" s="354" t="str">
        <f>IF(Intro!$G$23="English",O94,P94)</f>
        <v>Name of Authorized Official</v>
      </c>
      <c r="C94" s="355"/>
      <c r="D94" s="356"/>
      <c r="E94" s="357"/>
      <c r="F94" s="349"/>
      <c r="G94" s="349"/>
      <c r="H94" s="349"/>
      <c r="I94" s="349"/>
      <c r="J94" s="349"/>
      <c r="K94" s="349"/>
      <c r="L94" s="350"/>
      <c r="M94" s="92"/>
      <c r="O94" s="19" t="s">
        <v>5</v>
      </c>
      <c r="P94" s="92" t="s">
        <v>6</v>
      </c>
    </row>
    <row r="95" spans="2:16" x14ac:dyDescent="0.35">
      <c r="B95" s="354"/>
      <c r="C95" s="355"/>
      <c r="D95" s="356"/>
      <c r="E95" s="351"/>
      <c r="F95" s="352"/>
      <c r="G95" s="352"/>
      <c r="H95" s="352"/>
      <c r="I95" s="352"/>
      <c r="J95" s="352"/>
      <c r="K95" s="352"/>
      <c r="L95" s="353"/>
      <c r="M95" s="92"/>
      <c r="O95" s="19"/>
    </row>
    <row r="96" spans="2:16" x14ac:dyDescent="0.35">
      <c r="B96" s="354" t="str">
        <f>IF(Intro!$G$23="English",O96,P96)</f>
        <v>Title of Authorized Official</v>
      </c>
      <c r="C96" s="355"/>
      <c r="D96" s="356"/>
      <c r="E96" s="357"/>
      <c r="F96" s="349"/>
      <c r="G96" s="349"/>
      <c r="H96" s="349"/>
      <c r="I96" s="349"/>
      <c r="J96" s="349"/>
      <c r="K96" s="349"/>
      <c r="L96" s="350"/>
      <c r="M96" s="92"/>
      <c r="O96" s="19" t="s">
        <v>7</v>
      </c>
      <c r="P96" s="92" t="s">
        <v>8</v>
      </c>
    </row>
    <row r="97" spans="1:16" x14ac:dyDescent="0.35">
      <c r="B97" s="354"/>
      <c r="C97" s="355"/>
      <c r="D97" s="356"/>
      <c r="E97" s="351"/>
      <c r="F97" s="352"/>
      <c r="G97" s="352"/>
      <c r="H97" s="352"/>
      <c r="I97" s="352"/>
      <c r="J97" s="352"/>
      <c r="K97" s="352"/>
      <c r="L97" s="353"/>
      <c r="M97" s="92"/>
      <c r="O97" s="19"/>
    </row>
    <row r="98" spans="1:16" x14ac:dyDescent="0.35">
      <c r="B98" s="354" t="str">
        <f>IF(Intro!$G$23="English",O98,P98)</f>
        <v>E-mail Address</v>
      </c>
      <c r="C98" s="355"/>
      <c r="D98" s="356"/>
      <c r="E98" s="357"/>
      <c r="F98" s="349"/>
      <c r="G98" s="349"/>
      <c r="H98" s="349"/>
      <c r="I98" s="349"/>
      <c r="J98" s="349"/>
      <c r="K98" s="349"/>
      <c r="L98" s="350"/>
      <c r="M98" s="92"/>
      <c r="O98" s="19" t="s">
        <v>9</v>
      </c>
      <c r="P98" s="92" t="s">
        <v>51</v>
      </c>
    </row>
    <row r="99" spans="1:16" x14ac:dyDescent="0.35">
      <c r="B99" s="354"/>
      <c r="C99" s="355"/>
      <c r="D99" s="356"/>
      <c r="E99" s="351"/>
      <c r="F99" s="352"/>
      <c r="G99" s="352"/>
      <c r="H99" s="352"/>
      <c r="I99" s="352"/>
      <c r="J99" s="352"/>
      <c r="K99" s="352"/>
      <c r="L99" s="353"/>
      <c r="M99" s="92"/>
      <c r="O99" s="19"/>
    </row>
    <row r="100" spans="1:16" x14ac:dyDescent="0.35">
      <c r="B100" s="354" t="str">
        <f>IF(Intro!$G$23="English",O100,P100)</f>
        <v>Telephone</v>
      </c>
      <c r="C100" s="355"/>
      <c r="D100" s="356"/>
      <c r="E100" s="357"/>
      <c r="F100" s="349"/>
      <c r="G100" s="349"/>
      <c r="H100" s="349"/>
      <c r="I100" s="349"/>
      <c r="J100" s="349"/>
      <c r="K100" s="349"/>
      <c r="L100" s="350"/>
      <c r="M100" s="92"/>
      <c r="O100" s="19" t="s">
        <v>10</v>
      </c>
      <c r="P100" s="92" t="s">
        <v>11</v>
      </c>
    </row>
    <row r="101" spans="1:16" x14ac:dyDescent="0.35">
      <c r="B101" s="354"/>
      <c r="C101" s="355"/>
      <c r="D101" s="356"/>
      <c r="E101" s="351"/>
      <c r="F101" s="352"/>
      <c r="G101" s="352"/>
      <c r="H101" s="352"/>
      <c r="I101" s="352"/>
      <c r="J101" s="352"/>
      <c r="K101" s="352"/>
      <c r="L101" s="353"/>
      <c r="M101" s="92"/>
      <c r="O101" s="19"/>
    </row>
    <row r="102" spans="1:16" x14ac:dyDescent="0.35">
      <c r="B102" s="354" t="s">
        <v>52</v>
      </c>
      <c r="C102" s="355"/>
      <c r="D102" s="356"/>
      <c r="E102" s="348"/>
      <c r="F102" s="349"/>
      <c r="G102" s="349"/>
      <c r="H102" s="349"/>
      <c r="I102" s="349"/>
      <c r="J102" s="349"/>
      <c r="K102" s="349"/>
      <c r="L102" s="350"/>
      <c r="M102" s="92"/>
      <c r="O102" s="19"/>
    </row>
    <row r="103" spans="1:16" x14ac:dyDescent="0.35">
      <c r="B103" s="354"/>
      <c r="C103" s="355"/>
      <c r="D103" s="356"/>
      <c r="E103" s="351"/>
      <c r="F103" s="352"/>
      <c r="G103" s="352"/>
      <c r="H103" s="352"/>
      <c r="I103" s="352"/>
      <c r="J103" s="352"/>
      <c r="K103" s="352"/>
      <c r="L103" s="353"/>
      <c r="M103" s="92"/>
      <c r="O103" s="19"/>
    </row>
    <row r="104" spans="1:16" x14ac:dyDescent="0.35">
      <c r="B104" s="102"/>
      <c r="C104" s="163"/>
      <c r="D104" s="163"/>
      <c r="E104" s="163"/>
      <c r="F104" s="163"/>
      <c r="G104" s="163"/>
      <c r="H104" s="163"/>
      <c r="I104" s="163"/>
      <c r="J104" s="163"/>
      <c r="K104" s="163"/>
      <c r="L104" s="164"/>
      <c r="M104" s="92"/>
    </row>
    <row r="105" spans="1:16" ht="21" x14ac:dyDescent="0.35">
      <c r="B105" s="345" t="str">
        <f>IF(Intro!$G$23="English",O105,P105)</f>
        <v>I understand that checking this box constitutes my legally binding signature.</v>
      </c>
      <c r="C105" s="346"/>
      <c r="D105" s="346"/>
      <c r="E105" s="346"/>
      <c r="F105" s="346"/>
      <c r="G105" s="346"/>
      <c r="H105" s="346"/>
      <c r="I105" s="347"/>
      <c r="J105" s="97"/>
      <c r="K105" s="34"/>
      <c r="L105" s="35"/>
      <c r="M105" s="92"/>
      <c r="O105" s="19" t="s">
        <v>41</v>
      </c>
      <c r="P105" s="92" t="s">
        <v>42</v>
      </c>
    </row>
    <row r="106" spans="1:16" x14ac:dyDescent="0.35">
      <c r="B106" s="159"/>
      <c r="C106" s="160"/>
      <c r="D106" s="160"/>
      <c r="E106" s="160"/>
      <c r="F106" s="160"/>
      <c r="G106" s="160"/>
      <c r="H106" s="160"/>
      <c r="I106" s="160"/>
      <c r="J106" s="160"/>
      <c r="K106" s="160"/>
      <c r="L106" s="161"/>
      <c r="M106" s="92"/>
    </row>
    <row r="107" spans="1:16" s="6" customFormat="1" x14ac:dyDescent="0.35">
      <c r="A107" s="4"/>
      <c r="B107" s="15"/>
      <c r="C107" s="15"/>
      <c r="D107" s="3"/>
      <c r="E107" s="3"/>
      <c r="F107" s="3"/>
      <c r="G107" s="3"/>
      <c r="H107" s="3"/>
      <c r="I107" s="3"/>
      <c r="J107" s="3"/>
      <c r="K107" s="3"/>
      <c r="L107" s="3"/>
      <c r="O107" s="16"/>
      <c r="P107" s="16"/>
    </row>
    <row r="108" spans="1:16" s="2" customFormat="1" x14ac:dyDescent="0.35">
      <c r="A108" s="4"/>
      <c r="B108" s="411" t="str">
        <f>IF(Intro!$G$23="English",O108,P108)</f>
        <v>SUBMITTING THE QUESTIONNAIRE RESPONSE</v>
      </c>
      <c r="C108" s="412" t="str">
        <f>UPPER(IF(Intro!$G$23="English",P108,Q108))</f>
        <v>TRANSMISSION DU QUESTIONNAIRE REMPLI</v>
      </c>
      <c r="D108" s="412" t="str">
        <f>UPPER(IF(Intro!$G$23="English",Q108,R108))</f>
        <v/>
      </c>
      <c r="E108" s="412" t="str">
        <f>UPPER(IF(Intro!$G$23="English",R108,S108))</f>
        <v/>
      </c>
      <c r="F108" s="412" t="str">
        <f>UPPER(IF(Intro!$G$23="English",S108,T108))</f>
        <v/>
      </c>
      <c r="G108" s="412"/>
      <c r="H108" s="412" t="str">
        <f>UPPER(IF(Intro!$G$23="English",T108,U108))</f>
        <v/>
      </c>
      <c r="I108" s="412" t="str">
        <f>UPPER(IF(Intro!$G$23="English",U108,V108))</f>
        <v/>
      </c>
      <c r="J108" s="412" t="str">
        <f>UPPER(IF(Intro!$G$23="English",V108,W108))</f>
        <v/>
      </c>
      <c r="K108" s="412" t="str">
        <f>UPPER(IF(Intro!$G$23="English",W108,X108))</f>
        <v/>
      </c>
      <c r="L108" s="413" t="str">
        <f>UPPER(IF(Intro!$G$23="English",X108,Y108))</f>
        <v/>
      </c>
      <c r="M108" s="6"/>
      <c r="N108" s="23"/>
      <c r="O108" s="21" t="s">
        <v>49</v>
      </c>
      <c r="P108" s="21" t="s">
        <v>0</v>
      </c>
    </row>
    <row r="109" spans="1:16" x14ac:dyDescent="0.35">
      <c r="B109" s="17"/>
      <c r="C109" s="28"/>
      <c r="D109" s="29"/>
      <c r="E109" s="29"/>
      <c r="F109" s="29"/>
      <c r="G109" s="29"/>
      <c r="H109" s="29"/>
      <c r="I109" s="29"/>
      <c r="J109" s="29"/>
      <c r="K109" s="29"/>
      <c r="L109" s="18"/>
      <c r="M109" s="92"/>
    </row>
    <row r="110" spans="1:16" x14ac:dyDescent="0.35">
      <c r="B110" s="369" t="str">
        <f>IF(Intro!$G$23="English",O110,P110)</f>
        <v>The completed questionnaire can be submitted using one of the following methods:</v>
      </c>
      <c r="C110" s="370"/>
      <c r="D110" s="370"/>
      <c r="E110" s="370"/>
      <c r="F110" s="370"/>
      <c r="G110" s="370"/>
      <c r="H110" s="370"/>
      <c r="I110" s="370"/>
      <c r="J110" s="370"/>
      <c r="K110" s="370"/>
      <c r="L110" s="371"/>
      <c r="M110" s="92"/>
      <c r="O110" s="92" t="s">
        <v>86</v>
      </c>
      <c r="P110" s="92" t="s">
        <v>143</v>
      </c>
    </row>
    <row r="111" spans="1:16" x14ac:dyDescent="0.35">
      <c r="B111" s="414" t="str">
        <f>IF($G$23="English",HYPERLINK("https://e-filing-depot-electronique.citt-tcce.gc.ca/submitNonRegisteredUser-eng.aspx","1. Secure E-filing service;"),IF($G$23="Français",HYPERLINK("https://e-filing-depot-electronique.citt-tcce.gc.ca/submitNonRegisteredUser-fra.aspx?","1. Service sécurisé de dépôt électronique;"),""))</f>
        <v>1. Secure E-filing service;</v>
      </c>
      <c r="C111" s="415"/>
      <c r="D111" s="415"/>
      <c r="E111" s="415"/>
      <c r="F111" s="415"/>
      <c r="G111" s="415"/>
      <c r="H111" s="415"/>
      <c r="I111" s="415"/>
      <c r="J111" s="415"/>
      <c r="K111" s="415"/>
      <c r="L111" s="416"/>
      <c r="M111" s="92"/>
      <c r="O111" s="96"/>
      <c r="P111" s="96"/>
    </row>
    <row r="112" spans="1:16" x14ac:dyDescent="0.35">
      <c r="B112" s="402" t="str">
        <f>IF(Intro!$G$23="English",O112,P112)</f>
        <v xml:space="preserve">When submitting the completed questionnaire using the secure E-filing service, designate the questionnaire as confidential. Note that the information in the public (blue) tabs in your questionnaire will be treated as public information.
</v>
      </c>
      <c r="C112" s="403"/>
      <c r="D112" s="403"/>
      <c r="E112" s="403"/>
      <c r="F112" s="403"/>
      <c r="G112" s="403"/>
      <c r="H112" s="403"/>
      <c r="I112" s="403"/>
      <c r="J112" s="403"/>
      <c r="K112" s="403"/>
      <c r="L112" s="404"/>
      <c r="M112" s="92"/>
      <c r="O112" s="92" t="s">
        <v>142</v>
      </c>
      <c r="P112" s="92" t="s">
        <v>144</v>
      </c>
    </row>
    <row r="113" spans="1:16" x14ac:dyDescent="0.35">
      <c r="B113" s="402"/>
      <c r="C113" s="403"/>
      <c r="D113" s="403"/>
      <c r="E113" s="403"/>
      <c r="F113" s="403"/>
      <c r="G113" s="403"/>
      <c r="H113" s="403"/>
      <c r="I113" s="403"/>
      <c r="J113" s="403"/>
      <c r="K113" s="403"/>
      <c r="L113" s="404"/>
      <c r="M113" s="92"/>
    </row>
    <row r="114" spans="1:16" x14ac:dyDescent="0.35">
      <c r="B114" s="417" t="str">
        <f>IF(Intro!$G$23="English",O114,P114)</f>
        <v>2. E-mail to citt-tcce@tribunal.gc.ca should you accept the associated risks and you are filing information that belongs to your firm only.</v>
      </c>
      <c r="C114" s="418"/>
      <c r="D114" s="418"/>
      <c r="E114" s="418"/>
      <c r="F114" s="418"/>
      <c r="G114" s="418"/>
      <c r="H114" s="418"/>
      <c r="I114" s="418"/>
      <c r="J114" s="418"/>
      <c r="K114" s="418"/>
      <c r="L114" s="434"/>
      <c r="M114" s="92"/>
      <c r="O114" s="92" t="s">
        <v>240</v>
      </c>
      <c r="P114" s="92" t="s">
        <v>241</v>
      </c>
    </row>
    <row r="115" spans="1:16" x14ac:dyDescent="0.35">
      <c r="B115" s="159"/>
      <c r="C115" s="160"/>
      <c r="D115" s="160"/>
      <c r="E115" s="160"/>
      <c r="F115" s="160"/>
      <c r="G115" s="160"/>
      <c r="H115" s="160"/>
      <c r="I115" s="160"/>
      <c r="J115" s="160"/>
      <c r="K115" s="160"/>
      <c r="L115" s="161"/>
      <c r="M115" s="92"/>
    </row>
    <row r="117" spans="1:16" s="2" customFormat="1" x14ac:dyDescent="0.35">
      <c r="A117" s="4"/>
      <c r="B117" s="411" t="s">
        <v>242</v>
      </c>
      <c r="C117" s="412" t="s">
        <v>153</v>
      </c>
      <c r="D117" s="412" t="s">
        <v>153</v>
      </c>
      <c r="E117" s="412" t="s">
        <v>153</v>
      </c>
      <c r="F117" s="412" t="s">
        <v>153</v>
      </c>
      <c r="G117" s="412"/>
      <c r="H117" s="412" t="s">
        <v>153</v>
      </c>
      <c r="I117" s="412" t="s">
        <v>153</v>
      </c>
      <c r="J117" s="412" t="s">
        <v>153</v>
      </c>
      <c r="K117" s="412" t="s">
        <v>153</v>
      </c>
      <c r="L117" s="413" t="s">
        <v>153</v>
      </c>
      <c r="M117" s="6"/>
      <c r="N117" s="23"/>
      <c r="O117" s="21"/>
      <c r="P117" s="21"/>
    </row>
    <row r="118" spans="1:16" x14ac:dyDescent="0.35">
      <c r="B118" s="17"/>
      <c r="C118" s="28"/>
      <c r="D118" s="29"/>
      <c r="E118" s="29"/>
      <c r="F118" s="29"/>
      <c r="G118" s="29"/>
      <c r="H118" s="29"/>
      <c r="I118" s="29"/>
      <c r="J118" s="29"/>
      <c r="K118" s="29"/>
      <c r="L118" s="18"/>
      <c r="M118" s="92"/>
    </row>
    <row r="119" spans="1:16" x14ac:dyDescent="0.35">
      <c r="B119" s="369" t="str">
        <f>IF(Intro!$G$23="English",O119,P119)</f>
        <v xml:space="preserve">Questions relating to this questionnaire should be directed to:
</v>
      </c>
      <c r="C119" s="370"/>
      <c r="D119" s="370"/>
      <c r="E119" s="370"/>
      <c r="F119" s="370"/>
      <c r="G119" s="370"/>
      <c r="H119" s="370"/>
      <c r="I119" s="370"/>
      <c r="J119" s="370"/>
      <c r="K119" s="370"/>
      <c r="L119" s="371"/>
      <c r="M119" s="92"/>
      <c r="O119" s="92" t="s">
        <v>154</v>
      </c>
      <c r="P119" s="92" t="s">
        <v>155</v>
      </c>
    </row>
    <row r="120" spans="1:16" x14ac:dyDescent="0.35">
      <c r="B120" s="194"/>
      <c r="C120" s="195"/>
      <c r="D120" s="195"/>
      <c r="E120" s="195"/>
      <c r="F120" s="195"/>
      <c r="G120" s="195"/>
      <c r="H120" s="195"/>
      <c r="I120" s="195"/>
      <c r="J120" s="195"/>
      <c r="K120" s="195"/>
      <c r="L120" s="196"/>
      <c r="M120" s="92"/>
    </row>
    <row r="121" spans="1:16" x14ac:dyDescent="0.35">
      <c r="B121" s="378" t="str">
        <f>Variables!B13</f>
        <v>Paula Place</v>
      </c>
      <c r="C121" s="379"/>
      <c r="D121" s="379"/>
      <c r="E121" s="379" t="str">
        <f>Variables!C13</f>
        <v>paula.place@tribunal.gc.ca</v>
      </c>
      <c r="F121" s="379"/>
      <c r="G121" s="379"/>
      <c r="H121" s="379"/>
      <c r="I121" s="379"/>
      <c r="J121" s="379" t="str">
        <f>Variables!D13</f>
        <v>343-574-3196</v>
      </c>
      <c r="K121" s="379"/>
      <c r="L121" s="380"/>
      <c r="M121" s="92"/>
      <c r="O121" s="19"/>
    </row>
    <row r="122" spans="1:16" x14ac:dyDescent="0.35">
      <c r="B122" s="378" t="str">
        <f>Variables!B14</f>
        <v>François Thivierge</v>
      </c>
      <c r="C122" s="379"/>
      <c r="D122" s="379"/>
      <c r="E122" s="379" t="str">
        <f>Variables!C14</f>
        <v xml:space="preserve">francois.thivierge@tribunal.gc.ca </v>
      </c>
      <c r="F122" s="379"/>
      <c r="G122" s="379"/>
      <c r="H122" s="379"/>
      <c r="I122" s="379"/>
      <c r="J122" s="379" t="str">
        <f>Variables!D14</f>
        <v>343-550-4453</v>
      </c>
      <c r="K122" s="379"/>
      <c r="L122" s="380"/>
      <c r="M122" s="92"/>
      <c r="O122" s="19"/>
    </row>
    <row r="123" spans="1:16" x14ac:dyDescent="0.35">
      <c r="B123" s="159"/>
      <c r="C123" s="160"/>
      <c r="D123" s="160"/>
      <c r="E123" s="160"/>
      <c r="F123" s="160"/>
      <c r="G123" s="160"/>
      <c r="H123" s="160"/>
      <c r="I123" s="160"/>
      <c r="J123" s="160"/>
      <c r="K123" s="160"/>
      <c r="L123" s="161"/>
      <c r="M123" s="92"/>
    </row>
  </sheetData>
  <sheetProtection algorithmName="SHA-512" hashValue="5bPciho8cvoJ6spc45OtF0/xysg1dS8pBOeWxrVcVArTW3Z9C0vwknHKO5GOQDRrqZHM/AEVA1M92bGh+SJhxg==" saltValue="A5XzDbdjymPyZ+fFugfbCw==" spinCount="100000" sheet="1" objects="1" scenarios="1" selectLockedCells="1"/>
  <mergeCells count="63">
    <mergeCell ref="B119:L119"/>
    <mergeCell ref="B117:L117"/>
    <mergeCell ref="B108:L108"/>
    <mergeCell ref="B111:L111"/>
    <mergeCell ref="B38:L38"/>
    <mergeCell ref="B43:L43"/>
    <mergeCell ref="B110:L110"/>
    <mergeCell ref="B79:D80"/>
    <mergeCell ref="B83:D87"/>
    <mergeCell ref="E83:L87"/>
    <mergeCell ref="B94:D95"/>
    <mergeCell ref="E94:L95"/>
    <mergeCell ref="B114:L114"/>
    <mergeCell ref="B82:L82"/>
    <mergeCell ref="B92:L92"/>
    <mergeCell ref="B75:D76"/>
    <mergeCell ref="O9:P19"/>
    <mergeCell ref="C31:K36"/>
    <mergeCell ref="E46:K47"/>
    <mergeCell ref="B51:L58"/>
    <mergeCell ref="B112:L113"/>
    <mergeCell ref="B23:F24"/>
    <mergeCell ref="G23:G24"/>
    <mergeCell ref="H23:L24"/>
    <mergeCell ref="B27:L27"/>
    <mergeCell ref="B29:L29"/>
    <mergeCell ref="B21:L21"/>
    <mergeCell ref="B73:L73"/>
    <mergeCell ref="B90:L90"/>
    <mergeCell ref="B67:L67"/>
    <mergeCell ref="E96:L97"/>
    <mergeCell ref="E98:L99"/>
    <mergeCell ref="B4:L4"/>
    <mergeCell ref="B5:L5"/>
    <mergeCell ref="B8:L8"/>
    <mergeCell ref="B10:F19"/>
    <mergeCell ref="H10:L19"/>
    <mergeCell ref="B6:L6"/>
    <mergeCell ref="B122:D122"/>
    <mergeCell ref="E121:I121"/>
    <mergeCell ref="E122:I122"/>
    <mergeCell ref="J121:L121"/>
    <mergeCell ref="J122:L122"/>
    <mergeCell ref="B121:D121"/>
    <mergeCell ref="E75:L76"/>
    <mergeCell ref="E77:L78"/>
    <mergeCell ref="E79:L80"/>
    <mergeCell ref="B41:L41"/>
    <mergeCell ref="C45:D45"/>
    <mergeCell ref="C46:D47"/>
    <mergeCell ref="D63:J64"/>
    <mergeCell ref="B69:L70"/>
    <mergeCell ref="B77:D78"/>
    <mergeCell ref="E45:K45"/>
    <mergeCell ref="B49:L49"/>
    <mergeCell ref="B61:L61"/>
    <mergeCell ref="B105:I105"/>
    <mergeCell ref="E102:L103"/>
    <mergeCell ref="B96:D97"/>
    <mergeCell ref="B98:D99"/>
    <mergeCell ref="B100:D101"/>
    <mergeCell ref="B102:D103"/>
    <mergeCell ref="E100:L101"/>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79 E83 E75 E77 E94 E96 E98 E100 E102" xr:uid="{4F0FD07E-4BD1-467A-ADBD-0BA0CA3CCC89}">
      <formula1>1000</formula1>
    </dataValidation>
    <dataValidation type="list" allowBlank="1" showInputMessage="1" showErrorMessage="1" sqref="J105" xr:uid="{EA43E088-98E8-4631-9262-1DAFC17B3891}">
      <formula1>"X"</formula1>
    </dataValidation>
    <dataValidation type="list" allowBlank="1" showInputMessage="1" showErrorMessage="1" sqref="G23" xr:uid="{4AE6BBE5-7FC5-4DF0-963E-0A0A408B8D64}">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6" min="1" max="11" man="1"/>
  </rowBreaks>
  <ignoredErrors>
    <ignoredError sqref="B11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EFA424-D8E2-41DB-8B74-0E3F250CD63B}">
          <x14:formula1>
            <xm:f>Variables!$D$38:$D$39</xm:f>
          </x14:formula1>
          <xm:sqref>C46:D47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E3C5-2565-49F6-B127-EC1EC4076DF0}">
  <sheetPr>
    <tabColor rgb="FFFFC000"/>
  </sheetPr>
  <dimension ref="A1:E58"/>
  <sheetViews>
    <sheetView workbookViewId="0">
      <selection activeCell="H39" sqref="H39"/>
    </sheetView>
  </sheetViews>
  <sheetFormatPr defaultColWidth="9.1796875" defaultRowHeight="13" x14ac:dyDescent="0.3"/>
  <cols>
    <col min="1" max="1" width="9.1796875" style="335"/>
    <col min="2" max="2" width="16.26953125" style="335" bestFit="1" customWidth="1"/>
    <col min="3" max="3" width="11.54296875" style="335" customWidth="1"/>
    <col min="4" max="4" width="14.26953125" style="335" customWidth="1"/>
    <col min="5" max="5" width="241.54296875" style="335" customWidth="1"/>
    <col min="6" max="16384" width="9.1796875" style="335"/>
  </cols>
  <sheetData>
    <row r="1" spans="1:5" x14ac:dyDescent="0.3">
      <c r="A1" s="334" t="s">
        <v>445</v>
      </c>
      <c r="B1" s="334" t="s">
        <v>446</v>
      </c>
      <c r="C1" s="334" t="s">
        <v>447</v>
      </c>
      <c r="D1" s="334" t="s">
        <v>448</v>
      </c>
      <c r="E1" s="334" t="s">
        <v>449</v>
      </c>
    </row>
    <row r="2" spans="1:5" x14ac:dyDescent="0.3">
      <c r="A2" s="336">
        <f>Intro!$E$75</f>
        <v>0</v>
      </c>
      <c r="B2" s="337" t="s">
        <v>450</v>
      </c>
      <c r="C2" s="338"/>
      <c r="D2" s="335" t="s">
        <v>451</v>
      </c>
      <c r="E2" s="339">
        <f>Public!B24</f>
        <v>0</v>
      </c>
    </row>
    <row r="3" spans="1:5" x14ac:dyDescent="0.3">
      <c r="A3" s="336">
        <f>Intro!$E$75</f>
        <v>0</v>
      </c>
      <c r="B3" s="337" t="s">
        <v>450</v>
      </c>
      <c r="C3" s="338"/>
      <c r="D3" s="335" t="s">
        <v>452</v>
      </c>
      <c r="E3" s="339">
        <f>Public!B66</f>
        <v>0</v>
      </c>
    </row>
    <row r="4" spans="1:5" x14ac:dyDescent="0.3">
      <c r="A4" s="336">
        <f>Intro!$E$75</f>
        <v>0</v>
      </c>
      <c r="B4" s="337" t="s">
        <v>450</v>
      </c>
      <c r="C4" s="338"/>
      <c r="D4" s="335" t="s">
        <v>453</v>
      </c>
      <c r="E4" s="339">
        <f>Public!B82</f>
        <v>0</v>
      </c>
    </row>
    <row r="5" spans="1:5" x14ac:dyDescent="0.3">
      <c r="A5" s="336">
        <f>Intro!$E$75</f>
        <v>0</v>
      </c>
      <c r="B5" s="337" t="s">
        <v>450</v>
      </c>
      <c r="C5" s="338"/>
      <c r="D5" s="335" t="s">
        <v>454</v>
      </c>
      <c r="E5" s="339">
        <f>Public!B96</f>
        <v>0</v>
      </c>
    </row>
    <row r="6" spans="1:5" x14ac:dyDescent="0.3">
      <c r="A6" s="336">
        <f>Intro!$E$75</f>
        <v>0</v>
      </c>
      <c r="B6" s="337" t="s">
        <v>450</v>
      </c>
      <c r="C6" s="338"/>
      <c r="D6" s="335" t="s">
        <v>455</v>
      </c>
      <c r="E6" s="339">
        <f>Public!B111</f>
        <v>0</v>
      </c>
    </row>
    <row r="7" spans="1:5" x14ac:dyDescent="0.3">
      <c r="A7" s="336">
        <f>Intro!$E$75</f>
        <v>0</v>
      </c>
      <c r="B7" s="337" t="s">
        <v>450</v>
      </c>
      <c r="C7" s="338"/>
      <c r="D7" s="335" t="s">
        <v>456</v>
      </c>
      <c r="E7" s="339">
        <f>Public!B130</f>
        <v>0</v>
      </c>
    </row>
    <row r="8" spans="1:5" x14ac:dyDescent="0.3">
      <c r="A8" s="336">
        <f>Intro!$E$75</f>
        <v>0</v>
      </c>
      <c r="B8" s="337" t="s">
        <v>450</v>
      </c>
      <c r="C8" s="338"/>
      <c r="D8" s="335" t="s">
        <v>457</v>
      </c>
      <c r="E8" s="339">
        <f>Public!H124</f>
        <v>0</v>
      </c>
    </row>
    <row r="9" spans="1:5" x14ac:dyDescent="0.3">
      <c r="A9" s="336">
        <f>Intro!$E$75</f>
        <v>0</v>
      </c>
      <c r="B9" s="337" t="s">
        <v>450</v>
      </c>
      <c r="C9" s="338"/>
      <c r="D9" s="335" t="s">
        <v>458</v>
      </c>
      <c r="E9" s="339">
        <f>Public!H125</f>
        <v>0</v>
      </c>
    </row>
    <row r="10" spans="1:5" x14ac:dyDescent="0.3">
      <c r="A10" s="336">
        <f>Intro!$E$75</f>
        <v>0</v>
      </c>
      <c r="B10" s="337" t="s">
        <v>450</v>
      </c>
      <c r="C10" s="338"/>
      <c r="D10" s="335" t="s">
        <v>459</v>
      </c>
      <c r="E10" s="339">
        <f>Public!H126</f>
        <v>0</v>
      </c>
    </row>
    <row r="11" spans="1:5" x14ac:dyDescent="0.3">
      <c r="A11" s="336">
        <f>Intro!$E$75</f>
        <v>0</v>
      </c>
      <c r="B11" s="337" t="s">
        <v>450</v>
      </c>
      <c r="C11" s="338"/>
      <c r="D11" s="335" t="s">
        <v>460</v>
      </c>
      <c r="E11" s="339">
        <f>Public!D145</f>
        <v>0</v>
      </c>
    </row>
    <row r="12" spans="1:5" x14ac:dyDescent="0.3">
      <c r="A12" s="336">
        <f>Intro!$E$75</f>
        <v>0</v>
      </c>
      <c r="B12" s="337" t="s">
        <v>450</v>
      </c>
      <c r="C12" s="338"/>
      <c r="D12" s="335" t="s">
        <v>461</v>
      </c>
      <c r="E12" s="339">
        <f>Public!D150</f>
        <v>0</v>
      </c>
    </row>
    <row r="13" spans="1:5" x14ac:dyDescent="0.3">
      <c r="A13" s="336">
        <f>Intro!$E$75</f>
        <v>0</v>
      </c>
      <c r="B13" s="337" t="s">
        <v>450</v>
      </c>
      <c r="C13" s="338"/>
      <c r="D13" s="335" t="s">
        <v>462</v>
      </c>
      <c r="E13" s="339">
        <f>Public!D155</f>
        <v>0</v>
      </c>
    </row>
    <row r="14" spans="1:5" x14ac:dyDescent="0.3">
      <c r="A14" s="336">
        <f>Intro!$E$75</f>
        <v>0</v>
      </c>
      <c r="B14" s="337" t="s">
        <v>450</v>
      </c>
      <c r="C14" s="338"/>
      <c r="D14" s="335" t="s">
        <v>463</v>
      </c>
      <c r="E14" s="339">
        <f>Public!B166</f>
        <v>0</v>
      </c>
    </row>
    <row r="15" spans="1:5" x14ac:dyDescent="0.3">
      <c r="A15" s="336">
        <f>Intro!$E$75</f>
        <v>0</v>
      </c>
      <c r="B15" s="337" t="s">
        <v>450</v>
      </c>
      <c r="C15" s="338"/>
      <c r="D15" s="335" t="s">
        <v>464</v>
      </c>
      <c r="E15" s="339">
        <f>Public!B180</f>
        <v>0</v>
      </c>
    </row>
    <row r="16" spans="1:5" x14ac:dyDescent="0.3">
      <c r="A16" s="336">
        <f>Intro!$E$75</f>
        <v>0</v>
      </c>
      <c r="B16" s="337" t="s">
        <v>450</v>
      </c>
      <c r="C16" s="338"/>
      <c r="D16" s="335" t="s">
        <v>465</v>
      </c>
      <c r="E16" s="339">
        <f>Public!B193</f>
        <v>0</v>
      </c>
    </row>
    <row r="17" spans="1:5" x14ac:dyDescent="0.3">
      <c r="A17" s="336">
        <f>Intro!$E$75</f>
        <v>0</v>
      </c>
      <c r="B17" s="337" t="s">
        <v>450</v>
      </c>
      <c r="C17" s="338"/>
      <c r="D17" s="335" t="s">
        <v>466</v>
      </c>
      <c r="E17" s="340">
        <f>Public!E206</f>
        <v>0</v>
      </c>
    </row>
    <row r="18" spans="1:5" x14ac:dyDescent="0.3">
      <c r="A18" s="336">
        <f>Intro!$E$75</f>
        <v>0</v>
      </c>
      <c r="B18" s="337" t="s">
        <v>450</v>
      </c>
      <c r="C18" s="338"/>
      <c r="D18" s="335" t="s">
        <v>467</v>
      </c>
      <c r="E18" s="339">
        <f>Public!B208</f>
        <v>0</v>
      </c>
    </row>
    <row r="19" spans="1:5" x14ac:dyDescent="0.3">
      <c r="A19" s="336">
        <f>Intro!$E$75</f>
        <v>0</v>
      </c>
      <c r="B19" s="337" t="s">
        <v>450</v>
      </c>
      <c r="C19" s="338"/>
      <c r="D19" s="335" t="s">
        <v>468</v>
      </c>
      <c r="E19" s="339">
        <f>Public!B221</f>
        <v>0</v>
      </c>
    </row>
    <row r="20" spans="1:5" x14ac:dyDescent="0.3">
      <c r="A20" s="336">
        <f>Intro!$E$75</f>
        <v>0</v>
      </c>
      <c r="B20" s="337" t="s">
        <v>450</v>
      </c>
      <c r="C20" s="338"/>
      <c r="D20" s="335" t="s">
        <v>469</v>
      </c>
      <c r="E20" s="339">
        <f>Public!B234</f>
        <v>0</v>
      </c>
    </row>
    <row r="21" spans="1:5" x14ac:dyDescent="0.3">
      <c r="A21" s="336">
        <f>Intro!$E$75</f>
        <v>0</v>
      </c>
      <c r="B21" s="337" t="s">
        <v>450</v>
      </c>
      <c r="C21" s="338"/>
      <c r="D21" s="335" t="s">
        <v>470</v>
      </c>
      <c r="E21" s="339">
        <f>Public!B248</f>
        <v>0</v>
      </c>
    </row>
    <row r="22" spans="1:5" x14ac:dyDescent="0.3">
      <c r="A22" s="336">
        <f>Intro!$E$75</f>
        <v>0</v>
      </c>
      <c r="B22" s="337" t="s">
        <v>450</v>
      </c>
      <c r="C22" s="338"/>
      <c r="D22" s="335" t="s">
        <v>471</v>
      </c>
      <c r="E22" s="339">
        <f>Public!B263</f>
        <v>0</v>
      </c>
    </row>
    <row r="23" spans="1:5" x14ac:dyDescent="0.3">
      <c r="A23" s="336">
        <f>Intro!$E$75</f>
        <v>0</v>
      </c>
      <c r="B23" s="337" t="s">
        <v>450</v>
      </c>
      <c r="C23" s="338"/>
      <c r="D23" s="335" t="s">
        <v>472</v>
      </c>
      <c r="E23" s="339">
        <f>Public!B276</f>
        <v>0</v>
      </c>
    </row>
    <row r="24" spans="1:5" x14ac:dyDescent="0.3">
      <c r="A24" s="336">
        <f>Intro!$E$75</f>
        <v>0</v>
      </c>
      <c r="B24" s="337" t="s">
        <v>450</v>
      </c>
      <c r="C24" s="338"/>
      <c r="D24" s="335" t="s">
        <v>473</v>
      </c>
      <c r="E24" s="339">
        <f>Public!B290</f>
        <v>0</v>
      </c>
    </row>
    <row r="25" spans="1:5" x14ac:dyDescent="0.3">
      <c r="A25" s="336">
        <f>Intro!$E$75</f>
        <v>0</v>
      </c>
      <c r="B25" s="337" t="s">
        <v>450</v>
      </c>
      <c r="C25" s="338"/>
      <c r="D25" s="335" t="s">
        <v>474</v>
      </c>
      <c r="E25" s="339">
        <f>Public!B304</f>
        <v>0</v>
      </c>
    </row>
    <row r="26" spans="1:5" x14ac:dyDescent="0.3">
      <c r="A26" s="336">
        <f>Intro!$E$75</f>
        <v>0</v>
      </c>
      <c r="B26" s="337" t="s">
        <v>450</v>
      </c>
      <c r="C26" s="338"/>
      <c r="D26" s="335" t="s">
        <v>475</v>
      </c>
      <c r="E26" s="339">
        <f>Public!B323</f>
        <v>0</v>
      </c>
    </row>
    <row r="27" spans="1:5" x14ac:dyDescent="0.3">
      <c r="A27" s="336">
        <f>Intro!$E$75</f>
        <v>0</v>
      </c>
      <c r="B27" s="337" t="s">
        <v>450</v>
      </c>
      <c r="C27" s="338"/>
      <c r="D27" s="335" t="s">
        <v>476</v>
      </c>
      <c r="E27" s="339">
        <f>Public!F317</f>
        <v>0</v>
      </c>
    </row>
    <row r="28" spans="1:5" x14ac:dyDescent="0.3">
      <c r="A28" s="336">
        <f>Intro!$E$75</f>
        <v>0</v>
      </c>
      <c r="B28" s="337" t="s">
        <v>450</v>
      </c>
      <c r="C28" s="338"/>
      <c r="D28" s="335" t="s">
        <v>477</v>
      </c>
      <c r="E28" s="339">
        <f>Public!F318</f>
        <v>0</v>
      </c>
    </row>
    <row r="29" spans="1:5" x14ac:dyDescent="0.3">
      <c r="A29" s="336">
        <f>Intro!$E$75</f>
        <v>0</v>
      </c>
      <c r="B29" s="337" t="s">
        <v>450</v>
      </c>
      <c r="C29" s="338"/>
      <c r="D29" s="335" t="s">
        <v>478</v>
      </c>
      <c r="E29" s="339">
        <f>Public!F319</f>
        <v>0</v>
      </c>
    </row>
    <row r="30" spans="1:5" x14ac:dyDescent="0.3">
      <c r="A30" s="336">
        <f>Intro!$E$75</f>
        <v>0</v>
      </c>
      <c r="B30" s="337" t="s">
        <v>450</v>
      </c>
      <c r="C30" s="338"/>
      <c r="D30" s="335" t="s">
        <v>479</v>
      </c>
      <c r="E30" s="339">
        <f>Public!B336</f>
        <v>0</v>
      </c>
    </row>
    <row r="31" spans="1:5" x14ac:dyDescent="0.3">
      <c r="A31" s="336">
        <f>Intro!$E$75</f>
        <v>0</v>
      </c>
      <c r="B31" s="337" t="s">
        <v>450</v>
      </c>
      <c r="C31" s="338"/>
      <c r="D31" s="335" t="s">
        <v>480</v>
      </c>
      <c r="E31" s="339">
        <f>Public!B352</f>
        <v>0</v>
      </c>
    </row>
    <row r="32" spans="1:5" x14ac:dyDescent="0.3">
      <c r="A32" s="336">
        <f>Intro!$E$75</f>
        <v>0</v>
      </c>
      <c r="B32" s="337" t="s">
        <v>450</v>
      </c>
      <c r="C32" s="338"/>
      <c r="D32" s="335" t="s">
        <v>481</v>
      </c>
      <c r="E32" s="339">
        <f>Public!B366</f>
        <v>0</v>
      </c>
    </row>
    <row r="33" spans="1:5" x14ac:dyDescent="0.3">
      <c r="A33" s="336">
        <f>Intro!$E$75</f>
        <v>0</v>
      </c>
      <c r="B33" s="337" t="s">
        <v>450</v>
      </c>
      <c r="C33" s="338"/>
      <c r="D33" s="335" t="s">
        <v>482</v>
      </c>
      <c r="E33" s="339">
        <f>Public!B380</f>
        <v>0</v>
      </c>
    </row>
    <row r="34" spans="1:5" x14ac:dyDescent="0.3">
      <c r="A34" s="336">
        <f>Intro!$E$75</f>
        <v>0</v>
      </c>
      <c r="B34" s="337" t="s">
        <v>450</v>
      </c>
      <c r="C34" s="338"/>
      <c r="D34" s="335" t="s">
        <v>483</v>
      </c>
      <c r="E34" s="341">
        <f>Public!B394</f>
        <v>0</v>
      </c>
    </row>
    <row r="35" spans="1:5" x14ac:dyDescent="0.3">
      <c r="A35" s="336">
        <f>Intro!$E$75</f>
        <v>0</v>
      </c>
      <c r="B35" s="337" t="s">
        <v>484</v>
      </c>
      <c r="C35" s="335" t="s">
        <v>101</v>
      </c>
      <c r="D35" s="339">
        <f>AddPub!D13</f>
        <v>0</v>
      </c>
      <c r="E35" s="339">
        <f>AddPub!E13</f>
        <v>0</v>
      </c>
    </row>
    <row r="36" spans="1:5" x14ac:dyDescent="0.3">
      <c r="A36" s="336">
        <f>Intro!$E$75</f>
        <v>0</v>
      </c>
      <c r="B36" s="337" t="s">
        <v>484</v>
      </c>
      <c r="C36" s="335" t="s">
        <v>103</v>
      </c>
      <c r="D36" s="339">
        <f>AddPub!D23</f>
        <v>0</v>
      </c>
      <c r="E36" s="339">
        <f>AddPub!E23</f>
        <v>0</v>
      </c>
    </row>
    <row r="37" spans="1:5" x14ac:dyDescent="0.3">
      <c r="A37" s="336">
        <f>Intro!$E$75</f>
        <v>0</v>
      </c>
      <c r="B37" s="337" t="s">
        <v>484</v>
      </c>
      <c r="C37" s="335" t="s">
        <v>105</v>
      </c>
      <c r="D37" s="339">
        <f>AddPub!D33</f>
        <v>0</v>
      </c>
      <c r="E37" s="339">
        <f>AddPub!E33</f>
        <v>0</v>
      </c>
    </row>
    <row r="38" spans="1:5" x14ac:dyDescent="0.3">
      <c r="A38" s="336">
        <f>Intro!$E$75</f>
        <v>0</v>
      </c>
      <c r="B38" s="337" t="s">
        <v>484</v>
      </c>
      <c r="C38" s="335" t="s">
        <v>107</v>
      </c>
      <c r="D38" s="339">
        <f>AddPub!D43</f>
        <v>0</v>
      </c>
      <c r="E38" s="339">
        <f>AddPub!E43</f>
        <v>0</v>
      </c>
    </row>
    <row r="39" spans="1:5" x14ac:dyDescent="0.3">
      <c r="A39" s="336">
        <f>Intro!$E$75</f>
        <v>0</v>
      </c>
      <c r="B39" s="337" t="s">
        <v>484</v>
      </c>
      <c r="C39" s="335" t="s">
        <v>109</v>
      </c>
      <c r="D39" s="339">
        <f>AddPub!D53</f>
        <v>0</v>
      </c>
      <c r="E39" s="339">
        <f>AddPub!E53</f>
        <v>0</v>
      </c>
    </row>
    <row r="40" spans="1:5" x14ac:dyDescent="0.3">
      <c r="A40" s="336">
        <f>Intro!$E$75</f>
        <v>0</v>
      </c>
      <c r="B40" s="337" t="s">
        <v>485</v>
      </c>
      <c r="D40" s="335" t="s">
        <v>486</v>
      </c>
      <c r="E40" s="339">
        <f>Pro!B24</f>
        <v>0</v>
      </c>
    </row>
    <row r="41" spans="1:5" x14ac:dyDescent="0.3">
      <c r="A41" s="336">
        <f>Intro!$E$75</f>
        <v>0</v>
      </c>
      <c r="B41" s="337" t="s">
        <v>485</v>
      </c>
      <c r="D41" s="335" t="s">
        <v>451</v>
      </c>
      <c r="E41" s="339">
        <f>Pro!B40</f>
        <v>0</v>
      </c>
    </row>
    <row r="42" spans="1:5" x14ac:dyDescent="0.3">
      <c r="A42" s="336">
        <f>Intro!$E$75</f>
        <v>0</v>
      </c>
      <c r="B42" s="337" t="s">
        <v>485</v>
      </c>
      <c r="D42" s="335" t="s">
        <v>487</v>
      </c>
      <c r="E42" s="339">
        <f>Pro!B56</f>
        <v>0</v>
      </c>
    </row>
    <row r="43" spans="1:5" x14ac:dyDescent="0.3">
      <c r="A43" s="336">
        <f>Intro!$E$75</f>
        <v>0</v>
      </c>
      <c r="B43" s="337" t="s">
        <v>485</v>
      </c>
      <c r="D43" s="335" t="s">
        <v>452</v>
      </c>
      <c r="E43" s="339">
        <f>Pro!B70</f>
        <v>0</v>
      </c>
    </row>
    <row r="44" spans="1:5" x14ac:dyDescent="0.3">
      <c r="A44" s="336">
        <f>Intro!$E$75</f>
        <v>0</v>
      </c>
      <c r="B44" s="342" t="s">
        <v>411</v>
      </c>
      <c r="C44" s="343"/>
      <c r="D44" s="335" t="s">
        <v>451</v>
      </c>
      <c r="E44" s="341">
        <f>CHN!B54</f>
        <v>0</v>
      </c>
    </row>
    <row r="45" spans="1:5" x14ac:dyDescent="0.3">
      <c r="A45" s="336">
        <f>Intro!$E$75</f>
        <v>0</v>
      </c>
      <c r="B45" s="342" t="s">
        <v>488</v>
      </c>
      <c r="C45" s="343"/>
      <c r="D45" s="335" t="s">
        <v>451</v>
      </c>
      <c r="E45" s="341">
        <f>'KOR•COR'!B54</f>
        <v>0</v>
      </c>
    </row>
    <row r="46" spans="1:5" x14ac:dyDescent="0.3">
      <c r="A46" s="336">
        <f>Intro!$E$75</f>
        <v>0</v>
      </c>
      <c r="B46" s="342" t="s">
        <v>413</v>
      </c>
      <c r="C46" s="343"/>
      <c r="D46" s="335" t="s">
        <v>451</v>
      </c>
      <c r="E46" s="341">
        <f>TUR!B54</f>
        <v>0</v>
      </c>
    </row>
    <row r="47" spans="1:5" x14ac:dyDescent="0.3">
      <c r="A47" s="336">
        <f>Intro!$E$75</f>
        <v>0</v>
      </c>
      <c r="B47" s="342" t="s">
        <v>489</v>
      </c>
      <c r="C47" s="343"/>
      <c r="D47" s="335" t="s">
        <v>451</v>
      </c>
      <c r="E47" s="339">
        <f>'Measures•Mesures'!B54</f>
        <v>0</v>
      </c>
    </row>
    <row r="48" spans="1:5" x14ac:dyDescent="0.3">
      <c r="A48" s="336">
        <f>Intro!$E$75</f>
        <v>0</v>
      </c>
      <c r="B48" s="342" t="s">
        <v>490</v>
      </c>
      <c r="C48" s="343"/>
      <c r="D48" s="335" t="s">
        <v>451</v>
      </c>
      <c r="E48" s="339">
        <f>'US•ÉU'!B54</f>
        <v>0</v>
      </c>
    </row>
    <row r="49" spans="1:5" x14ac:dyDescent="0.3">
      <c r="A49" s="336">
        <f>Intro!$E$75</f>
        <v>0</v>
      </c>
      <c r="B49" s="342" t="s">
        <v>491</v>
      </c>
      <c r="C49" s="343"/>
      <c r="D49" s="335" t="s">
        <v>451</v>
      </c>
      <c r="E49" s="338">
        <f>'Other•Autre'!B54</f>
        <v>0</v>
      </c>
    </row>
    <row r="50" spans="1:5" x14ac:dyDescent="0.3">
      <c r="A50" s="336">
        <f>Intro!$E$75</f>
        <v>0</v>
      </c>
      <c r="B50" s="342" t="s">
        <v>492</v>
      </c>
      <c r="C50" s="343"/>
      <c r="D50" s="335" t="s">
        <v>493</v>
      </c>
      <c r="E50" s="339">
        <f>'Invent•Stock'!B53</f>
        <v>0</v>
      </c>
    </row>
    <row r="51" spans="1:5" x14ac:dyDescent="0.3">
      <c r="A51" s="336">
        <f>Intro!$E$75</f>
        <v>0</v>
      </c>
      <c r="B51" s="342" t="s">
        <v>492</v>
      </c>
      <c r="D51" s="335" t="s">
        <v>487</v>
      </c>
      <c r="E51" s="339">
        <f>'Invent•Stock'!B67</f>
        <v>0</v>
      </c>
    </row>
    <row r="52" spans="1:5" x14ac:dyDescent="0.3">
      <c r="A52" s="336">
        <f>Intro!$E$75</f>
        <v>0</v>
      </c>
      <c r="B52" s="342" t="s">
        <v>492</v>
      </c>
      <c r="D52" s="335" t="s">
        <v>452</v>
      </c>
      <c r="E52" s="339">
        <f>'Invent•Stock'!B81</f>
        <v>0</v>
      </c>
    </row>
    <row r="53" spans="1:5" x14ac:dyDescent="0.3">
      <c r="A53" s="336">
        <f>Intro!$E$75</f>
        <v>0</v>
      </c>
      <c r="B53" s="342" t="s">
        <v>492</v>
      </c>
      <c r="D53" s="335" t="s">
        <v>453</v>
      </c>
      <c r="E53" s="339">
        <f>'Invent•Stock'!B94</f>
        <v>0</v>
      </c>
    </row>
    <row r="54" spans="1:5" x14ac:dyDescent="0.3">
      <c r="A54" s="336">
        <f>Intro!$E$75</f>
        <v>0</v>
      </c>
      <c r="B54" s="337" t="s">
        <v>494</v>
      </c>
      <c r="C54" s="335" t="s">
        <v>101</v>
      </c>
      <c r="D54" s="339">
        <f>AddPro!D13</f>
        <v>0</v>
      </c>
      <c r="E54" s="339">
        <f>AddPro!E13</f>
        <v>0</v>
      </c>
    </row>
    <row r="55" spans="1:5" x14ac:dyDescent="0.3">
      <c r="A55" s="336">
        <f>Intro!$E$75</f>
        <v>0</v>
      </c>
      <c r="B55" s="337" t="s">
        <v>494</v>
      </c>
      <c r="C55" s="335" t="s">
        <v>103</v>
      </c>
      <c r="D55" s="339">
        <f>AddPro!D23</f>
        <v>0</v>
      </c>
      <c r="E55" s="339">
        <f>AddPro!E23</f>
        <v>0</v>
      </c>
    </row>
    <row r="56" spans="1:5" x14ac:dyDescent="0.3">
      <c r="A56" s="336">
        <f>Intro!$E$75</f>
        <v>0</v>
      </c>
      <c r="B56" s="337" t="s">
        <v>494</v>
      </c>
      <c r="C56" s="335" t="s">
        <v>105</v>
      </c>
      <c r="D56" s="339">
        <f>AddPro!D33</f>
        <v>0</v>
      </c>
      <c r="E56" s="339">
        <f>AddPro!E33</f>
        <v>0</v>
      </c>
    </row>
    <row r="57" spans="1:5" x14ac:dyDescent="0.3">
      <c r="A57" s="336">
        <f>Intro!$E$75</f>
        <v>0</v>
      </c>
      <c r="B57" s="337" t="s">
        <v>494</v>
      </c>
      <c r="C57" s="335" t="s">
        <v>107</v>
      </c>
      <c r="D57" s="339">
        <f>AddPro!D43</f>
        <v>0</v>
      </c>
      <c r="E57" s="339">
        <f>AddPro!E43</f>
        <v>0</v>
      </c>
    </row>
    <row r="58" spans="1:5" x14ac:dyDescent="0.3">
      <c r="A58" s="336">
        <f>Intro!$E$75</f>
        <v>0</v>
      </c>
      <c r="B58" s="337" t="s">
        <v>494</v>
      </c>
      <c r="C58" s="335" t="s">
        <v>109</v>
      </c>
      <c r="D58" s="339">
        <f>AddPro!D53</f>
        <v>0</v>
      </c>
      <c r="E58" s="339">
        <f>AddPro!E53</f>
        <v>0</v>
      </c>
    </row>
  </sheetData>
  <sheetProtection algorithmName="SHA-512" hashValue="l2cDQErUxqxhjnXc5p6cpVfM3hjTpsyd+GoU+l6MVxINlAm4YvxU6pYYaW3SNfHdMe8RMhV4zVwmaPMwAJorHQ==" saltValue="xnmiCQhAIKSpwWtcbcDuDw=="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F15-0317-49B6-8316-8062DFF2E0EC}">
  <sheetPr codeName="Sheet4">
    <tabColor rgb="FF00B0F0"/>
    <pageSetUpPr fitToPage="1"/>
  </sheetPr>
  <dimension ref="A1:R50"/>
  <sheetViews>
    <sheetView showGridLines="0" zoomScale="98" zoomScaleNormal="98"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30.54296875" style="92" hidden="1" customWidth="1"/>
    <col min="16" max="16" width="255.54296875" style="92" hidden="1" customWidth="1"/>
    <col min="17" max="17" width="9.453125" style="92" customWidth="1"/>
    <col min="18" max="18" width="9.453125" style="9" customWidth="1"/>
    <col min="19" max="16384" width="9.453125" style="92"/>
  </cols>
  <sheetData>
    <row r="1" spans="1:18" x14ac:dyDescent="0.35">
      <c r="O1" s="10" t="s">
        <v>70</v>
      </c>
      <c r="P1" s="10" t="s">
        <v>83</v>
      </c>
    </row>
    <row r="2" spans="1:18" x14ac:dyDescent="0.35">
      <c r="B2" s="11" t="s">
        <v>46</v>
      </c>
      <c r="C2" s="11"/>
      <c r="D2" s="11"/>
      <c r="O2" s="2"/>
      <c r="P2" s="33"/>
    </row>
    <row r="3" spans="1:18" x14ac:dyDescent="0.35">
      <c r="B3" s="13"/>
      <c r="C3" s="13"/>
      <c r="D3" s="13"/>
      <c r="O3" s="2"/>
      <c r="P3" s="33"/>
    </row>
    <row r="4" spans="1:18" s="2" customFormat="1" x14ac:dyDescent="0.35">
      <c r="A4" s="4"/>
      <c r="B4" s="381" t="str">
        <f>IF(Intro!$G$23="English",O4,P4)</f>
        <v>IMPORTERS' QUESTIONNAIRE</v>
      </c>
      <c r="C4" s="381"/>
      <c r="D4" s="381"/>
      <c r="E4" s="381"/>
      <c r="F4" s="381"/>
      <c r="G4" s="381"/>
      <c r="H4" s="381"/>
      <c r="I4" s="381"/>
      <c r="J4" s="381"/>
      <c r="K4" s="381"/>
      <c r="L4" s="381"/>
      <c r="M4" s="5"/>
      <c r="N4" s="5"/>
      <c r="O4" s="21" t="s">
        <v>246</v>
      </c>
      <c r="P4" s="9" t="s">
        <v>247</v>
      </c>
    </row>
    <row r="5" spans="1:18" s="2" customFormat="1" x14ac:dyDescent="0.35">
      <c r="A5" s="4"/>
      <c r="B5" s="381" t="str">
        <f>Variables!B2</f>
        <v>RR-2025-002</v>
      </c>
      <c r="C5" s="381"/>
      <c r="D5" s="381"/>
      <c r="E5" s="381"/>
      <c r="F5" s="381"/>
      <c r="G5" s="381"/>
      <c r="H5" s="381"/>
      <c r="I5" s="381"/>
      <c r="J5" s="381"/>
      <c r="K5" s="381"/>
      <c r="L5" s="381"/>
      <c r="M5" s="5"/>
      <c r="N5" s="5"/>
      <c r="O5" s="21"/>
      <c r="P5" s="9"/>
    </row>
    <row r="6" spans="1:18" s="6" customFormat="1" x14ac:dyDescent="0.35">
      <c r="A6" s="4"/>
      <c r="B6" s="381" t="str">
        <f>UPPER(IF(Intro!$G$23="English",Variables!B3,Variables!C3))</f>
        <v>CONCRETE REINFORCING BAR</v>
      </c>
      <c r="C6" s="381"/>
      <c r="D6" s="381"/>
      <c r="E6" s="381"/>
      <c r="F6" s="381"/>
      <c r="G6" s="381"/>
      <c r="H6" s="381"/>
      <c r="I6" s="381"/>
      <c r="J6" s="381"/>
      <c r="K6" s="381"/>
      <c r="L6" s="381"/>
      <c r="M6" s="21"/>
      <c r="N6" s="21"/>
      <c r="O6" s="16"/>
      <c r="P6" s="26"/>
      <c r="R6" s="21"/>
    </row>
    <row r="7" spans="1:18" s="6" customFormat="1" x14ac:dyDescent="0.35">
      <c r="A7" s="4"/>
      <c r="B7" s="15"/>
      <c r="C7" s="15"/>
      <c r="D7" s="15"/>
      <c r="E7" s="3"/>
      <c r="F7" s="3"/>
      <c r="G7" s="3"/>
      <c r="H7" s="3"/>
      <c r="I7" s="3"/>
      <c r="J7" s="3"/>
      <c r="K7" s="3"/>
      <c r="L7" s="3"/>
      <c r="O7" s="16"/>
      <c r="P7" s="26"/>
      <c r="R7" s="21"/>
    </row>
    <row r="8" spans="1:18" s="2" customFormat="1" x14ac:dyDescent="0.35">
      <c r="A8" s="4"/>
      <c r="B8" s="411" t="str">
        <f>IF(Intro!$G$23="English",O8,P8)</f>
        <v>QUESTIONNAIRE OUTLINE</v>
      </c>
      <c r="C8" s="412"/>
      <c r="D8" s="412" t="str">
        <f>UPPER(IF(Intro!$G$23="English",P8,Q8))</f>
        <v>APERÇU DU QUESTIONNAIRE</v>
      </c>
      <c r="E8" s="412" t="str">
        <f>UPPER(IF(Intro!$G$23="English",Q8,R8))</f>
        <v/>
      </c>
      <c r="F8" s="412" t="str">
        <f>UPPER(IF(Intro!$G$23="English",R8,S8))</f>
        <v/>
      </c>
      <c r="G8" s="412" t="str">
        <f>UPPER(IF(Intro!$G$23="English",S8,T8))</f>
        <v/>
      </c>
      <c r="H8" s="412" t="str">
        <f>UPPER(IF(Intro!$G$23="English",T8,U8))</f>
        <v/>
      </c>
      <c r="I8" s="412" t="str">
        <f>UPPER(IF(Intro!$G$23="English",U8,V8))</f>
        <v/>
      </c>
      <c r="J8" s="412" t="str">
        <f>UPPER(IF(Intro!$G$23="English",V8,W8))</f>
        <v/>
      </c>
      <c r="K8" s="412" t="str">
        <f>UPPER(IF(Intro!$G$23="English",W8,X8))</f>
        <v/>
      </c>
      <c r="L8" s="413" t="str">
        <f>UPPER(IF(Intro!$G$23="English",X8,Y8))</f>
        <v/>
      </c>
      <c r="M8" s="6"/>
      <c r="N8" s="5"/>
      <c r="O8" s="98" t="s">
        <v>248</v>
      </c>
      <c r="P8" s="98" t="s">
        <v>249</v>
      </c>
    </row>
    <row r="9" spans="1:18" x14ac:dyDescent="0.35">
      <c r="B9" s="17"/>
      <c r="C9" s="28"/>
      <c r="D9" s="28"/>
      <c r="E9" s="29"/>
      <c r="F9" s="29"/>
      <c r="G9" s="29"/>
      <c r="H9" s="29"/>
      <c r="I9" s="29"/>
      <c r="J9" s="29"/>
      <c r="K9" s="29"/>
      <c r="L9" s="18"/>
      <c r="M9" s="92"/>
    </row>
    <row r="10" spans="1:18" s="30" customFormat="1" x14ac:dyDescent="0.35">
      <c r="A10" s="140"/>
      <c r="B10" s="369" t="str">
        <f>IF(Intro!$G$23="English",O10,P10)</f>
        <v xml:space="preserve">This questionnaire is divided into two parts:
</v>
      </c>
      <c r="C10" s="370"/>
      <c r="D10" s="370"/>
      <c r="E10" s="370"/>
      <c r="F10" s="370"/>
      <c r="G10" s="370"/>
      <c r="H10" s="370"/>
      <c r="I10" s="370"/>
      <c r="J10" s="370"/>
      <c r="K10" s="370"/>
      <c r="L10" s="371"/>
      <c r="O10" s="92" t="s">
        <v>87</v>
      </c>
      <c r="P10" s="92" t="s">
        <v>88</v>
      </c>
      <c r="R10" s="141"/>
    </row>
    <row r="11" spans="1:18" s="30" customFormat="1" x14ac:dyDescent="0.35">
      <c r="A11" s="140"/>
      <c r="B11" s="118"/>
      <c r="C11" s="119"/>
      <c r="D11" s="119"/>
      <c r="E11" s="119"/>
      <c r="F11" s="119"/>
      <c r="G11" s="119"/>
      <c r="H11" s="119"/>
      <c r="I11" s="119"/>
      <c r="J11" s="119"/>
      <c r="K11" s="119"/>
      <c r="L11" s="120"/>
      <c r="O11" s="92"/>
      <c r="P11" s="92"/>
      <c r="R11" s="141"/>
    </row>
    <row r="12" spans="1:18" s="30" customFormat="1" x14ac:dyDescent="0.35">
      <c r="A12" s="140"/>
      <c r="B12" s="369" t="str">
        <f>IF(Intro!$G$23="English",O12,P12)</f>
        <v xml:space="preserve">PART I (Blue Tabs) - Information requested in this part is public. Requests to treat any of this information as confidential must be fully justified in writing and accompanied by a redacted version for the public record.
</v>
      </c>
      <c r="C12" s="370"/>
      <c r="D12" s="370"/>
      <c r="E12" s="370"/>
      <c r="F12" s="370"/>
      <c r="G12" s="370"/>
      <c r="H12" s="370"/>
      <c r="I12" s="370"/>
      <c r="J12" s="370"/>
      <c r="K12" s="370"/>
      <c r="L12" s="371"/>
      <c r="O12" s="92" t="s">
        <v>89</v>
      </c>
      <c r="P12" s="92" t="s">
        <v>90</v>
      </c>
      <c r="R12" s="141"/>
    </row>
    <row r="13" spans="1:18" s="30" customFormat="1" x14ac:dyDescent="0.35">
      <c r="A13" s="140"/>
      <c r="B13" s="369"/>
      <c r="C13" s="370"/>
      <c r="D13" s="370"/>
      <c r="E13" s="370"/>
      <c r="F13" s="370"/>
      <c r="G13" s="370"/>
      <c r="H13" s="370"/>
      <c r="I13" s="370"/>
      <c r="J13" s="370"/>
      <c r="K13" s="370"/>
      <c r="L13" s="371"/>
      <c r="O13" s="92"/>
      <c r="P13" s="92"/>
      <c r="R13" s="141"/>
    </row>
    <row r="14" spans="1:18" s="30" customFormat="1" x14ac:dyDescent="0.35">
      <c r="A14" s="140"/>
      <c r="B14" s="118"/>
      <c r="C14" s="119"/>
      <c r="D14" s="119"/>
      <c r="E14" s="119"/>
      <c r="F14" s="119"/>
      <c r="G14" s="119"/>
      <c r="H14" s="119"/>
      <c r="I14" s="119"/>
      <c r="J14" s="119"/>
      <c r="K14" s="119"/>
      <c r="L14" s="120"/>
      <c r="O14" s="92"/>
      <c r="P14" s="92"/>
      <c r="R14" s="141"/>
    </row>
    <row r="15" spans="1:18" s="30" customFormat="1" x14ac:dyDescent="0.35">
      <c r="A15" s="140"/>
      <c r="B15" s="417" t="str">
        <f>IF(Intro!$G$23="English",O15,P15)</f>
        <v>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v>
      </c>
      <c r="C15" s="418"/>
      <c r="D15" s="418"/>
      <c r="E15" s="418"/>
      <c r="F15" s="418"/>
      <c r="G15" s="418"/>
      <c r="H15" s="418"/>
      <c r="I15" s="418"/>
      <c r="J15" s="418"/>
      <c r="K15" s="418"/>
      <c r="L15" s="434"/>
      <c r="O15" s="92" t="s">
        <v>498</v>
      </c>
      <c r="P15" s="92" t="s">
        <v>499</v>
      </c>
      <c r="R15" s="141"/>
    </row>
    <row r="16" spans="1:18" s="30" customFormat="1" x14ac:dyDescent="0.35">
      <c r="A16" s="140"/>
      <c r="B16" s="417"/>
      <c r="C16" s="418"/>
      <c r="D16" s="418"/>
      <c r="E16" s="418"/>
      <c r="F16" s="418"/>
      <c r="G16" s="418"/>
      <c r="H16" s="418"/>
      <c r="I16" s="418"/>
      <c r="J16" s="418"/>
      <c r="K16" s="418"/>
      <c r="L16" s="434"/>
      <c r="O16" s="92"/>
      <c r="P16" s="92"/>
      <c r="R16" s="141"/>
    </row>
    <row r="17" spans="1:18" s="30" customFormat="1" x14ac:dyDescent="0.35">
      <c r="A17" s="140"/>
      <c r="B17" s="417"/>
      <c r="C17" s="418"/>
      <c r="D17" s="418"/>
      <c r="E17" s="418"/>
      <c r="F17" s="418"/>
      <c r="G17" s="418"/>
      <c r="H17" s="418"/>
      <c r="I17" s="418"/>
      <c r="J17" s="418"/>
      <c r="K17" s="418"/>
      <c r="L17" s="434"/>
      <c r="O17" s="92"/>
      <c r="P17" s="92"/>
      <c r="R17" s="141"/>
    </row>
    <row r="18" spans="1:18" s="30" customFormat="1" x14ac:dyDescent="0.35">
      <c r="A18" s="140"/>
      <c r="B18" s="142"/>
      <c r="C18" s="143"/>
      <c r="D18" s="143"/>
      <c r="E18" s="143"/>
      <c r="F18" s="143"/>
      <c r="G18" s="143"/>
      <c r="H18" s="143"/>
      <c r="I18" s="143"/>
      <c r="J18" s="143"/>
      <c r="K18" s="143"/>
      <c r="L18" s="144"/>
      <c r="O18" s="92"/>
      <c r="P18" s="92"/>
      <c r="R18" s="141"/>
    </row>
    <row r="19" spans="1:18" s="6" customFormat="1" x14ac:dyDescent="0.35">
      <c r="A19" s="4"/>
      <c r="B19" s="15"/>
      <c r="C19" s="15"/>
      <c r="D19" s="15"/>
      <c r="E19" s="3"/>
      <c r="F19" s="3"/>
      <c r="G19" s="3"/>
      <c r="H19" s="3"/>
      <c r="I19" s="3"/>
      <c r="J19" s="3"/>
      <c r="K19" s="3"/>
      <c r="L19" s="3"/>
      <c r="O19" s="16"/>
      <c r="P19" s="26"/>
      <c r="R19" s="21"/>
    </row>
    <row r="20" spans="1:18" s="2" customFormat="1" x14ac:dyDescent="0.35">
      <c r="A20" s="4"/>
      <c r="B20" s="411" t="str">
        <f>IF(Intro!$G$23="English",O20,P20)</f>
        <v>ADDITIONAL PRODUCT INFORMATION</v>
      </c>
      <c r="C20" s="412"/>
      <c r="D20" s="412" t="str">
        <f>UPPER(IF(Intro!$G$23="English",P20,Q20))</f>
        <v>RENSEIGNEMENTS ADDITIONNELS SUR LE PRODUIT</v>
      </c>
      <c r="E20" s="412" t="str">
        <f>UPPER(IF(Intro!$G$23="English",Q20,R20))</f>
        <v/>
      </c>
      <c r="F20" s="412" t="str">
        <f>UPPER(IF(Intro!$G$23="English",R20,S20))</f>
        <v/>
      </c>
      <c r="G20" s="412" t="str">
        <f>UPPER(IF(Intro!$G$23="English",S20,T20))</f>
        <v/>
      </c>
      <c r="H20" s="412" t="str">
        <f>UPPER(IF(Intro!$G$23="English",T20,U20))</f>
        <v/>
      </c>
      <c r="I20" s="412" t="str">
        <f>UPPER(IF(Intro!$G$23="English",U20,V20))</f>
        <v/>
      </c>
      <c r="J20" s="412" t="str">
        <f>UPPER(IF(Intro!$G$23="English",V20,W20))</f>
        <v/>
      </c>
      <c r="K20" s="412" t="str">
        <f>UPPER(IF(Intro!$G$23="English",W20,X20))</f>
        <v/>
      </c>
      <c r="L20" s="413" t="str">
        <f>UPPER(IF(Intro!$G$23="English",X20,Y20))</f>
        <v/>
      </c>
      <c r="M20" s="6"/>
      <c r="N20" s="5"/>
      <c r="O20" s="99" t="s">
        <v>250</v>
      </c>
      <c r="P20" s="99" t="s">
        <v>251</v>
      </c>
    </row>
    <row r="21" spans="1:18" x14ac:dyDescent="0.35">
      <c r="B21" s="17"/>
      <c r="C21" s="28"/>
      <c r="D21" s="28"/>
      <c r="E21" s="29"/>
      <c r="F21" s="29"/>
      <c r="G21" s="29"/>
      <c r="H21" s="29"/>
      <c r="I21" s="29"/>
      <c r="J21" s="29"/>
      <c r="K21" s="29"/>
      <c r="L21" s="18"/>
      <c r="M21" s="92"/>
    </row>
    <row r="22" spans="1:18" s="30" customFormat="1" x14ac:dyDescent="0.35">
      <c r="A22" s="140"/>
      <c r="B22" s="465" t="str">
        <f>IF(Intro!$G$23="English",HYPERLINK(Variables!B17),IF(Intro!$G$23="Français",HYPERLINK(Variables!C17),""))</f>
        <v>https://www.cbsa-asfc.gc.ca/sima-lmsi/mif-mev/rb1-eng.html</v>
      </c>
      <c r="C22" s="466"/>
      <c r="D22" s="466"/>
      <c r="E22" s="466"/>
      <c r="F22" s="466"/>
      <c r="G22" s="466"/>
      <c r="H22" s="466"/>
      <c r="I22" s="466"/>
      <c r="J22" s="466"/>
      <c r="K22" s="466"/>
      <c r="L22" s="467"/>
      <c r="O22" s="92"/>
      <c r="P22" s="32"/>
      <c r="R22" s="141"/>
    </row>
    <row r="23" spans="1:18" s="30" customFormat="1" x14ac:dyDescent="0.35">
      <c r="A23" s="140"/>
      <c r="B23" s="142"/>
      <c r="C23" s="143"/>
      <c r="D23" s="143"/>
      <c r="E23" s="143"/>
      <c r="F23" s="143"/>
      <c r="G23" s="143"/>
      <c r="H23" s="143"/>
      <c r="I23" s="143"/>
      <c r="J23" s="143"/>
      <c r="K23" s="143"/>
      <c r="L23" s="144"/>
      <c r="O23" s="92"/>
      <c r="P23" s="92"/>
      <c r="R23" s="141"/>
    </row>
    <row r="24" spans="1:18" s="6" customFormat="1" x14ac:dyDescent="0.35">
      <c r="A24" s="4"/>
      <c r="B24" s="15"/>
      <c r="C24" s="15"/>
      <c r="D24" s="15"/>
      <c r="E24" s="3"/>
      <c r="F24" s="3"/>
      <c r="G24" s="3"/>
      <c r="H24" s="3"/>
      <c r="I24" s="3"/>
      <c r="J24" s="3"/>
      <c r="K24" s="3"/>
      <c r="L24" s="3"/>
      <c r="O24" s="16"/>
      <c r="P24" s="26"/>
      <c r="R24" s="21"/>
    </row>
    <row r="25" spans="1:18" s="2" customFormat="1" x14ac:dyDescent="0.35">
      <c r="A25" s="4"/>
      <c r="B25" s="411" t="str">
        <f>IF(Intro!$G$23="English",O25,P25)</f>
        <v>CUSTOMS TARIFF</v>
      </c>
      <c r="C25" s="412"/>
      <c r="D25" s="412" t="str">
        <f>UPPER(IF(Intro!$G$23="English",P25,Q25))</f>
        <v>TARIF DES DOUANES</v>
      </c>
      <c r="E25" s="412" t="str">
        <f>UPPER(IF(Intro!$G$23="English",Q25,R25))</f>
        <v/>
      </c>
      <c r="F25" s="412" t="str">
        <f>UPPER(IF(Intro!$G$23="English",R25,S25))</f>
        <v/>
      </c>
      <c r="G25" s="412" t="str">
        <f>UPPER(IF(Intro!$G$23="English",S25,T25))</f>
        <v/>
      </c>
      <c r="H25" s="412" t="str">
        <f>UPPER(IF(Intro!$G$23="English",T25,U25))</f>
        <v/>
      </c>
      <c r="I25" s="412" t="str">
        <f>UPPER(IF(Intro!$G$23="English",U25,V25))</f>
        <v/>
      </c>
      <c r="J25" s="412" t="str">
        <f>UPPER(IF(Intro!$G$23="English",V25,W25))</f>
        <v/>
      </c>
      <c r="K25" s="412" t="str">
        <f>UPPER(IF(Intro!$G$23="English",W25,X25))</f>
        <v/>
      </c>
      <c r="L25" s="413" t="str">
        <f>UPPER(IF(Intro!$G$23="English",X25,Y25))</f>
        <v/>
      </c>
      <c r="M25" s="6"/>
      <c r="N25" s="5"/>
      <c r="O25" s="21" t="s">
        <v>47</v>
      </c>
      <c r="P25" s="9" t="s">
        <v>48</v>
      </c>
    </row>
    <row r="26" spans="1:18" x14ac:dyDescent="0.35">
      <c r="B26" s="17"/>
      <c r="C26" s="28"/>
      <c r="D26" s="28"/>
      <c r="E26" s="29"/>
      <c r="F26" s="29"/>
      <c r="G26" s="29"/>
      <c r="H26" s="29"/>
      <c r="I26" s="29"/>
      <c r="J26" s="29"/>
      <c r="K26" s="29"/>
      <c r="L26" s="18"/>
      <c r="M26" s="92"/>
    </row>
    <row r="27" spans="1:18" s="30" customFormat="1" x14ac:dyDescent="0.35">
      <c r="A27" s="140"/>
      <c r="B27" s="417" t="str">
        <f>IF(Intro!$G$23="English",O27,P27)</f>
        <v>The goods are commonly classified in the Customs Tariff under the following Harmonized Commodity Description and Coding System (HS) number(s):</v>
      </c>
      <c r="C27" s="418"/>
      <c r="D27" s="418"/>
      <c r="E27" s="418"/>
      <c r="F27" s="418"/>
      <c r="G27" s="418"/>
      <c r="H27" s="418"/>
      <c r="I27" s="418"/>
      <c r="J27" s="418"/>
      <c r="K27" s="418"/>
      <c r="L27" s="434"/>
      <c r="O27" s="92" t="s">
        <v>256</v>
      </c>
      <c r="P27" s="92" t="s">
        <v>257</v>
      </c>
      <c r="R27" s="141"/>
    </row>
    <row r="28" spans="1:18" s="30" customFormat="1" x14ac:dyDescent="0.35">
      <c r="A28" s="140"/>
      <c r="B28" s="417"/>
      <c r="C28" s="418"/>
      <c r="D28" s="418"/>
      <c r="E28" s="418"/>
      <c r="F28" s="418"/>
      <c r="G28" s="418"/>
      <c r="H28" s="418"/>
      <c r="I28" s="418"/>
      <c r="J28" s="418"/>
      <c r="K28" s="418"/>
      <c r="L28" s="434"/>
      <c r="O28" s="92"/>
      <c r="P28" s="92"/>
      <c r="R28" s="141"/>
    </row>
    <row r="29" spans="1:18" x14ac:dyDescent="0.35">
      <c r="B29" s="100"/>
      <c r="C29" s="124"/>
      <c r="D29" s="36"/>
      <c r="E29" s="36"/>
      <c r="F29" s="36"/>
      <c r="G29" s="36"/>
      <c r="H29" s="36"/>
      <c r="I29" s="36"/>
      <c r="J29" s="36"/>
      <c r="K29" s="36"/>
      <c r="L29" s="125"/>
      <c r="M29" s="92"/>
    </row>
    <row r="30" spans="1:18" s="30" customFormat="1" x14ac:dyDescent="0.35">
      <c r="A30" s="140"/>
      <c r="B30" s="417"/>
      <c r="C30" s="458"/>
      <c r="D30" s="449" t="str">
        <f>Variables!B21</f>
        <v>7213.10.00.11, 7213.10.00.12, 7213.10.00.13, 7213.10.00.90, 7214.20.00.11, 7214.20.00.12, 7214.20.00.13, 7214.20.00.14, 7214.20.00.21, 7214.20.00.22, 7214.20.00.23, 7214.20.00.24, 7214.20.00.31, 7214.20.00.32, 7214.20.00.33, 7214.20.00.34, 7214.20.00.90, 7215.90.00.20, 7215.90.00.30, 7227.90.00.50, 7228.30.00.51, 7228.30.00.52, 7228.30.00.53</v>
      </c>
      <c r="E30" s="450"/>
      <c r="F30" s="450"/>
      <c r="G30" s="450"/>
      <c r="H30" s="450"/>
      <c r="I30" s="450"/>
      <c r="J30" s="451"/>
      <c r="K30" s="36"/>
      <c r="L30" s="125"/>
      <c r="O30" s="92"/>
      <c r="P30" s="31"/>
      <c r="R30" s="141"/>
    </row>
    <row r="31" spans="1:18" s="30" customFormat="1" x14ac:dyDescent="0.35">
      <c r="A31" s="140"/>
      <c r="B31" s="417"/>
      <c r="C31" s="458"/>
      <c r="D31" s="452"/>
      <c r="E31" s="453"/>
      <c r="F31" s="453"/>
      <c r="G31" s="453"/>
      <c r="H31" s="453"/>
      <c r="I31" s="453"/>
      <c r="J31" s="454"/>
      <c r="K31" s="36"/>
      <c r="L31" s="125"/>
      <c r="O31" s="92"/>
      <c r="P31" s="31"/>
      <c r="R31" s="141"/>
    </row>
    <row r="32" spans="1:18" s="30" customFormat="1" x14ac:dyDescent="0.35">
      <c r="A32" s="140"/>
      <c r="B32" s="417"/>
      <c r="C32" s="458"/>
      <c r="D32" s="452"/>
      <c r="E32" s="453"/>
      <c r="F32" s="453"/>
      <c r="G32" s="453"/>
      <c r="H32" s="453"/>
      <c r="I32" s="453"/>
      <c r="J32" s="454"/>
      <c r="K32" s="36"/>
      <c r="L32" s="125"/>
      <c r="O32" s="37"/>
      <c r="P32" s="31"/>
      <c r="R32" s="141"/>
    </row>
    <row r="33" spans="1:18" s="30" customFormat="1" x14ac:dyDescent="0.35">
      <c r="A33" s="140"/>
      <c r="B33" s="417"/>
      <c r="C33" s="458"/>
      <c r="D33" s="455"/>
      <c r="E33" s="456"/>
      <c r="F33" s="456"/>
      <c r="G33" s="456"/>
      <c r="H33" s="456"/>
      <c r="I33" s="456"/>
      <c r="J33" s="457"/>
      <c r="K33" s="36"/>
      <c r="L33" s="125"/>
      <c r="O33" s="37"/>
      <c r="P33" s="31"/>
      <c r="R33" s="141"/>
    </row>
    <row r="34" spans="1:18" s="30" customFormat="1" x14ac:dyDescent="0.35">
      <c r="A34" s="140"/>
      <c r="B34" s="142"/>
      <c r="C34" s="143"/>
      <c r="D34" s="143"/>
      <c r="E34" s="143"/>
      <c r="F34" s="143"/>
      <c r="G34" s="143"/>
      <c r="H34" s="143"/>
      <c r="I34" s="143"/>
      <c r="J34" s="143"/>
      <c r="K34" s="143"/>
      <c r="L34" s="144"/>
      <c r="O34" s="92"/>
      <c r="P34" s="92"/>
      <c r="R34" s="141"/>
    </row>
    <row r="35" spans="1:18" s="6" customFormat="1" x14ac:dyDescent="0.35">
      <c r="A35" s="4"/>
      <c r="B35" s="15"/>
      <c r="C35" s="15"/>
      <c r="D35" s="15"/>
      <c r="E35" s="3"/>
      <c r="F35" s="3"/>
      <c r="G35" s="3"/>
      <c r="H35" s="3"/>
      <c r="I35" s="3"/>
      <c r="J35" s="3"/>
      <c r="K35" s="3"/>
      <c r="L35" s="3"/>
      <c r="O35" s="16"/>
      <c r="P35" s="26"/>
      <c r="R35" s="21"/>
    </row>
    <row r="36" spans="1:18" s="2" customFormat="1" x14ac:dyDescent="0.35">
      <c r="A36" s="4"/>
      <c r="B36" s="411" t="str">
        <f>IF(Intro!$G$23="English",O36,P36)</f>
        <v>GLOSSARY</v>
      </c>
      <c r="C36" s="412"/>
      <c r="D36" s="412" t="s">
        <v>152</v>
      </c>
      <c r="E36" s="412" t="s">
        <v>153</v>
      </c>
      <c r="F36" s="412" t="s">
        <v>153</v>
      </c>
      <c r="G36" s="412" t="s">
        <v>153</v>
      </c>
      <c r="H36" s="412" t="s">
        <v>153</v>
      </c>
      <c r="I36" s="412" t="s">
        <v>153</v>
      </c>
      <c r="J36" s="412" t="s">
        <v>153</v>
      </c>
      <c r="K36" s="412" t="s">
        <v>153</v>
      </c>
      <c r="L36" s="413" t="s">
        <v>153</v>
      </c>
      <c r="M36" s="6"/>
      <c r="N36" s="5"/>
      <c r="O36" s="99" t="s">
        <v>255</v>
      </c>
      <c r="P36" s="99" t="s">
        <v>152</v>
      </c>
    </row>
    <row r="37" spans="1:18" s="30" customFormat="1" x14ac:dyDescent="0.35">
      <c r="A37" s="140"/>
      <c r="B37" s="438" t="str">
        <f>IF(Intro!$G$23="English",O37,P37)</f>
        <v>Delivery costs</v>
      </c>
      <c r="C37" s="439"/>
      <c r="D37" s="461" t="str">
        <f>IF(Intro!$G$23="English",O38,P38)</f>
        <v>The costs of freight, handling, and insurance to your Canadian warehouse and, where applicable, all import costs such as customs and other duties (including anti-dumping and countervailing duties), brokerage fees and surcharges.</v>
      </c>
      <c r="E37" s="461"/>
      <c r="F37" s="461"/>
      <c r="G37" s="461"/>
      <c r="H37" s="461"/>
      <c r="I37" s="461"/>
      <c r="J37" s="461"/>
      <c r="K37" s="461"/>
      <c r="L37" s="462"/>
      <c r="O37" s="92" t="s">
        <v>399</v>
      </c>
      <c r="P37" s="92" t="s">
        <v>400</v>
      </c>
      <c r="Q37" s="92"/>
      <c r="R37" s="9"/>
    </row>
    <row r="38" spans="1:18" s="30" customFormat="1" x14ac:dyDescent="0.35">
      <c r="A38" s="140"/>
      <c r="B38" s="438"/>
      <c r="C38" s="439"/>
      <c r="D38" s="461"/>
      <c r="E38" s="461"/>
      <c r="F38" s="461"/>
      <c r="G38" s="461"/>
      <c r="H38" s="461"/>
      <c r="I38" s="461"/>
      <c r="J38" s="461"/>
      <c r="K38" s="461"/>
      <c r="L38" s="462"/>
      <c r="O38" s="92" t="s">
        <v>402</v>
      </c>
      <c r="P38" s="9" t="s">
        <v>403</v>
      </c>
      <c r="Q38" s="92"/>
      <c r="R38" s="9"/>
    </row>
    <row r="39" spans="1:18" s="30" customFormat="1" x14ac:dyDescent="0.35">
      <c r="A39" s="140"/>
      <c r="B39" s="438"/>
      <c r="C39" s="439"/>
      <c r="D39" s="461"/>
      <c r="E39" s="461"/>
      <c r="F39" s="461"/>
      <c r="G39" s="461"/>
      <c r="H39" s="461"/>
      <c r="I39" s="461"/>
      <c r="J39" s="461"/>
      <c r="K39" s="461"/>
      <c r="L39" s="462"/>
      <c r="O39" s="92"/>
      <c r="P39" s="92"/>
      <c r="Q39" s="92"/>
      <c r="R39" s="9"/>
    </row>
    <row r="40" spans="1:18" s="30" customFormat="1" x14ac:dyDescent="0.35">
      <c r="A40" s="140"/>
      <c r="B40" s="438" t="str">
        <f>IF(Intro!$G$23="English",O40,P40)</f>
        <v>Net delivered purchase value (laid-in cost)</v>
      </c>
      <c r="C40" s="439"/>
      <c r="D40" s="461" t="str">
        <f>IF(Intro!$G$23="English",O41,P41)</f>
        <v>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v>
      </c>
      <c r="E40" s="461"/>
      <c r="F40" s="461"/>
      <c r="G40" s="461"/>
      <c r="H40" s="461"/>
      <c r="I40" s="461"/>
      <c r="J40" s="461"/>
      <c r="K40" s="461"/>
      <c r="L40" s="462"/>
      <c r="O40" s="92" t="s">
        <v>147</v>
      </c>
      <c r="P40" s="92" t="s">
        <v>334</v>
      </c>
      <c r="Q40" s="92"/>
      <c r="R40" s="9"/>
    </row>
    <row r="41" spans="1:18" s="30" customFormat="1" x14ac:dyDescent="0.35">
      <c r="A41" s="140"/>
      <c r="B41" s="438"/>
      <c r="C41" s="439"/>
      <c r="D41" s="461"/>
      <c r="E41" s="461"/>
      <c r="F41" s="461"/>
      <c r="G41" s="461"/>
      <c r="H41" s="461"/>
      <c r="I41" s="461"/>
      <c r="J41" s="461"/>
      <c r="K41" s="461"/>
      <c r="L41" s="462"/>
      <c r="O41" s="92" t="s">
        <v>265</v>
      </c>
      <c r="P41" s="9" t="s">
        <v>266</v>
      </c>
      <c r="Q41" s="92"/>
      <c r="R41" s="9"/>
    </row>
    <row r="42" spans="1:18" s="30" customFormat="1" x14ac:dyDescent="0.35">
      <c r="A42" s="140"/>
      <c r="B42" s="438"/>
      <c r="C42" s="439"/>
      <c r="D42" s="461"/>
      <c r="E42" s="461"/>
      <c r="F42" s="461"/>
      <c r="G42" s="461"/>
      <c r="H42" s="461"/>
      <c r="I42" s="461"/>
      <c r="J42" s="461"/>
      <c r="K42" s="461"/>
      <c r="L42" s="462"/>
      <c r="O42" s="92"/>
      <c r="P42" s="92"/>
      <c r="Q42" s="92"/>
      <c r="R42" s="9"/>
    </row>
    <row r="43" spans="1:18" s="30" customFormat="1" x14ac:dyDescent="0.35">
      <c r="A43" s="140"/>
      <c r="B43" s="438"/>
      <c r="C43" s="439"/>
      <c r="D43" s="461"/>
      <c r="E43" s="461"/>
      <c r="F43" s="461"/>
      <c r="G43" s="461"/>
      <c r="H43" s="461"/>
      <c r="I43" s="461"/>
      <c r="J43" s="461"/>
      <c r="K43" s="461"/>
      <c r="L43" s="462"/>
      <c r="O43" s="92"/>
      <c r="P43" s="92"/>
      <c r="Q43" s="92"/>
      <c r="R43" s="9"/>
    </row>
    <row r="44" spans="1:18" s="30" customFormat="1" x14ac:dyDescent="0.35">
      <c r="A44" s="140"/>
      <c r="B44" s="438" t="str">
        <f>IF(Intro!$G$23="English",O44,P44)</f>
        <v>Net delivered selling value</v>
      </c>
      <c r="C44" s="439"/>
      <c r="D44" s="461" t="str">
        <f>IF(Intro!$G$23="English",O45,P45)</f>
        <v>The value of your sales net of all discounts (cash, quantity or deferred), allowances, taxes, rebates and incentives, whether or not shown on the invoice. It includes all delivery costs.</v>
      </c>
      <c r="E44" s="461"/>
      <c r="F44" s="461"/>
      <c r="G44" s="461"/>
      <c r="H44" s="461"/>
      <c r="I44" s="461"/>
      <c r="J44" s="461"/>
      <c r="K44" s="461"/>
      <c r="L44" s="462"/>
      <c r="O44" s="92" t="s">
        <v>145</v>
      </c>
      <c r="P44" s="92" t="s">
        <v>146</v>
      </c>
      <c r="Q44" s="92"/>
      <c r="R44" s="9"/>
    </row>
    <row r="45" spans="1:18" s="30" customFormat="1" x14ac:dyDescent="0.35">
      <c r="A45" s="140"/>
      <c r="B45" s="438"/>
      <c r="C45" s="439"/>
      <c r="D45" s="461"/>
      <c r="E45" s="461"/>
      <c r="F45" s="461"/>
      <c r="G45" s="461"/>
      <c r="H45" s="461"/>
      <c r="I45" s="461"/>
      <c r="J45" s="461"/>
      <c r="K45" s="461"/>
      <c r="L45" s="462"/>
      <c r="O45" s="92" t="s">
        <v>404</v>
      </c>
      <c r="P45" s="9" t="s">
        <v>264</v>
      </c>
      <c r="Q45" s="92"/>
      <c r="R45" s="9"/>
    </row>
    <row r="46" spans="1:18" x14ac:dyDescent="0.35">
      <c r="B46" s="459"/>
      <c r="C46" s="460"/>
      <c r="D46" s="463"/>
      <c r="E46" s="463"/>
      <c r="F46" s="463"/>
      <c r="G46" s="463"/>
      <c r="H46" s="463"/>
      <c r="I46" s="463"/>
      <c r="J46" s="463"/>
      <c r="K46" s="463"/>
      <c r="L46" s="464"/>
    </row>
    <row r="47" spans="1:18" s="30" customFormat="1" x14ac:dyDescent="0.35">
      <c r="A47" s="140"/>
      <c r="B47" s="438" t="str">
        <f>IF(Intro!$G$23="English",O47,P47)</f>
        <v>Related firms</v>
      </c>
      <c r="C47" s="439"/>
      <c r="D47" s="444" t="str">
        <f>IF(Intro!$G$23="English",O48,P48)</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7" s="444"/>
      <c r="F47" s="444"/>
      <c r="G47" s="444"/>
      <c r="H47" s="444"/>
      <c r="I47" s="444"/>
      <c r="J47" s="444"/>
      <c r="K47" s="444"/>
      <c r="L47" s="445"/>
      <c r="O47" s="92" t="s">
        <v>290</v>
      </c>
      <c r="P47" s="92" t="s">
        <v>293</v>
      </c>
      <c r="Q47" s="92"/>
      <c r="R47" s="9"/>
    </row>
    <row r="48" spans="1:18" s="30" customFormat="1" x14ac:dyDescent="0.35">
      <c r="A48" s="140"/>
      <c r="B48" s="440"/>
      <c r="C48" s="441"/>
      <c r="D48" s="427"/>
      <c r="E48" s="427"/>
      <c r="F48" s="427"/>
      <c r="G48" s="427"/>
      <c r="H48" s="427"/>
      <c r="I48" s="427"/>
      <c r="J48" s="427"/>
      <c r="K48" s="427"/>
      <c r="L48" s="446"/>
      <c r="O48" s="92" t="s">
        <v>253</v>
      </c>
      <c r="P48" s="92" t="s">
        <v>254</v>
      </c>
      <c r="Q48" s="92"/>
      <c r="R48" s="9"/>
    </row>
    <row r="49" spans="1:18" s="30" customFormat="1" x14ac:dyDescent="0.35">
      <c r="A49" s="140"/>
      <c r="B49" s="438"/>
      <c r="C49" s="439"/>
      <c r="D49" s="444"/>
      <c r="E49" s="444"/>
      <c r="F49" s="444"/>
      <c r="G49" s="444"/>
      <c r="H49" s="444"/>
      <c r="I49" s="444"/>
      <c r="J49" s="444"/>
      <c r="K49" s="444"/>
      <c r="L49" s="445"/>
      <c r="O49" s="92"/>
      <c r="P49" s="92"/>
      <c r="Q49" s="92"/>
      <c r="R49" s="9"/>
    </row>
    <row r="50" spans="1:18" s="30" customFormat="1" x14ac:dyDescent="0.35">
      <c r="A50" s="140"/>
      <c r="B50" s="442"/>
      <c r="C50" s="443"/>
      <c r="D50" s="447"/>
      <c r="E50" s="447"/>
      <c r="F50" s="447"/>
      <c r="G50" s="447"/>
      <c r="H50" s="447"/>
      <c r="I50" s="447"/>
      <c r="J50" s="447"/>
      <c r="K50" s="447"/>
      <c r="L50" s="448"/>
      <c r="O50" s="92"/>
      <c r="P50" s="92"/>
      <c r="Q50" s="92"/>
      <c r="R50" s="9"/>
    </row>
  </sheetData>
  <sheetProtection algorithmName="SHA-512" hashValue="iEWLkIdZb/WprMcqP87DbxWXN8BASK+9PNbeNKiHde4OlOGN3BaZh0eCHRXbd0GKLchXMo2sdCCxtKlER6n8gg==" saltValue="iHdSbJbw3QCuxIgWFYitDQ==" spinCount="100000" sheet="1" objects="1" scenarios="1" selectLockedCells="1"/>
  <mergeCells count="22">
    <mergeCell ref="B4:L4"/>
    <mergeCell ref="B5:L5"/>
    <mergeCell ref="B6:L6"/>
    <mergeCell ref="B40:C43"/>
    <mergeCell ref="D40:L43"/>
    <mergeCell ref="B8:L8"/>
    <mergeCell ref="B10:L10"/>
    <mergeCell ref="B20:L20"/>
    <mergeCell ref="B12:L13"/>
    <mergeCell ref="B15:L17"/>
    <mergeCell ref="B25:L25"/>
    <mergeCell ref="B22:L22"/>
    <mergeCell ref="B27:L28"/>
    <mergeCell ref="B47:C50"/>
    <mergeCell ref="D47:L50"/>
    <mergeCell ref="D30:J33"/>
    <mergeCell ref="B30:C33"/>
    <mergeCell ref="B44:C46"/>
    <mergeCell ref="D44:L46"/>
    <mergeCell ref="B36:L36"/>
    <mergeCell ref="B37:C39"/>
    <mergeCell ref="D37:L39"/>
  </mergeCells>
  <printOptions horizontalCentered="1"/>
  <pageMargins left="0.25" right="0.25" top="0.75" bottom="0.75" header="0.3" footer="0.3"/>
  <pageSetup scale="63" fitToHeight="0" orientation="portrait" r:id="rId1"/>
  <headerFooter>
    <oddFooter>&amp;L&amp;A</oddFooter>
  </headerFooter>
  <rowBreaks count="1" manualBreakCount="1">
    <brk id="35"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7042-8826-4465-B516-7E367375E1BF}">
  <sheetPr codeName="Sheet5">
    <tabColor rgb="FF00B0F0"/>
    <pageSetUpPr fitToPage="1"/>
  </sheetPr>
  <dimension ref="A1:S402"/>
  <sheetViews>
    <sheetView showGridLines="0" zoomScaleNormal="100" zoomScaleSheetLayoutView="55"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36.453125" style="92" hidden="1" customWidth="1"/>
    <col min="16" max="16" width="34.453125" style="92" hidden="1" customWidth="1"/>
    <col min="17" max="19" width="9.453125" style="92" customWidth="1"/>
    <col min="20" max="16384" width="9.453125" style="92"/>
  </cols>
  <sheetData>
    <row r="1" spans="1:17" x14ac:dyDescent="0.35">
      <c r="O1" s="10" t="s">
        <v>70</v>
      </c>
      <c r="P1" s="10" t="s">
        <v>83</v>
      </c>
      <c r="Q1" s="10"/>
    </row>
    <row r="2" spans="1:17" x14ac:dyDescent="0.35">
      <c r="B2" s="11" t="s">
        <v>46</v>
      </c>
      <c r="C2" s="11"/>
      <c r="O2" s="12"/>
      <c r="P2" s="12"/>
    </row>
    <row r="3" spans="1:17" x14ac:dyDescent="0.35">
      <c r="B3" s="13"/>
      <c r="C3" s="13"/>
      <c r="O3" s="12"/>
      <c r="P3" s="12"/>
    </row>
    <row r="4" spans="1:17" s="2" customFormat="1" x14ac:dyDescent="0.35">
      <c r="A4" s="4"/>
      <c r="B4" s="493" t="str">
        <f>Info!B4</f>
        <v>IMPORTERS' QUESTIONNAIRE</v>
      </c>
      <c r="C4" s="493"/>
      <c r="D4" s="493"/>
      <c r="E4" s="493"/>
      <c r="F4" s="493"/>
      <c r="G4" s="493"/>
      <c r="H4" s="493"/>
      <c r="I4" s="493"/>
      <c r="J4" s="493"/>
      <c r="K4" s="493"/>
      <c r="L4" s="493"/>
      <c r="M4" s="5"/>
      <c r="N4" s="5"/>
      <c r="O4" s="14"/>
      <c r="P4" s="14"/>
    </row>
    <row r="5" spans="1:17" s="2" customFormat="1" x14ac:dyDescent="0.35">
      <c r="A5" s="4"/>
      <c r="B5" s="493" t="str">
        <f>Info!B5</f>
        <v>RR-2025-002</v>
      </c>
      <c r="C5" s="493"/>
      <c r="D5" s="493"/>
      <c r="E5" s="493"/>
      <c r="F5" s="493"/>
      <c r="G5" s="493"/>
      <c r="H5" s="493"/>
      <c r="I5" s="493"/>
      <c r="J5" s="493"/>
      <c r="K5" s="493"/>
      <c r="L5" s="493"/>
      <c r="M5" s="5"/>
      <c r="N5" s="5"/>
      <c r="O5" s="14"/>
      <c r="P5" s="14"/>
    </row>
    <row r="6" spans="1:17" s="6" customFormat="1" x14ac:dyDescent="0.35">
      <c r="A6" s="4"/>
      <c r="B6" s="493" t="str">
        <f>Info!B6</f>
        <v>CONCRETE REINFORCING BAR</v>
      </c>
      <c r="C6" s="493"/>
      <c r="D6" s="493"/>
      <c r="E6" s="493"/>
      <c r="F6" s="493"/>
      <c r="G6" s="493"/>
      <c r="H6" s="493"/>
      <c r="I6" s="493"/>
      <c r="J6" s="493"/>
      <c r="K6" s="493"/>
      <c r="L6" s="493"/>
      <c r="M6" s="21"/>
      <c r="N6" s="21"/>
      <c r="O6" s="16"/>
      <c r="P6" s="16"/>
    </row>
    <row r="7" spans="1:17" s="6" customFormat="1" x14ac:dyDescent="0.35">
      <c r="A7" s="4"/>
      <c r="B7" s="20"/>
      <c r="C7" s="20"/>
      <c r="D7" s="20"/>
      <c r="E7" s="20"/>
      <c r="F7" s="20"/>
      <c r="G7" s="20"/>
      <c r="H7" s="20"/>
      <c r="I7" s="20"/>
      <c r="J7" s="20"/>
      <c r="K7" s="20"/>
      <c r="L7" s="20"/>
      <c r="M7" s="21"/>
      <c r="N7" s="21"/>
      <c r="O7" s="22"/>
    </row>
    <row r="8" spans="1:17" s="6" customFormat="1" x14ac:dyDescent="0.35">
      <c r="A8" s="4"/>
      <c r="B8" s="494" t="str">
        <f>IF(Intro!$G$23="English",O8,P8)</f>
        <v>The following questions refer to the goods as defined in the product description on the Intro tab.</v>
      </c>
      <c r="C8" s="494"/>
      <c r="D8" s="494"/>
      <c r="E8" s="494"/>
      <c r="F8" s="494"/>
      <c r="G8" s="494"/>
      <c r="H8" s="494"/>
      <c r="I8" s="494"/>
      <c r="J8" s="494"/>
      <c r="K8" s="494"/>
      <c r="L8" s="494"/>
      <c r="M8" s="21"/>
      <c r="N8" s="21"/>
      <c r="O8" s="16" t="s">
        <v>267</v>
      </c>
      <c r="P8" s="16" t="s">
        <v>268</v>
      </c>
    </row>
    <row r="9" spans="1:17" s="6" customFormat="1" x14ac:dyDescent="0.35">
      <c r="A9" s="4"/>
      <c r="B9" s="494" t="str">
        <f>IF(Intro!$G$23="English",O9,P9)</f>
        <v xml:space="preserve">Product information and a glossary of terms can be found in the Info tab.
</v>
      </c>
      <c r="C9" s="494"/>
      <c r="D9" s="494"/>
      <c r="E9" s="494"/>
      <c r="F9" s="494"/>
      <c r="G9" s="494"/>
      <c r="H9" s="494"/>
      <c r="I9" s="494"/>
      <c r="J9" s="494"/>
      <c r="K9" s="494"/>
      <c r="L9" s="494"/>
      <c r="M9" s="21"/>
      <c r="N9" s="21"/>
      <c r="O9" s="16" t="s">
        <v>91</v>
      </c>
      <c r="P9" s="6" t="s">
        <v>92</v>
      </c>
    </row>
    <row r="10" spans="1:17" s="6" customFormat="1" x14ac:dyDescent="0.35">
      <c r="A10" s="4"/>
      <c r="B10" s="494" t="str">
        <f>IF(Intro!$G$23="English",O10,P10)</f>
        <v xml:space="preserve">Use the AddPub tab if more space is needed.
</v>
      </c>
      <c r="C10" s="494"/>
      <c r="D10" s="494"/>
      <c r="E10" s="494"/>
      <c r="F10" s="494"/>
      <c r="G10" s="494"/>
      <c r="H10" s="494"/>
      <c r="I10" s="494"/>
      <c r="J10" s="494"/>
      <c r="K10" s="494"/>
      <c r="L10" s="494"/>
      <c r="M10" s="21"/>
      <c r="N10" s="21"/>
      <c r="O10" s="16" t="s">
        <v>93</v>
      </c>
      <c r="P10" s="16" t="s">
        <v>94</v>
      </c>
    </row>
    <row r="11" spans="1:17" s="6" customFormat="1" x14ac:dyDescent="0.35">
      <c r="A11" s="4"/>
      <c r="B11" s="15"/>
      <c r="C11" s="15"/>
      <c r="D11" s="3"/>
      <c r="E11" s="3"/>
      <c r="F11" s="3"/>
      <c r="G11" s="3"/>
      <c r="H11" s="3"/>
      <c r="I11" s="3"/>
      <c r="J11" s="3"/>
      <c r="K11" s="3"/>
      <c r="L11" s="3"/>
      <c r="O11" s="16"/>
      <c r="P11" s="16"/>
    </row>
    <row r="12" spans="1:17" x14ac:dyDescent="0.35">
      <c r="B12" s="411" t="str">
        <f>IF(Intro!$G$23="English",O12,P12)</f>
        <v>GENERAL FIRM INFORMATION</v>
      </c>
      <c r="C12" s="412"/>
      <c r="D12" s="412"/>
      <c r="E12" s="412"/>
      <c r="F12" s="412"/>
      <c r="G12" s="412"/>
      <c r="H12" s="412"/>
      <c r="I12" s="412"/>
      <c r="J12" s="412"/>
      <c r="K12" s="412"/>
      <c r="L12" s="413"/>
      <c r="M12" s="30"/>
      <c r="O12" s="99" t="s">
        <v>269</v>
      </c>
      <c r="P12" s="99" t="s">
        <v>270</v>
      </c>
    </row>
    <row r="13" spans="1:17" x14ac:dyDescent="0.35">
      <c r="B13" s="487" t="s">
        <v>12</v>
      </c>
      <c r="C13" s="488"/>
      <c r="D13" s="488"/>
      <c r="E13" s="488"/>
      <c r="F13" s="488"/>
      <c r="G13" s="488"/>
      <c r="H13" s="488"/>
      <c r="I13" s="488"/>
      <c r="J13" s="488"/>
      <c r="K13" s="488"/>
      <c r="L13" s="489"/>
      <c r="M13" s="92"/>
      <c r="O13" s="106" t="s">
        <v>119</v>
      </c>
      <c r="P13" s="106" t="s">
        <v>163</v>
      </c>
    </row>
    <row r="14" spans="1:17" s="30" customFormat="1" x14ac:dyDescent="0.35">
      <c r="A14" s="140"/>
      <c r="B14" s="181"/>
      <c r="C14" s="182"/>
      <c r="D14" s="182"/>
      <c r="E14" s="182"/>
      <c r="F14" s="182"/>
      <c r="G14" s="182"/>
      <c r="H14" s="182"/>
      <c r="I14" s="182"/>
      <c r="J14" s="182"/>
      <c r="K14" s="182"/>
      <c r="L14" s="174"/>
      <c r="Q14" s="106"/>
    </row>
    <row r="15" spans="1:17" s="30" customFormat="1" x14ac:dyDescent="0.35">
      <c r="A15" s="140"/>
      <c r="B15" s="476" t="str">
        <f>IF(Intro!$G$23="English",O13,P13)</f>
        <v>Indicate your firm's trade level with respect to the goods in Canada:</v>
      </c>
      <c r="C15" s="477"/>
      <c r="D15" s="477"/>
      <c r="E15" s="477"/>
      <c r="F15" s="477"/>
      <c r="G15" s="477"/>
      <c r="H15" s="477"/>
      <c r="I15" s="477"/>
      <c r="J15" s="477"/>
      <c r="K15" s="477"/>
      <c r="L15" s="478"/>
    </row>
    <row r="16" spans="1:17" s="30" customFormat="1" x14ac:dyDescent="0.35">
      <c r="A16" s="140"/>
      <c r="B16" s="181"/>
      <c r="C16" s="182"/>
      <c r="D16" s="182"/>
      <c r="E16" s="182"/>
      <c r="F16" s="182"/>
      <c r="G16" s="182"/>
      <c r="H16" s="182"/>
      <c r="I16" s="182"/>
      <c r="J16" s="182"/>
      <c r="K16" s="182"/>
      <c r="L16" s="174"/>
    </row>
    <row r="17" spans="1:19" x14ac:dyDescent="0.35">
      <c r="B17" s="495" t="str">
        <f>IF(Intro!$G$23="English",O17,P17)</f>
        <v>Trade level</v>
      </c>
      <c r="C17" s="496"/>
      <c r="D17" s="496"/>
      <c r="E17" s="496"/>
      <c r="F17" s="500"/>
      <c r="G17" s="501"/>
      <c r="H17" s="501"/>
      <c r="I17" s="502"/>
      <c r="J17" s="182"/>
      <c r="K17" s="182"/>
      <c r="L17" s="174"/>
      <c r="M17" s="92"/>
      <c r="O17" s="92" t="s">
        <v>120</v>
      </c>
      <c r="P17" s="92" t="s">
        <v>121</v>
      </c>
    </row>
    <row r="18" spans="1:19" x14ac:dyDescent="0.35">
      <c r="B18" s="495" t="str">
        <f>IF(Intro!$G$23="English",O18,P18)</f>
        <v>If not listed above, other trade level is:</v>
      </c>
      <c r="C18" s="496"/>
      <c r="D18" s="496"/>
      <c r="E18" s="496"/>
      <c r="F18" s="497"/>
      <c r="G18" s="498"/>
      <c r="H18" s="498"/>
      <c r="I18" s="499"/>
      <c r="J18" s="182"/>
      <c r="K18" s="182"/>
      <c r="L18" s="174"/>
      <c r="M18" s="92"/>
      <c r="O18" s="92" t="s">
        <v>173</v>
      </c>
      <c r="P18" s="92" t="s">
        <v>174</v>
      </c>
    </row>
    <row r="19" spans="1:19" s="30" customFormat="1" x14ac:dyDescent="0.35">
      <c r="A19" s="140"/>
      <c r="B19" s="142"/>
      <c r="C19" s="143"/>
      <c r="D19" s="143"/>
      <c r="E19" s="143"/>
      <c r="F19" s="143"/>
      <c r="G19" s="143"/>
      <c r="H19" s="143"/>
      <c r="I19" s="143"/>
      <c r="J19" s="143"/>
      <c r="K19" s="143"/>
      <c r="L19" s="144"/>
      <c r="N19" s="92"/>
      <c r="Q19" s="92"/>
      <c r="R19" s="92"/>
      <c r="S19" s="92"/>
    </row>
    <row r="20" spans="1:19" x14ac:dyDescent="0.35">
      <c r="B20" s="471" t="s">
        <v>15</v>
      </c>
      <c r="C20" s="472"/>
      <c r="D20" s="472"/>
      <c r="E20" s="472"/>
      <c r="F20" s="472"/>
      <c r="G20" s="472"/>
      <c r="H20" s="472"/>
      <c r="I20" s="472"/>
      <c r="J20" s="472"/>
      <c r="K20" s="472"/>
      <c r="L20" s="473"/>
      <c r="M20" s="92"/>
    </row>
    <row r="21" spans="1:19" x14ac:dyDescent="0.35">
      <c r="B21" s="17"/>
      <c r="C21" s="28"/>
      <c r="D21" s="29"/>
      <c r="E21" s="29"/>
      <c r="F21" s="29"/>
      <c r="G21" s="29"/>
      <c r="H21" s="29"/>
      <c r="I21" s="29"/>
      <c r="J21" s="29"/>
      <c r="K21" s="29"/>
      <c r="L21" s="18"/>
      <c r="M21" s="92"/>
    </row>
    <row r="22" spans="1:19" x14ac:dyDescent="0.35">
      <c r="B22" s="369" t="str">
        <f>IF(Intro!$G$23="English",O22,P22)</f>
        <v>Provide a brief history of your firm, with particular emphasis on activities regarding the goods.</v>
      </c>
      <c r="C22" s="370"/>
      <c r="D22" s="370"/>
      <c r="E22" s="370"/>
      <c r="F22" s="370"/>
      <c r="G22" s="370"/>
      <c r="H22" s="370"/>
      <c r="I22" s="370"/>
      <c r="J22" s="370"/>
      <c r="K22" s="370"/>
      <c r="L22" s="371"/>
      <c r="M22" s="92"/>
      <c r="O22" s="19" t="s">
        <v>54</v>
      </c>
      <c r="P22" s="92" t="s">
        <v>55</v>
      </c>
    </row>
    <row r="23" spans="1:19" s="30" customFormat="1" x14ac:dyDescent="0.35">
      <c r="A23" s="140"/>
      <c r="B23" s="181"/>
      <c r="C23" s="182"/>
      <c r="D23" s="182"/>
      <c r="E23" s="182"/>
      <c r="F23" s="182"/>
      <c r="G23" s="182"/>
      <c r="H23" s="182"/>
      <c r="I23" s="182"/>
      <c r="J23" s="182"/>
      <c r="K23" s="182"/>
      <c r="L23" s="174"/>
      <c r="O23" s="106"/>
      <c r="P23" s="106"/>
      <c r="Q23" s="106"/>
    </row>
    <row r="24" spans="1:19" s="10" customFormat="1" x14ac:dyDescent="0.35">
      <c r="A24" s="8"/>
      <c r="B24" s="468"/>
      <c r="C24" s="469"/>
      <c r="D24" s="469"/>
      <c r="E24" s="469"/>
      <c r="F24" s="469"/>
      <c r="G24" s="469"/>
      <c r="H24" s="469"/>
      <c r="I24" s="469"/>
      <c r="J24" s="469"/>
      <c r="K24" s="469"/>
      <c r="L24" s="470"/>
      <c r="M24" s="30"/>
    </row>
    <row r="25" spans="1:19" s="10" customFormat="1" x14ac:dyDescent="0.35">
      <c r="A25" s="8"/>
      <c r="B25" s="468"/>
      <c r="C25" s="469"/>
      <c r="D25" s="469"/>
      <c r="E25" s="469"/>
      <c r="F25" s="469"/>
      <c r="G25" s="469"/>
      <c r="H25" s="469"/>
      <c r="I25" s="469"/>
      <c r="J25" s="469"/>
      <c r="K25" s="469"/>
      <c r="L25" s="470"/>
      <c r="M25" s="30"/>
    </row>
    <row r="26" spans="1:19" s="10" customFormat="1" x14ac:dyDescent="0.35">
      <c r="A26" s="8"/>
      <c r="B26" s="468"/>
      <c r="C26" s="469"/>
      <c r="D26" s="469"/>
      <c r="E26" s="469"/>
      <c r="F26" s="469"/>
      <c r="G26" s="469"/>
      <c r="H26" s="469"/>
      <c r="I26" s="469"/>
      <c r="J26" s="469"/>
      <c r="K26" s="469"/>
      <c r="L26" s="470"/>
      <c r="M26" s="30"/>
    </row>
    <row r="27" spans="1:19" s="10" customFormat="1" x14ac:dyDescent="0.35">
      <c r="A27" s="8"/>
      <c r="B27" s="468"/>
      <c r="C27" s="469"/>
      <c r="D27" s="469"/>
      <c r="E27" s="469"/>
      <c r="F27" s="469"/>
      <c r="G27" s="469"/>
      <c r="H27" s="469"/>
      <c r="I27" s="469"/>
      <c r="J27" s="469"/>
      <c r="K27" s="469"/>
      <c r="L27" s="470"/>
      <c r="M27" s="30"/>
    </row>
    <row r="28" spans="1:19" s="10" customFormat="1" x14ac:dyDescent="0.35">
      <c r="A28" s="8"/>
      <c r="B28" s="468"/>
      <c r="C28" s="469"/>
      <c r="D28" s="469"/>
      <c r="E28" s="469"/>
      <c r="F28" s="469"/>
      <c r="G28" s="469"/>
      <c r="H28" s="469"/>
      <c r="I28" s="469"/>
      <c r="J28" s="469"/>
      <c r="K28" s="469"/>
      <c r="L28" s="470"/>
      <c r="M28" s="30"/>
    </row>
    <row r="29" spans="1:19" s="10" customFormat="1" x14ac:dyDescent="0.35">
      <c r="A29" s="8"/>
      <c r="B29" s="468"/>
      <c r="C29" s="469"/>
      <c r="D29" s="469"/>
      <c r="E29" s="469"/>
      <c r="F29" s="469"/>
      <c r="G29" s="469"/>
      <c r="H29" s="469"/>
      <c r="I29" s="469"/>
      <c r="J29" s="469"/>
      <c r="K29" s="469"/>
      <c r="L29" s="470"/>
      <c r="M29" s="30"/>
    </row>
    <row r="30" spans="1:19" s="10" customFormat="1" x14ac:dyDescent="0.35">
      <c r="A30" s="8"/>
      <c r="B30" s="468"/>
      <c r="C30" s="469"/>
      <c r="D30" s="469"/>
      <c r="E30" s="469"/>
      <c r="F30" s="469"/>
      <c r="G30" s="469"/>
      <c r="H30" s="469"/>
      <c r="I30" s="469"/>
      <c r="J30" s="469"/>
      <c r="K30" s="469"/>
      <c r="L30" s="470"/>
      <c r="M30" s="30"/>
    </row>
    <row r="31" spans="1:19" s="10" customFormat="1" x14ac:dyDescent="0.35">
      <c r="A31" s="8"/>
      <c r="B31" s="468"/>
      <c r="C31" s="469"/>
      <c r="D31" s="469"/>
      <c r="E31" s="469"/>
      <c r="F31" s="469"/>
      <c r="G31" s="469"/>
      <c r="H31" s="469"/>
      <c r="I31" s="469"/>
      <c r="J31" s="469"/>
      <c r="K31" s="469"/>
      <c r="L31" s="470"/>
      <c r="M31" s="30"/>
    </row>
    <row r="32" spans="1:19" s="30" customFormat="1" x14ac:dyDescent="0.35">
      <c r="A32" s="140"/>
      <c r="B32" s="142"/>
      <c r="C32" s="143"/>
      <c r="D32" s="143"/>
      <c r="E32" s="143"/>
      <c r="F32" s="143"/>
      <c r="G32" s="143"/>
      <c r="H32" s="143"/>
      <c r="I32" s="143"/>
      <c r="J32" s="143"/>
      <c r="K32" s="143"/>
      <c r="L32" s="144"/>
      <c r="O32" s="106"/>
      <c r="P32" s="106"/>
      <c r="Q32" s="106"/>
    </row>
    <row r="33" spans="1:17" s="10" customFormat="1" x14ac:dyDescent="0.35">
      <c r="A33" s="8"/>
      <c r="B33" s="471" t="s">
        <v>16</v>
      </c>
      <c r="C33" s="472"/>
      <c r="D33" s="472"/>
      <c r="E33" s="472"/>
      <c r="F33" s="472"/>
      <c r="G33" s="472"/>
      <c r="H33" s="472"/>
      <c r="I33" s="472"/>
      <c r="J33" s="472"/>
      <c r="K33" s="472"/>
      <c r="L33" s="473"/>
      <c r="M33" s="162"/>
    </row>
    <row r="34" spans="1:17" s="30" customFormat="1" x14ac:dyDescent="0.35">
      <c r="A34" s="140"/>
      <c r="B34" s="181"/>
      <c r="C34" s="182"/>
      <c r="D34" s="182"/>
      <c r="E34" s="182"/>
      <c r="F34" s="182"/>
      <c r="G34" s="182"/>
      <c r="H34" s="182"/>
      <c r="I34" s="182"/>
      <c r="J34" s="182"/>
      <c r="K34" s="182"/>
      <c r="L34" s="174"/>
      <c r="O34" s="106"/>
      <c r="P34" s="106"/>
      <c r="Q34" s="106"/>
    </row>
    <row r="35" spans="1:17" s="30" customFormat="1" x14ac:dyDescent="0.35">
      <c r="A35" s="140"/>
      <c r="B35" s="417" t="str">
        <f>IF(Intro!$G$23="English",O35,P35)</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35" s="418"/>
      <c r="D35" s="418"/>
      <c r="E35" s="418"/>
      <c r="F35" s="418"/>
      <c r="G35" s="418"/>
      <c r="H35" s="418"/>
      <c r="I35" s="418"/>
      <c r="J35" s="418"/>
      <c r="K35" s="418"/>
      <c r="L35" s="434"/>
      <c r="O35" s="92" t="s">
        <v>292</v>
      </c>
      <c r="P35" s="92" t="s">
        <v>291</v>
      </c>
      <c r="Q35" s="106"/>
    </row>
    <row r="36" spans="1:17" s="30" customFormat="1" x14ac:dyDescent="0.35">
      <c r="A36" s="140"/>
      <c r="B36" s="417"/>
      <c r="C36" s="418"/>
      <c r="D36" s="418"/>
      <c r="E36" s="418"/>
      <c r="F36" s="418"/>
      <c r="G36" s="418"/>
      <c r="H36" s="418"/>
      <c r="I36" s="418"/>
      <c r="J36" s="418"/>
      <c r="K36" s="418"/>
      <c r="L36" s="434"/>
      <c r="O36" s="106"/>
      <c r="P36" s="106"/>
      <c r="Q36" s="106"/>
    </row>
    <row r="37" spans="1:17" s="30" customFormat="1" x14ac:dyDescent="0.35">
      <c r="A37" s="140"/>
      <c r="B37" s="417"/>
      <c r="C37" s="418"/>
      <c r="D37" s="418"/>
      <c r="E37" s="418"/>
      <c r="F37" s="418"/>
      <c r="G37" s="418"/>
      <c r="H37" s="418"/>
      <c r="I37" s="418"/>
      <c r="J37" s="418"/>
      <c r="K37" s="418"/>
      <c r="L37" s="434"/>
      <c r="O37" s="106"/>
      <c r="P37" s="106"/>
      <c r="Q37" s="106"/>
    </row>
    <row r="38" spans="1:17" s="30" customFormat="1" x14ac:dyDescent="0.35">
      <c r="A38" s="140"/>
      <c r="B38" s="181"/>
      <c r="C38" s="182"/>
      <c r="D38" s="182"/>
      <c r="E38" s="182"/>
      <c r="F38" s="182"/>
      <c r="G38" s="182"/>
      <c r="H38" s="182"/>
      <c r="I38" s="182"/>
      <c r="J38" s="182"/>
      <c r="K38" s="182"/>
      <c r="L38" s="174"/>
      <c r="O38" s="106"/>
      <c r="P38" s="106"/>
      <c r="Q38" s="106"/>
    </row>
    <row r="39" spans="1:17" x14ac:dyDescent="0.35">
      <c r="B39" s="103"/>
      <c r="C39" s="490" t="str">
        <f>IF(Intro!$G$23="English",O41,P41)</f>
        <v>Firm Name</v>
      </c>
      <c r="D39" s="451"/>
      <c r="E39" s="490" t="str">
        <f>IF(Intro!$G$23="English",O43,P43)</f>
        <v>Firm Address</v>
      </c>
      <c r="F39" s="451"/>
      <c r="G39" s="490" t="str">
        <f>IF(Intro!$G$23="English",O45,P45)</f>
        <v>Nature of association</v>
      </c>
      <c r="H39" s="450"/>
      <c r="I39" s="451"/>
      <c r="J39" s="490" t="str">
        <f>IF(Intro!$G$23="English",O47,P47)</f>
        <v>Role in the Industry</v>
      </c>
      <c r="K39" s="450"/>
      <c r="L39" s="491"/>
      <c r="M39" s="92"/>
      <c r="O39" s="19"/>
    </row>
    <row r="40" spans="1:17" x14ac:dyDescent="0.35">
      <c r="B40" s="103"/>
      <c r="C40" s="455"/>
      <c r="D40" s="457"/>
      <c r="E40" s="455"/>
      <c r="F40" s="457"/>
      <c r="G40" s="455"/>
      <c r="H40" s="456"/>
      <c r="I40" s="457"/>
      <c r="J40" s="455"/>
      <c r="K40" s="456"/>
      <c r="L40" s="492"/>
      <c r="M40" s="92"/>
      <c r="O40" s="19"/>
    </row>
    <row r="41" spans="1:17" x14ac:dyDescent="0.35">
      <c r="B41" s="482">
        <v>1</v>
      </c>
      <c r="C41" s="357"/>
      <c r="D41" s="474"/>
      <c r="E41" s="357"/>
      <c r="F41" s="474"/>
      <c r="G41" s="357"/>
      <c r="H41" s="349"/>
      <c r="I41" s="474"/>
      <c r="J41" s="357"/>
      <c r="K41" s="349"/>
      <c r="L41" s="350"/>
      <c r="M41" s="92"/>
      <c r="O41" s="92" t="s">
        <v>1</v>
      </c>
      <c r="P41" s="92" t="s">
        <v>13</v>
      </c>
    </row>
    <row r="42" spans="1:17" x14ac:dyDescent="0.35">
      <c r="B42" s="483"/>
      <c r="C42" s="351"/>
      <c r="D42" s="475"/>
      <c r="E42" s="351"/>
      <c r="F42" s="475"/>
      <c r="G42" s="351"/>
      <c r="H42" s="352"/>
      <c r="I42" s="475"/>
      <c r="J42" s="351"/>
      <c r="K42" s="352"/>
      <c r="L42" s="353"/>
      <c r="M42" s="92"/>
    </row>
    <row r="43" spans="1:17" x14ac:dyDescent="0.35">
      <c r="B43" s="482">
        <v>2</v>
      </c>
      <c r="C43" s="357"/>
      <c r="D43" s="474"/>
      <c r="E43" s="357"/>
      <c r="F43" s="474"/>
      <c r="G43" s="357"/>
      <c r="H43" s="349"/>
      <c r="I43" s="474"/>
      <c r="J43" s="357"/>
      <c r="K43" s="349"/>
      <c r="L43" s="350"/>
      <c r="M43" s="92"/>
      <c r="O43" s="92" t="s">
        <v>2</v>
      </c>
      <c r="P43" s="92" t="s">
        <v>3</v>
      </c>
    </row>
    <row r="44" spans="1:17" x14ac:dyDescent="0.35">
      <c r="B44" s="483"/>
      <c r="C44" s="351"/>
      <c r="D44" s="475"/>
      <c r="E44" s="351"/>
      <c r="F44" s="475"/>
      <c r="G44" s="351"/>
      <c r="H44" s="352"/>
      <c r="I44" s="475"/>
      <c r="J44" s="351"/>
      <c r="K44" s="352"/>
      <c r="L44" s="353"/>
      <c r="M44" s="92"/>
    </row>
    <row r="45" spans="1:17" x14ac:dyDescent="0.35">
      <c r="B45" s="482">
        <v>3</v>
      </c>
      <c r="C45" s="357"/>
      <c r="D45" s="474"/>
      <c r="E45" s="357"/>
      <c r="F45" s="474"/>
      <c r="G45" s="357"/>
      <c r="H45" s="349"/>
      <c r="I45" s="474"/>
      <c r="J45" s="357"/>
      <c r="K45" s="349"/>
      <c r="L45" s="350"/>
      <c r="M45" s="92"/>
      <c r="O45" s="92" t="s">
        <v>159</v>
      </c>
      <c r="P45" s="92" t="s">
        <v>348</v>
      </c>
    </row>
    <row r="46" spans="1:17" x14ac:dyDescent="0.35">
      <c r="B46" s="483"/>
      <c r="C46" s="351"/>
      <c r="D46" s="475"/>
      <c r="E46" s="351"/>
      <c r="F46" s="475"/>
      <c r="G46" s="351"/>
      <c r="H46" s="352"/>
      <c r="I46" s="475"/>
      <c r="J46" s="351"/>
      <c r="K46" s="352"/>
      <c r="L46" s="353"/>
      <c r="M46" s="92"/>
    </row>
    <row r="47" spans="1:17" x14ac:dyDescent="0.35">
      <c r="B47" s="482">
        <v>4</v>
      </c>
      <c r="C47" s="357"/>
      <c r="D47" s="474"/>
      <c r="E47" s="357"/>
      <c r="F47" s="474"/>
      <c r="G47" s="357"/>
      <c r="H47" s="349"/>
      <c r="I47" s="474"/>
      <c r="J47" s="357"/>
      <c r="K47" s="349"/>
      <c r="L47" s="350"/>
      <c r="M47" s="92"/>
      <c r="O47" s="92" t="s">
        <v>14</v>
      </c>
      <c r="P47" s="92" t="s">
        <v>44</v>
      </c>
    </row>
    <row r="48" spans="1:17" x14ac:dyDescent="0.35">
      <c r="B48" s="483"/>
      <c r="C48" s="351"/>
      <c r="D48" s="475"/>
      <c r="E48" s="351"/>
      <c r="F48" s="475"/>
      <c r="G48" s="351"/>
      <c r="H48" s="352"/>
      <c r="I48" s="475"/>
      <c r="J48" s="351"/>
      <c r="K48" s="352"/>
      <c r="L48" s="353"/>
      <c r="M48" s="92"/>
    </row>
    <row r="49" spans="1:17" s="30" customFormat="1" x14ac:dyDescent="0.35">
      <c r="A49" s="8"/>
      <c r="B49" s="482">
        <v>5</v>
      </c>
      <c r="C49" s="357"/>
      <c r="D49" s="474"/>
      <c r="E49" s="357"/>
      <c r="F49" s="474"/>
      <c r="G49" s="357"/>
      <c r="H49" s="349"/>
      <c r="I49" s="474"/>
      <c r="J49" s="357"/>
      <c r="K49" s="349"/>
      <c r="L49" s="350"/>
      <c r="O49" s="106"/>
      <c r="P49" s="106"/>
      <c r="Q49" s="106"/>
    </row>
    <row r="50" spans="1:17" s="30" customFormat="1" x14ac:dyDescent="0.35">
      <c r="A50" s="8"/>
      <c r="B50" s="483"/>
      <c r="C50" s="351"/>
      <c r="D50" s="475"/>
      <c r="E50" s="351"/>
      <c r="F50" s="475"/>
      <c r="G50" s="351"/>
      <c r="H50" s="352"/>
      <c r="I50" s="475"/>
      <c r="J50" s="351"/>
      <c r="K50" s="352"/>
      <c r="L50" s="353"/>
      <c r="O50" s="106"/>
      <c r="P50" s="106"/>
      <c r="Q50" s="106"/>
    </row>
    <row r="51" spans="1:17" s="30" customFormat="1" x14ac:dyDescent="0.35">
      <c r="A51" s="8"/>
      <c r="B51" s="482">
        <v>6</v>
      </c>
      <c r="C51" s="357"/>
      <c r="D51" s="474"/>
      <c r="E51" s="357"/>
      <c r="F51" s="474"/>
      <c r="G51" s="357"/>
      <c r="H51" s="349"/>
      <c r="I51" s="474"/>
      <c r="J51" s="357"/>
      <c r="K51" s="349"/>
      <c r="L51" s="350"/>
      <c r="O51" s="106"/>
      <c r="P51" s="106"/>
      <c r="Q51" s="106"/>
    </row>
    <row r="52" spans="1:17" s="30" customFormat="1" x14ac:dyDescent="0.35">
      <c r="A52" s="8"/>
      <c r="B52" s="483"/>
      <c r="C52" s="351"/>
      <c r="D52" s="475"/>
      <c r="E52" s="351"/>
      <c r="F52" s="475"/>
      <c r="G52" s="351"/>
      <c r="H52" s="352"/>
      <c r="I52" s="475"/>
      <c r="J52" s="351"/>
      <c r="K52" s="352"/>
      <c r="L52" s="353"/>
      <c r="O52" s="106"/>
      <c r="P52" s="106"/>
      <c r="Q52" s="106"/>
    </row>
    <row r="53" spans="1:17" s="30" customFormat="1" x14ac:dyDescent="0.35">
      <c r="A53" s="8"/>
      <c r="B53" s="482">
        <v>7</v>
      </c>
      <c r="C53" s="357"/>
      <c r="D53" s="474"/>
      <c r="E53" s="357"/>
      <c r="F53" s="474"/>
      <c r="G53" s="357"/>
      <c r="H53" s="349"/>
      <c r="I53" s="474"/>
      <c r="J53" s="357"/>
      <c r="K53" s="349"/>
      <c r="L53" s="350"/>
      <c r="O53" s="106"/>
      <c r="P53" s="106"/>
      <c r="Q53" s="106"/>
    </row>
    <row r="54" spans="1:17" s="30" customFormat="1" x14ac:dyDescent="0.35">
      <c r="A54" s="8"/>
      <c r="B54" s="483"/>
      <c r="C54" s="351"/>
      <c r="D54" s="475"/>
      <c r="E54" s="351"/>
      <c r="F54" s="475"/>
      <c r="G54" s="351"/>
      <c r="H54" s="352"/>
      <c r="I54" s="475"/>
      <c r="J54" s="351"/>
      <c r="K54" s="352"/>
      <c r="L54" s="353"/>
      <c r="O54" s="106"/>
      <c r="P54" s="106"/>
      <c r="Q54" s="106"/>
    </row>
    <row r="55" spans="1:17" s="30" customFormat="1" x14ac:dyDescent="0.35">
      <c r="A55" s="8"/>
      <c r="B55" s="482">
        <v>8</v>
      </c>
      <c r="C55" s="357"/>
      <c r="D55" s="474"/>
      <c r="E55" s="357"/>
      <c r="F55" s="474"/>
      <c r="G55" s="357"/>
      <c r="H55" s="349"/>
      <c r="I55" s="474"/>
      <c r="J55" s="357"/>
      <c r="K55" s="349"/>
      <c r="L55" s="350"/>
      <c r="O55" s="106"/>
      <c r="P55" s="106"/>
      <c r="Q55" s="106"/>
    </row>
    <row r="56" spans="1:17" s="30" customFormat="1" x14ac:dyDescent="0.35">
      <c r="A56" s="8"/>
      <c r="B56" s="483"/>
      <c r="C56" s="351"/>
      <c r="D56" s="475"/>
      <c r="E56" s="351"/>
      <c r="F56" s="475"/>
      <c r="G56" s="351"/>
      <c r="H56" s="352"/>
      <c r="I56" s="475"/>
      <c r="J56" s="351"/>
      <c r="K56" s="352"/>
      <c r="L56" s="353"/>
      <c r="O56" s="106"/>
      <c r="P56" s="106"/>
      <c r="Q56" s="106"/>
    </row>
    <row r="57" spans="1:17" s="30" customFormat="1" x14ac:dyDescent="0.35">
      <c r="A57" s="8"/>
      <c r="B57" s="482">
        <v>9</v>
      </c>
      <c r="C57" s="357"/>
      <c r="D57" s="474"/>
      <c r="E57" s="357"/>
      <c r="F57" s="474"/>
      <c r="G57" s="357"/>
      <c r="H57" s="349"/>
      <c r="I57" s="474"/>
      <c r="J57" s="357"/>
      <c r="K57" s="349"/>
      <c r="L57" s="350"/>
      <c r="O57" s="106"/>
      <c r="P57" s="106"/>
      <c r="Q57" s="106"/>
    </row>
    <row r="58" spans="1:17" s="30" customFormat="1" x14ac:dyDescent="0.35">
      <c r="A58" s="8"/>
      <c r="B58" s="483"/>
      <c r="C58" s="351"/>
      <c r="D58" s="475"/>
      <c r="E58" s="351"/>
      <c r="F58" s="475"/>
      <c r="G58" s="351"/>
      <c r="H58" s="352"/>
      <c r="I58" s="475"/>
      <c r="J58" s="351"/>
      <c r="K58" s="352"/>
      <c r="L58" s="353"/>
      <c r="O58" s="106"/>
      <c r="P58" s="106"/>
      <c r="Q58" s="106"/>
    </row>
    <row r="59" spans="1:17" s="30" customFormat="1" x14ac:dyDescent="0.35">
      <c r="A59" s="8"/>
      <c r="B59" s="482">
        <v>10</v>
      </c>
      <c r="C59" s="357"/>
      <c r="D59" s="474"/>
      <c r="E59" s="357"/>
      <c r="F59" s="474"/>
      <c r="G59" s="357"/>
      <c r="H59" s="349"/>
      <c r="I59" s="474"/>
      <c r="J59" s="357"/>
      <c r="K59" s="349"/>
      <c r="L59" s="350"/>
      <c r="O59" s="106"/>
      <c r="P59" s="106"/>
      <c r="Q59" s="106"/>
    </row>
    <row r="60" spans="1:17" s="30" customFormat="1" x14ac:dyDescent="0.35">
      <c r="A60" s="8"/>
      <c r="B60" s="483"/>
      <c r="C60" s="351"/>
      <c r="D60" s="475"/>
      <c r="E60" s="351"/>
      <c r="F60" s="475"/>
      <c r="G60" s="351"/>
      <c r="H60" s="352"/>
      <c r="I60" s="475"/>
      <c r="J60" s="351"/>
      <c r="K60" s="352"/>
      <c r="L60" s="353"/>
      <c r="O60" s="106"/>
      <c r="P60" s="106"/>
      <c r="Q60" s="106"/>
    </row>
    <row r="61" spans="1:17" s="30" customFormat="1" x14ac:dyDescent="0.35">
      <c r="A61" s="140"/>
      <c r="B61" s="142"/>
      <c r="C61" s="143"/>
      <c r="D61" s="143"/>
      <c r="E61" s="143"/>
      <c r="F61" s="143"/>
      <c r="G61" s="143"/>
      <c r="H61" s="143"/>
      <c r="I61" s="143"/>
      <c r="J61" s="143"/>
      <c r="K61" s="143"/>
      <c r="L61" s="144"/>
      <c r="O61" s="106"/>
      <c r="P61" s="106"/>
      <c r="Q61" s="106"/>
    </row>
    <row r="62" spans="1:17" s="10" customFormat="1" x14ac:dyDescent="0.35">
      <c r="A62" s="7"/>
      <c r="B62" s="471" t="s">
        <v>17</v>
      </c>
      <c r="C62" s="472"/>
      <c r="D62" s="472"/>
      <c r="E62" s="472"/>
      <c r="F62" s="472"/>
      <c r="G62" s="472"/>
      <c r="H62" s="472"/>
      <c r="I62" s="472"/>
      <c r="J62" s="472"/>
      <c r="K62" s="472"/>
      <c r="L62" s="473"/>
      <c r="M62" s="162"/>
    </row>
    <row r="63" spans="1:17" s="30" customFormat="1" x14ac:dyDescent="0.35">
      <c r="A63" s="140"/>
      <c r="B63" s="181"/>
      <c r="C63" s="182"/>
      <c r="D63" s="182"/>
      <c r="E63" s="182"/>
      <c r="F63" s="182"/>
      <c r="G63" s="182"/>
      <c r="H63" s="182"/>
      <c r="I63" s="182"/>
      <c r="J63" s="182"/>
      <c r="K63" s="182"/>
      <c r="L63" s="174"/>
      <c r="O63" s="106"/>
      <c r="P63" s="106"/>
      <c r="Q63" s="106"/>
    </row>
    <row r="64" spans="1:17" s="30" customFormat="1" x14ac:dyDescent="0.35">
      <c r="A64" s="140" t="s">
        <v>177</v>
      </c>
      <c r="B64" s="369" t="str">
        <f>IF(Intro!$G$23="English",O64,P64)</f>
        <v>Provide details of any change of majority ownership of your firm since January 1, 2022.</v>
      </c>
      <c r="C64" s="370"/>
      <c r="D64" s="370"/>
      <c r="E64" s="370"/>
      <c r="F64" s="370"/>
      <c r="G64" s="370"/>
      <c r="H64" s="370"/>
      <c r="I64" s="370"/>
      <c r="J64" s="370"/>
      <c r="K64" s="370"/>
      <c r="L64" s="371"/>
      <c r="O64" s="106" t="str">
        <f>"Provide details of any change of majority ownership of your firm since January 1, "&amp;Variables!B6&amp;"."</f>
        <v>Provide details of any change of majority ownership of your firm since January 1, 2022.</v>
      </c>
      <c r="P64" s="106" t="str">
        <f>"Fournissez des détails sur tout changement de propriétés majoritaire de votre entreprise depuis le 1er janvier "&amp;Variables!B6&amp;"."</f>
        <v>Fournissez des détails sur tout changement de propriétés majoritaire de votre entreprise depuis le 1er janvier 2022.</v>
      </c>
      <c r="Q64" s="106"/>
    </row>
    <row r="65" spans="1:17" s="30" customFormat="1" x14ac:dyDescent="0.35">
      <c r="A65" s="140"/>
      <c r="B65" s="181"/>
      <c r="C65" s="182"/>
      <c r="D65" s="182"/>
      <c r="E65" s="182"/>
      <c r="F65" s="182"/>
      <c r="G65" s="182"/>
      <c r="H65" s="182"/>
      <c r="I65" s="182"/>
      <c r="J65" s="182"/>
      <c r="K65" s="182"/>
      <c r="L65" s="174"/>
      <c r="O65" s="106"/>
      <c r="P65" s="106"/>
      <c r="Q65" s="106"/>
    </row>
    <row r="66" spans="1:17" s="10" customFormat="1" x14ac:dyDescent="0.35">
      <c r="A66" s="8"/>
      <c r="B66" s="468"/>
      <c r="C66" s="469"/>
      <c r="D66" s="469"/>
      <c r="E66" s="469"/>
      <c r="F66" s="469"/>
      <c r="G66" s="469"/>
      <c r="H66" s="469"/>
      <c r="I66" s="469"/>
      <c r="J66" s="469"/>
      <c r="K66" s="469"/>
      <c r="L66" s="470"/>
      <c r="M66" s="30"/>
    </row>
    <row r="67" spans="1:17" s="10" customFormat="1" x14ac:dyDescent="0.35">
      <c r="A67" s="8"/>
      <c r="B67" s="468"/>
      <c r="C67" s="469"/>
      <c r="D67" s="469"/>
      <c r="E67" s="469"/>
      <c r="F67" s="469"/>
      <c r="G67" s="469"/>
      <c r="H67" s="469"/>
      <c r="I67" s="469"/>
      <c r="J67" s="469"/>
      <c r="K67" s="469"/>
      <c r="L67" s="470"/>
      <c r="M67" s="30"/>
    </row>
    <row r="68" spans="1:17" s="10" customFormat="1" x14ac:dyDescent="0.35">
      <c r="A68" s="8"/>
      <c r="B68" s="468"/>
      <c r="C68" s="469"/>
      <c r="D68" s="469"/>
      <c r="E68" s="469"/>
      <c r="F68" s="469"/>
      <c r="G68" s="469"/>
      <c r="H68" s="469"/>
      <c r="I68" s="469"/>
      <c r="J68" s="469"/>
      <c r="K68" s="469"/>
      <c r="L68" s="470"/>
      <c r="M68" s="30"/>
    </row>
    <row r="69" spans="1:17" s="10" customFormat="1" x14ac:dyDescent="0.35">
      <c r="A69" s="8"/>
      <c r="B69" s="468"/>
      <c r="C69" s="469"/>
      <c r="D69" s="469"/>
      <c r="E69" s="469"/>
      <c r="F69" s="469"/>
      <c r="G69" s="469"/>
      <c r="H69" s="469"/>
      <c r="I69" s="469"/>
      <c r="J69" s="469"/>
      <c r="K69" s="469"/>
      <c r="L69" s="470"/>
      <c r="M69" s="30"/>
    </row>
    <row r="70" spans="1:17" s="10" customFormat="1" x14ac:dyDescent="0.35">
      <c r="A70" s="8"/>
      <c r="B70" s="468"/>
      <c r="C70" s="469"/>
      <c r="D70" s="469"/>
      <c r="E70" s="469"/>
      <c r="F70" s="469"/>
      <c r="G70" s="469"/>
      <c r="H70" s="469"/>
      <c r="I70" s="469"/>
      <c r="J70" s="469"/>
      <c r="K70" s="469"/>
      <c r="L70" s="470"/>
      <c r="M70" s="30"/>
    </row>
    <row r="71" spans="1:17" s="10" customFormat="1" x14ac:dyDescent="0.35">
      <c r="A71" s="8"/>
      <c r="B71" s="468"/>
      <c r="C71" s="469"/>
      <c r="D71" s="469"/>
      <c r="E71" s="469"/>
      <c r="F71" s="469"/>
      <c r="G71" s="469"/>
      <c r="H71" s="469"/>
      <c r="I71" s="469"/>
      <c r="J71" s="469"/>
      <c r="K71" s="469"/>
      <c r="L71" s="470"/>
      <c r="M71" s="30"/>
    </row>
    <row r="72" spans="1:17" s="10" customFormat="1" x14ac:dyDescent="0.35">
      <c r="A72" s="8"/>
      <c r="B72" s="468"/>
      <c r="C72" s="469"/>
      <c r="D72" s="469"/>
      <c r="E72" s="469"/>
      <c r="F72" s="469"/>
      <c r="G72" s="469"/>
      <c r="H72" s="469"/>
      <c r="I72" s="469"/>
      <c r="J72" s="469"/>
      <c r="K72" s="469"/>
      <c r="L72" s="470"/>
      <c r="M72" s="30"/>
    </row>
    <row r="73" spans="1:17" s="10" customFormat="1" x14ac:dyDescent="0.35">
      <c r="A73" s="8"/>
      <c r="B73" s="468"/>
      <c r="C73" s="469"/>
      <c r="D73" s="469"/>
      <c r="E73" s="469"/>
      <c r="F73" s="469"/>
      <c r="G73" s="469"/>
      <c r="H73" s="469"/>
      <c r="I73" s="469"/>
      <c r="J73" s="469"/>
      <c r="K73" s="469"/>
      <c r="L73" s="470"/>
      <c r="M73" s="30"/>
    </row>
    <row r="74" spans="1:17" s="30" customFormat="1" x14ac:dyDescent="0.35">
      <c r="A74" s="140"/>
      <c r="B74" s="142"/>
      <c r="C74" s="143"/>
      <c r="D74" s="143"/>
      <c r="E74" s="143"/>
      <c r="F74" s="143"/>
      <c r="G74" s="143"/>
      <c r="H74" s="143"/>
      <c r="I74" s="143"/>
      <c r="J74" s="143"/>
      <c r="K74" s="143"/>
      <c r="L74" s="144"/>
      <c r="O74" s="106"/>
      <c r="P74" s="106"/>
      <c r="Q74" s="106"/>
    </row>
    <row r="75" spans="1:17" s="6" customFormat="1" x14ac:dyDescent="0.35">
      <c r="A75" s="4"/>
      <c r="B75" s="15"/>
      <c r="C75" s="15"/>
      <c r="D75" s="3"/>
      <c r="E75" s="3"/>
      <c r="F75" s="3"/>
      <c r="G75" s="3"/>
      <c r="H75" s="3"/>
      <c r="I75" s="3"/>
      <c r="J75" s="3"/>
      <c r="K75" s="3"/>
      <c r="L75" s="3"/>
      <c r="O75" s="16"/>
      <c r="P75" s="16"/>
    </row>
    <row r="76" spans="1:17" x14ac:dyDescent="0.35">
      <c r="A76" s="7"/>
      <c r="B76" s="484" t="str">
        <f>IF(Intro!$G$23="English",O76,P76)</f>
        <v>PRODUCER INTERACTIONS</v>
      </c>
      <c r="C76" s="485"/>
      <c r="D76" s="485"/>
      <c r="E76" s="485"/>
      <c r="F76" s="485"/>
      <c r="G76" s="485"/>
      <c r="H76" s="485"/>
      <c r="I76" s="485"/>
      <c r="J76" s="485"/>
      <c r="K76" s="485"/>
      <c r="L76" s="486"/>
      <c r="M76" s="30"/>
      <c r="O76" s="92" t="s">
        <v>271</v>
      </c>
      <c r="P76" s="104" t="s">
        <v>272</v>
      </c>
    </row>
    <row r="77" spans="1:17" s="10" customFormat="1" x14ac:dyDescent="0.35">
      <c r="A77" s="8"/>
      <c r="B77" s="471" t="s">
        <v>18</v>
      </c>
      <c r="C77" s="472"/>
      <c r="D77" s="472"/>
      <c r="E77" s="472"/>
      <c r="F77" s="472"/>
      <c r="G77" s="472"/>
      <c r="H77" s="472"/>
      <c r="I77" s="472"/>
      <c r="J77" s="472"/>
      <c r="K77" s="472"/>
      <c r="L77" s="473"/>
      <c r="M77" s="162"/>
    </row>
    <row r="78" spans="1:17" s="30" customFormat="1" x14ac:dyDescent="0.35">
      <c r="A78" s="140"/>
      <c r="B78" s="181"/>
      <c r="C78" s="182"/>
      <c r="D78" s="182"/>
      <c r="E78" s="182"/>
      <c r="F78" s="182"/>
      <c r="G78" s="182"/>
      <c r="H78" s="182"/>
      <c r="I78" s="182"/>
      <c r="J78" s="182"/>
      <c r="K78" s="182"/>
      <c r="L78" s="174"/>
      <c r="O78" s="106"/>
      <c r="P78" s="106"/>
      <c r="Q78" s="106"/>
    </row>
    <row r="79" spans="1:17" s="30" customFormat="1" x14ac:dyDescent="0.35">
      <c r="A79" s="140"/>
      <c r="B79" s="369" t="str">
        <f>IF(Intro!$G$23="English",O79,P79)</f>
        <v>If your firm has purchased the goods from Canadian producers since January 1, 2022, provide the names of the Canadian producers, as well as the specifications of the goods purchased from the Canadian producers. If not, explain why.</v>
      </c>
      <c r="C79" s="370"/>
      <c r="D79" s="370"/>
      <c r="E79" s="370"/>
      <c r="F79" s="370"/>
      <c r="G79" s="370"/>
      <c r="H79" s="370"/>
      <c r="I79" s="370"/>
      <c r="J79" s="370"/>
      <c r="K79" s="370"/>
      <c r="L79" s="371"/>
      <c r="O79" s="106" t="str">
        <f>"If your firm has purchased the goods from Canadian producers since January 1, "&amp;Variables!B6&amp;", provide the names of the Canadian producers, as well as the specifications of the goods purchased from the Canadian producers. If not, explain why."</f>
        <v>If your firm has purchased the goods from Canadian producers since January 1, 2022, provide the names of the Canadian producers, as well as the specifications of the goods purchased from the Canadian producers. If not, explain why.</v>
      </c>
      <c r="P79" s="106" t="str">
        <f>"Si votre entreprise avait acheté des marchandises des producteurs canadiens depuis le 1er janvier "&amp;Variables!B6&amp;", fournissez les noms des producteurs canadiens, ainsi que les spécifications des marchandises achetées auprès des producteurs canadiens. Dans le cas contraire, expliquez pourquoi."</f>
        <v>Si votre entreprise avait acheté des marchandises des producteurs canadiens depuis le 1er janvier 2022, fournissez les noms des producteurs canadiens, ainsi que les spécifications des marchandises achetées auprès des producteurs canadiens. Dans le cas contraire, expliquez pourquoi.</v>
      </c>
      <c r="Q79" s="106"/>
    </row>
    <row r="80" spans="1:17" s="30" customFormat="1" x14ac:dyDescent="0.35">
      <c r="A80" s="140"/>
      <c r="B80" s="369"/>
      <c r="C80" s="370"/>
      <c r="D80" s="370"/>
      <c r="E80" s="370"/>
      <c r="F80" s="370"/>
      <c r="G80" s="370"/>
      <c r="H80" s="370"/>
      <c r="I80" s="370"/>
      <c r="J80" s="370"/>
      <c r="K80" s="370"/>
      <c r="L80" s="371"/>
      <c r="O80" s="106"/>
      <c r="P80" s="106"/>
      <c r="Q80" s="106"/>
    </row>
    <row r="81" spans="1:17" s="30" customFormat="1" x14ac:dyDescent="0.35">
      <c r="A81" s="140"/>
      <c r="B81" s="181"/>
      <c r="C81" s="182"/>
      <c r="D81" s="182"/>
      <c r="E81" s="182"/>
      <c r="F81" s="182"/>
      <c r="G81" s="182"/>
      <c r="H81" s="182"/>
      <c r="I81" s="182"/>
      <c r="J81" s="182"/>
      <c r="K81" s="182"/>
      <c r="L81" s="174"/>
      <c r="O81" s="106"/>
      <c r="P81" s="106"/>
      <c r="Q81" s="106"/>
    </row>
    <row r="82" spans="1:17" s="10" customFormat="1" x14ac:dyDescent="0.35">
      <c r="A82" s="8"/>
      <c r="B82" s="468"/>
      <c r="C82" s="469"/>
      <c r="D82" s="469"/>
      <c r="E82" s="469"/>
      <c r="F82" s="469"/>
      <c r="G82" s="469"/>
      <c r="H82" s="469"/>
      <c r="I82" s="469"/>
      <c r="J82" s="469"/>
      <c r="K82" s="469"/>
      <c r="L82" s="470"/>
      <c r="M82" s="30"/>
    </row>
    <row r="83" spans="1:17" s="10" customFormat="1" x14ac:dyDescent="0.35">
      <c r="A83" s="8"/>
      <c r="B83" s="468"/>
      <c r="C83" s="469"/>
      <c r="D83" s="469"/>
      <c r="E83" s="469"/>
      <c r="F83" s="469"/>
      <c r="G83" s="469"/>
      <c r="H83" s="469"/>
      <c r="I83" s="469"/>
      <c r="J83" s="469"/>
      <c r="K83" s="469"/>
      <c r="L83" s="470"/>
      <c r="M83" s="30"/>
    </row>
    <row r="84" spans="1:17" s="10" customFormat="1" x14ac:dyDescent="0.35">
      <c r="A84" s="8"/>
      <c r="B84" s="468"/>
      <c r="C84" s="469"/>
      <c r="D84" s="469"/>
      <c r="E84" s="469"/>
      <c r="F84" s="469"/>
      <c r="G84" s="469"/>
      <c r="H84" s="469"/>
      <c r="I84" s="469"/>
      <c r="J84" s="469"/>
      <c r="K84" s="469"/>
      <c r="L84" s="470"/>
      <c r="M84" s="30"/>
    </row>
    <row r="85" spans="1:17" s="10" customFormat="1" x14ac:dyDescent="0.35">
      <c r="A85" s="8"/>
      <c r="B85" s="468"/>
      <c r="C85" s="469"/>
      <c r="D85" s="469"/>
      <c r="E85" s="469"/>
      <c r="F85" s="469"/>
      <c r="G85" s="469"/>
      <c r="H85" s="469"/>
      <c r="I85" s="469"/>
      <c r="J85" s="469"/>
      <c r="K85" s="469"/>
      <c r="L85" s="470"/>
      <c r="M85" s="30"/>
    </row>
    <row r="86" spans="1:17" s="10" customFormat="1" x14ac:dyDescent="0.35">
      <c r="A86" s="8"/>
      <c r="B86" s="468"/>
      <c r="C86" s="469"/>
      <c r="D86" s="469"/>
      <c r="E86" s="469"/>
      <c r="F86" s="469"/>
      <c r="G86" s="469"/>
      <c r="H86" s="469"/>
      <c r="I86" s="469"/>
      <c r="J86" s="469"/>
      <c r="K86" s="469"/>
      <c r="L86" s="470"/>
      <c r="M86" s="30"/>
    </row>
    <row r="87" spans="1:17" s="10" customFormat="1" x14ac:dyDescent="0.35">
      <c r="A87" s="8"/>
      <c r="B87" s="468"/>
      <c r="C87" s="469"/>
      <c r="D87" s="469"/>
      <c r="E87" s="469"/>
      <c r="F87" s="469"/>
      <c r="G87" s="469"/>
      <c r="H87" s="469"/>
      <c r="I87" s="469"/>
      <c r="J87" s="469"/>
      <c r="K87" s="469"/>
      <c r="L87" s="470"/>
      <c r="M87" s="30"/>
    </row>
    <row r="88" spans="1:17" s="10" customFormat="1" x14ac:dyDescent="0.35">
      <c r="A88" s="8"/>
      <c r="B88" s="468"/>
      <c r="C88" s="469"/>
      <c r="D88" s="469"/>
      <c r="E88" s="469"/>
      <c r="F88" s="469"/>
      <c r="G88" s="469"/>
      <c r="H88" s="469"/>
      <c r="I88" s="469"/>
      <c r="J88" s="469"/>
      <c r="K88" s="469"/>
      <c r="L88" s="470"/>
      <c r="M88" s="30"/>
    </row>
    <row r="89" spans="1:17" s="10" customFormat="1" x14ac:dyDescent="0.35">
      <c r="A89" s="8"/>
      <c r="B89" s="468"/>
      <c r="C89" s="469"/>
      <c r="D89" s="469"/>
      <c r="E89" s="469"/>
      <c r="F89" s="469"/>
      <c r="G89" s="469"/>
      <c r="H89" s="469"/>
      <c r="I89" s="469"/>
      <c r="J89" s="469"/>
      <c r="K89" s="469"/>
      <c r="L89" s="470"/>
      <c r="M89" s="30"/>
    </row>
    <row r="90" spans="1:17" s="30" customFormat="1" x14ac:dyDescent="0.35">
      <c r="A90" s="140"/>
      <c r="B90" s="142"/>
      <c r="C90" s="143"/>
      <c r="D90" s="143"/>
      <c r="E90" s="143"/>
      <c r="F90" s="143"/>
      <c r="G90" s="143"/>
      <c r="H90" s="143"/>
      <c r="I90" s="143"/>
      <c r="J90" s="143"/>
      <c r="K90" s="143"/>
      <c r="L90" s="144"/>
      <c r="O90" s="106"/>
      <c r="P90" s="106"/>
      <c r="Q90" s="106"/>
    </row>
    <row r="91" spans="1:17" s="10" customFormat="1" x14ac:dyDescent="0.35">
      <c r="A91" s="8"/>
      <c r="B91" s="471" t="s">
        <v>19</v>
      </c>
      <c r="C91" s="472"/>
      <c r="D91" s="472"/>
      <c r="E91" s="472"/>
      <c r="F91" s="472"/>
      <c r="G91" s="472"/>
      <c r="H91" s="472"/>
      <c r="I91" s="472"/>
      <c r="J91" s="472"/>
      <c r="K91" s="472"/>
      <c r="L91" s="473"/>
      <c r="M91" s="162"/>
    </row>
    <row r="92" spans="1:17" s="30" customFormat="1" x14ac:dyDescent="0.35">
      <c r="A92" s="140"/>
      <c r="B92" s="181"/>
      <c r="C92" s="182"/>
      <c r="D92" s="182"/>
      <c r="E92" s="182"/>
      <c r="F92" s="182"/>
      <c r="G92" s="182"/>
      <c r="H92" s="182"/>
      <c r="I92" s="182"/>
      <c r="J92" s="182"/>
      <c r="K92" s="182"/>
      <c r="L92" s="174"/>
      <c r="O92" s="106"/>
      <c r="P92" s="106"/>
      <c r="Q92" s="106"/>
    </row>
    <row r="93" spans="1:17" s="30" customFormat="1" x14ac:dyDescent="0.35">
      <c r="A93" s="140"/>
      <c r="B93" s="417" t="str">
        <f>IF(Intro!$G$23="English",O93,P93)</f>
        <v>If your firm, as the importer of record, has sold imports of the goods to Canadian producers since January 1, 2022, provide details regarding the specifications of the goods and the countries of origin.</v>
      </c>
      <c r="C93" s="418"/>
      <c r="D93" s="418"/>
      <c r="E93" s="418"/>
      <c r="F93" s="418"/>
      <c r="G93" s="418"/>
      <c r="H93" s="418"/>
      <c r="I93" s="418"/>
      <c r="J93" s="418"/>
      <c r="K93" s="418"/>
      <c r="L93" s="434"/>
      <c r="O93" s="106" t="str">
        <f>"If your firm, as the importer of record, has sold imports of the goods to Canadian producers since January 1, "&amp;Variables!B6&amp;", provide details regarding the specifications of the goods and the countries of origin."</f>
        <v>If your firm, as the importer of record, has sold imports of the goods to Canadian producers since January 1, 2022, provide details regarding the specifications of the goods and the countries of origin.</v>
      </c>
      <c r="P93" s="106" t="str">
        <f>"Si votre entreprise, en tant qu'importateur officiel, avait vendu des importations de marchandises à des producteurs canadiens depuis le 1er janvier "&amp;Variables!B6&amp;", fournissez des détails concernant les spécifications des marchandises et les pays d'origine."</f>
        <v>Si votre entreprise, en tant qu'importateur officiel, avait vendu des importations de marchandises à des producteurs canadiens depuis le 1er janvier 2022, fournissez des détails concernant les spécifications des marchandises et les pays d'origine.</v>
      </c>
      <c r="Q93" s="106"/>
    </row>
    <row r="94" spans="1:17" s="30" customFormat="1" x14ac:dyDescent="0.35">
      <c r="A94" s="140"/>
      <c r="B94" s="417"/>
      <c r="C94" s="418"/>
      <c r="D94" s="418"/>
      <c r="E94" s="418"/>
      <c r="F94" s="418"/>
      <c r="G94" s="418"/>
      <c r="H94" s="418"/>
      <c r="I94" s="418"/>
      <c r="J94" s="418"/>
      <c r="K94" s="418"/>
      <c r="L94" s="434"/>
      <c r="O94" s="106"/>
      <c r="P94" s="106"/>
      <c r="Q94" s="106"/>
    </row>
    <row r="95" spans="1:17" s="30" customFormat="1" x14ac:dyDescent="0.35">
      <c r="A95" s="140"/>
      <c r="B95" s="181"/>
      <c r="C95" s="182"/>
      <c r="D95" s="182"/>
      <c r="E95" s="182"/>
      <c r="F95" s="182"/>
      <c r="G95" s="182"/>
      <c r="H95" s="182"/>
      <c r="I95" s="182"/>
      <c r="J95" s="182"/>
      <c r="K95" s="182"/>
      <c r="L95" s="174"/>
      <c r="O95" s="106"/>
      <c r="P95" s="106"/>
      <c r="Q95" s="106"/>
    </row>
    <row r="96" spans="1:17" s="10" customFormat="1" x14ac:dyDescent="0.35">
      <c r="A96" s="8"/>
      <c r="B96" s="468"/>
      <c r="C96" s="469"/>
      <c r="D96" s="469"/>
      <c r="E96" s="469"/>
      <c r="F96" s="469"/>
      <c r="G96" s="469"/>
      <c r="H96" s="469"/>
      <c r="I96" s="469"/>
      <c r="J96" s="469"/>
      <c r="K96" s="469"/>
      <c r="L96" s="470"/>
      <c r="M96" s="30"/>
    </row>
    <row r="97" spans="1:17" s="10" customFormat="1" x14ac:dyDescent="0.35">
      <c r="A97" s="8"/>
      <c r="B97" s="468"/>
      <c r="C97" s="469"/>
      <c r="D97" s="469"/>
      <c r="E97" s="469"/>
      <c r="F97" s="469"/>
      <c r="G97" s="469"/>
      <c r="H97" s="469"/>
      <c r="I97" s="469"/>
      <c r="J97" s="469"/>
      <c r="K97" s="469"/>
      <c r="L97" s="470"/>
      <c r="M97" s="30"/>
    </row>
    <row r="98" spans="1:17" s="10" customFormat="1" x14ac:dyDescent="0.35">
      <c r="A98" s="8"/>
      <c r="B98" s="468"/>
      <c r="C98" s="469"/>
      <c r="D98" s="469"/>
      <c r="E98" s="469"/>
      <c r="F98" s="469"/>
      <c r="G98" s="469"/>
      <c r="H98" s="469"/>
      <c r="I98" s="469"/>
      <c r="J98" s="469"/>
      <c r="K98" s="469"/>
      <c r="L98" s="470"/>
      <c r="M98" s="30"/>
    </row>
    <row r="99" spans="1:17" s="10" customFormat="1" x14ac:dyDescent="0.35">
      <c r="A99" s="8"/>
      <c r="B99" s="468"/>
      <c r="C99" s="469"/>
      <c r="D99" s="469"/>
      <c r="E99" s="469"/>
      <c r="F99" s="469"/>
      <c r="G99" s="469"/>
      <c r="H99" s="469"/>
      <c r="I99" s="469"/>
      <c r="J99" s="469"/>
      <c r="K99" s="469"/>
      <c r="L99" s="470"/>
      <c r="M99" s="30"/>
    </row>
    <row r="100" spans="1:17" s="10" customFormat="1" x14ac:dyDescent="0.35">
      <c r="A100" s="8"/>
      <c r="B100" s="468"/>
      <c r="C100" s="469"/>
      <c r="D100" s="469"/>
      <c r="E100" s="469"/>
      <c r="F100" s="469"/>
      <c r="G100" s="469"/>
      <c r="H100" s="469"/>
      <c r="I100" s="469"/>
      <c r="J100" s="469"/>
      <c r="K100" s="469"/>
      <c r="L100" s="470"/>
      <c r="M100" s="30"/>
    </row>
    <row r="101" spans="1:17" s="10" customFormat="1" x14ac:dyDescent="0.35">
      <c r="A101" s="8"/>
      <c r="B101" s="468"/>
      <c r="C101" s="469"/>
      <c r="D101" s="469"/>
      <c r="E101" s="469"/>
      <c r="F101" s="469"/>
      <c r="G101" s="469"/>
      <c r="H101" s="469"/>
      <c r="I101" s="469"/>
      <c r="J101" s="469"/>
      <c r="K101" s="469"/>
      <c r="L101" s="470"/>
      <c r="M101" s="30"/>
    </row>
    <row r="102" spans="1:17" s="10" customFormat="1" x14ac:dyDescent="0.35">
      <c r="A102" s="8"/>
      <c r="B102" s="468"/>
      <c r="C102" s="469"/>
      <c r="D102" s="469"/>
      <c r="E102" s="469"/>
      <c r="F102" s="469"/>
      <c r="G102" s="469"/>
      <c r="H102" s="469"/>
      <c r="I102" s="469"/>
      <c r="J102" s="469"/>
      <c r="K102" s="469"/>
      <c r="L102" s="470"/>
      <c r="M102" s="30"/>
    </row>
    <row r="103" spans="1:17" s="10" customFormat="1" x14ac:dyDescent="0.35">
      <c r="A103" s="8"/>
      <c r="B103" s="468"/>
      <c r="C103" s="469"/>
      <c r="D103" s="469"/>
      <c r="E103" s="469"/>
      <c r="F103" s="469"/>
      <c r="G103" s="469"/>
      <c r="H103" s="469"/>
      <c r="I103" s="469"/>
      <c r="J103" s="469"/>
      <c r="K103" s="469"/>
      <c r="L103" s="470"/>
      <c r="M103" s="30"/>
    </row>
    <row r="104" spans="1:17" s="30" customFormat="1" x14ac:dyDescent="0.35">
      <c r="A104" s="140"/>
      <c r="B104" s="142"/>
      <c r="C104" s="143"/>
      <c r="D104" s="143"/>
      <c r="E104" s="143"/>
      <c r="F104" s="143"/>
      <c r="G104" s="143"/>
      <c r="H104" s="143"/>
      <c r="I104" s="143"/>
      <c r="J104" s="143"/>
      <c r="K104" s="143"/>
      <c r="L104" s="144"/>
      <c r="O104" s="106"/>
      <c r="P104" s="106"/>
      <c r="Q104" s="106"/>
    </row>
    <row r="106" spans="1:17" x14ac:dyDescent="0.35">
      <c r="A106" s="7"/>
      <c r="B106" s="484" t="s">
        <v>273</v>
      </c>
      <c r="C106" s="485"/>
      <c r="D106" s="485"/>
      <c r="E106" s="485"/>
      <c r="F106" s="485"/>
      <c r="G106" s="485"/>
      <c r="H106" s="485"/>
      <c r="I106" s="485"/>
      <c r="J106" s="485"/>
      <c r="K106" s="485"/>
      <c r="L106" s="486"/>
      <c r="M106" s="30"/>
    </row>
    <row r="107" spans="1:17" s="10" customFormat="1" x14ac:dyDescent="0.35">
      <c r="A107" s="8"/>
      <c r="B107" s="471" t="s">
        <v>20</v>
      </c>
      <c r="C107" s="472"/>
      <c r="D107" s="472"/>
      <c r="E107" s="472"/>
      <c r="F107" s="472"/>
      <c r="G107" s="472"/>
      <c r="H107" s="472"/>
      <c r="I107" s="472"/>
      <c r="J107" s="472"/>
      <c r="K107" s="472"/>
      <c r="L107" s="473"/>
      <c r="M107" s="162"/>
    </row>
    <row r="108" spans="1:17" s="30" customFormat="1" x14ac:dyDescent="0.35">
      <c r="A108" s="140"/>
      <c r="B108" s="181"/>
      <c r="C108" s="182"/>
      <c r="D108" s="182"/>
      <c r="E108" s="182"/>
      <c r="F108" s="182"/>
      <c r="G108" s="182"/>
      <c r="H108" s="182"/>
      <c r="I108" s="182"/>
      <c r="J108" s="182"/>
      <c r="K108" s="182"/>
      <c r="L108" s="174"/>
      <c r="O108" s="106"/>
      <c r="P108" s="106"/>
      <c r="Q108" s="106"/>
    </row>
    <row r="109" spans="1:17" s="30" customFormat="1" x14ac:dyDescent="0.35">
      <c r="A109" s="140"/>
      <c r="B109" s="476" t="str">
        <f>IF(Intro!$G$23="English",O109,P109)</f>
        <v>Provide details if your firm has changed the product mix of the goods imported since January 1, 2022.</v>
      </c>
      <c r="C109" s="477"/>
      <c r="D109" s="477"/>
      <c r="E109" s="477"/>
      <c r="F109" s="477"/>
      <c r="G109" s="477"/>
      <c r="H109" s="477"/>
      <c r="I109" s="477"/>
      <c r="J109" s="477"/>
      <c r="K109" s="477"/>
      <c r="L109" s="478"/>
      <c r="O109" s="106" t="str">
        <f>"Provide details if your firm has changed the product mix of the goods imported since January 1, "&amp;Variables!B6&amp;"."</f>
        <v>Provide details if your firm has changed the product mix of the goods imported since January 1, 2022.</v>
      </c>
      <c r="P109" s="106" t="str">
        <f>"Fournissez des détails si votre entreprise a modifié la gamme de marchandises qu'elle importe depuis le 1er janvier "&amp;Variables!B6&amp;"."</f>
        <v>Fournissez des détails si votre entreprise a modifié la gamme de marchandises qu'elle importe depuis le 1er janvier 2022.</v>
      </c>
      <c r="Q109" s="106"/>
    </row>
    <row r="110" spans="1:17" s="30" customFormat="1" x14ac:dyDescent="0.35">
      <c r="A110" s="140"/>
      <c r="B110" s="181"/>
      <c r="C110" s="182"/>
      <c r="D110" s="182"/>
      <c r="E110" s="182"/>
      <c r="F110" s="182"/>
      <c r="G110" s="182"/>
      <c r="H110" s="182"/>
      <c r="I110" s="182"/>
      <c r="J110" s="182"/>
      <c r="K110" s="182"/>
      <c r="L110" s="174"/>
      <c r="O110" s="106"/>
      <c r="P110" s="106"/>
      <c r="Q110" s="106"/>
    </row>
    <row r="111" spans="1:17" s="10" customFormat="1" x14ac:dyDescent="0.35">
      <c r="A111" s="8"/>
      <c r="B111" s="468"/>
      <c r="C111" s="469"/>
      <c r="D111" s="469"/>
      <c r="E111" s="469"/>
      <c r="F111" s="469"/>
      <c r="G111" s="469"/>
      <c r="H111" s="469"/>
      <c r="I111" s="469"/>
      <c r="J111" s="469"/>
      <c r="K111" s="469"/>
      <c r="L111" s="470"/>
      <c r="M111" s="30"/>
    </row>
    <row r="112" spans="1:17" s="10" customFormat="1" x14ac:dyDescent="0.35">
      <c r="A112" s="8"/>
      <c r="B112" s="468"/>
      <c r="C112" s="469"/>
      <c r="D112" s="469"/>
      <c r="E112" s="469"/>
      <c r="F112" s="469"/>
      <c r="G112" s="469"/>
      <c r="H112" s="469"/>
      <c r="I112" s="469"/>
      <c r="J112" s="469"/>
      <c r="K112" s="469"/>
      <c r="L112" s="470"/>
      <c r="M112" s="30"/>
    </row>
    <row r="113" spans="1:17" s="10" customFormat="1" x14ac:dyDescent="0.35">
      <c r="A113" s="8"/>
      <c r="B113" s="468"/>
      <c r="C113" s="469"/>
      <c r="D113" s="469"/>
      <c r="E113" s="469"/>
      <c r="F113" s="469"/>
      <c r="G113" s="469"/>
      <c r="H113" s="469"/>
      <c r="I113" s="469"/>
      <c r="J113" s="469"/>
      <c r="K113" s="469"/>
      <c r="L113" s="470"/>
      <c r="M113" s="30"/>
    </row>
    <row r="114" spans="1:17" s="10" customFormat="1" x14ac:dyDescent="0.35">
      <c r="A114" s="8"/>
      <c r="B114" s="468"/>
      <c r="C114" s="469"/>
      <c r="D114" s="469"/>
      <c r="E114" s="469"/>
      <c r="F114" s="469"/>
      <c r="G114" s="469"/>
      <c r="H114" s="469"/>
      <c r="I114" s="469"/>
      <c r="J114" s="469"/>
      <c r="K114" s="469"/>
      <c r="L114" s="470"/>
      <c r="M114" s="30"/>
    </row>
    <row r="115" spans="1:17" s="10" customFormat="1" x14ac:dyDescent="0.35">
      <c r="A115" s="8"/>
      <c r="B115" s="468"/>
      <c r="C115" s="469"/>
      <c r="D115" s="469"/>
      <c r="E115" s="469"/>
      <c r="F115" s="469"/>
      <c r="G115" s="469"/>
      <c r="H115" s="469"/>
      <c r="I115" s="469"/>
      <c r="J115" s="469"/>
      <c r="K115" s="469"/>
      <c r="L115" s="470"/>
      <c r="M115" s="30"/>
    </row>
    <row r="116" spans="1:17" s="10" customFormat="1" x14ac:dyDescent="0.35">
      <c r="A116" s="8"/>
      <c r="B116" s="468"/>
      <c r="C116" s="469"/>
      <c r="D116" s="469"/>
      <c r="E116" s="469"/>
      <c r="F116" s="469"/>
      <c r="G116" s="469"/>
      <c r="H116" s="469"/>
      <c r="I116" s="469"/>
      <c r="J116" s="469"/>
      <c r="K116" s="469"/>
      <c r="L116" s="470"/>
      <c r="M116" s="30"/>
    </row>
    <row r="117" spans="1:17" s="10" customFormat="1" x14ac:dyDescent="0.35">
      <c r="A117" s="8"/>
      <c r="B117" s="468"/>
      <c r="C117" s="469"/>
      <c r="D117" s="469"/>
      <c r="E117" s="469"/>
      <c r="F117" s="469"/>
      <c r="G117" s="469"/>
      <c r="H117" s="469"/>
      <c r="I117" s="469"/>
      <c r="J117" s="469"/>
      <c r="K117" s="469"/>
      <c r="L117" s="470"/>
      <c r="M117" s="30"/>
    </row>
    <row r="118" spans="1:17" s="10" customFormat="1" x14ac:dyDescent="0.35">
      <c r="A118" s="8"/>
      <c r="B118" s="468"/>
      <c r="C118" s="469"/>
      <c r="D118" s="469"/>
      <c r="E118" s="469"/>
      <c r="F118" s="469"/>
      <c r="G118" s="469"/>
      <c r="H118" s="469"/>
      <c r="I118" s="469"/>
      <c r="J118" s="469"/>
      <c r="K118" s="469"/>
      <c r="L118" s="470"/>
      <c r="M118" s="30"/>
    </row>
    <row r="119" spans="1:17" s="30" customFormat="1" x14ac:dyDescent="0.35">
      <c r="A119" s="140"/>
      <c r="B119" s="142"/>
      <c r="C119" s="143"/>
      <c r="D119" s="143"/>
      <c r="E119" s="143"/>
      <c r="F119" s="143"/>
      <c r="G119" s="143"/>
      <c r="H119" s="143"/>
      <c r="I119" s="143"/>
      <c r="J119" s="143"/>
      <c r="K119" s="143"/>
      <c r="L119" s="144"/>
      <c r="O119" s="106"/>
      <c r="P119" s="106"/>
      <c r="Q119" s="106"/>
    </row>
    <row r="120" spans="1:17" s="10" customFormat="1" x14ac:dyDescent="0.35">
      <c r="A120" s="7"/>
      <c r="B120" s="471" t="s">
        <v>21</v>
      </c>
      <c r="C120" s="472"/>
      <c r="D120" s="472"/>
      <c r="E120" s="472"/>
      <c r="F120" s="472"/>
      <c r="G120" s="472"/>
      <c r="H120" s="472"/>
      <c r="I120" s="472"/>
      <c r="J120" s="472"/>
      <c r="K120" s="472"/>
      <c r="L120" s="473"/>
      <c r="M120" s="162"/>
    </row>
    <row r="121" spans="1:17" s="30" customFormat="1" x14ac:dyDescent="0.35">
      <c r="A121" s="183"/>
      <c r="B121" s="181"/>
      <c r="C121" s="182"/>
      <c r="D121" s="182"/>
      <c r="E121" s="182"/>
      <c r="F121" s="182"/>
      <c r="G121" s="182"/>
      <c r="H121" s="182"/>
      <c r="I121" s="182"/>
      <c r="J121" s="182"/>
      <c r="K121" s="182"/>
      <c r="L121" s="174"/>
      <c r="O121" s="106"/>
      <c r="P121" s="106"/>
      <c r="Q121" s="106"/>
    </row>
    <row r="122" spans="1:17" s="30" customFormat="1" x14ac:dyDescent="0.35">
      <c r="A122" s="183"/>
      <c r="B122" s="476" t="str">
        <f>IF(Intro!$G$23="English",O122,P122)</f>
        <v>Describe how delivery of the goods purchased by your firm is paid for.</v>
      </c>
      <c r="C122" s="477"/>
      <c r="D122" s="477"/>
      <c r="E122" s="477"/>
      <c r="F122" s="477"/>
      <c r="G122" s="477"/>
      <c r="H122" s="477"/>
      <c r="I122" s="477"/>
      <c r="J122" s="477"/>
      <c r="K122" s="477"/>
      <c r="L122" s="478"/>
      <c r="O122" s="106" t="s">
        <v>125</v>
      </c>
      <c r="P122" s="106" t="s">
        <v>160</v>
      </c>
      <c r="Q122" s="106"/>
    </row>
    <row r="123" spans="1:17" s="30" customFormat="1" x14ac:dyDescent="0.35">
      <c r="A123" s="183"/>
      <c r="B123" s="181"/>
      <c r="C123" s="182"/>
      <c r="D123" s="182"/>
      <c r="E123" s="182"/>
      <c r="F123" s="182"/>
      <c r="G123" s="182"/>
      <c r="H123" s="182"/>
      <c r="I123" s="182"/>
      <c r="J123" s="182"/>
      <c r="K123" s="182"/>
      <c r="L123" s="174"/>
      <c r="O123" s="106"/>
      <c r="P123" s="106"/>
      <c r="Q123" s="106"/>
    </row>
    <row r="124" spans="1:17" x14ac:dyDescent="0.35">
      <c r="A124" s="7"/>
      <c r="B124" s="509" t="str">
        <f>IF(Intro!$G$23="English",O124,P124)</f>
        <v xml:space="preserve">The exporter handles delivery, and the cost is built into the price. </v>
      </c>
      <c r="C124" s="510"/>
      <c r="D124" s="510"/>
      <c r="E124" s="510"/>
      <c r="F124" s="510"/>
      <c r="G124" s="511"/>
      <c r="H124" s="240"/>
      <c r="I124" s="182"/>
      <c r="J124" s="182"/>
      <c r="K124" s="182"/>
      <c r="L124" s="174"/>
      <c r="M124" s="92"/>
      <c r="O124" s="92" t="s">
        <v>335</v>
      </c>
      <c r="P124" s="211" t="s">
        <v>337</v>
      </c>
    </row>
    <row r="125" spans="1:17" ht="28" x14ac:dyDescent="0.35">
      <c r="A125" s="7" t="s">
        <v>382</v>
      </c>
      <c r="B125" s="509" t="str">
        <f>IF(Intro!$G$23="English",O125,P125)</f>
        <v xml:space="preserve">The exporter handles delivery, but charges your firm separately for it. </v>
      </c>
      <c r="C125" s="510"/>
      <c r="D125" s="510"/>
      <c r="E125" s="510"/>
      <c r="F125" s="510"/>
      <c r="G125" s="511"/>
      <c r="H125" s="240"/>
      <c r="I125" s="182"/>
      <c r="J125" s="182"/>
      <c r="K125" s="182"/>
      <c r="L125" s="174"/>
      <c r="M125" s="92"/>
      <c r="O125" s="92" t="s">
        <v>336</v>
      </c>
      <c r="P125" s="211" t="s">
        <v>338</v>
      </c>
    </row>
    <row r="126" spans="1:17" ht="14.25" customHeight="1" x14ac:dyDescent="0.35">
      <c r="A126" s="7"/>
      <c r="B126" s="509" t="str">
        <f>IF(Intro!$G$23="English",O126,P126)</f>
        <v xml:space="preserve">Your firm arranges and pays for delivery directly. </v>
      </c>
      <c r="C126" s="510"/>
      <c r="D126" s="510"/>
      <c r="E126" s="510"/>
      <c r="F126" s="510"/>
      <c r="G126" s="511"/>
      <c r="H126" s="240"/>
      <c r="I126" s="182"/>
      <c r="J126" s="182"/>
      <c r="K126" s="182"/>
      <c r="L126" s="174"/>
      <c r="M126" s="92"/>
      <c r="O126" s="92" t="s">
        <v>391</v>
      </c>
      <c r="P126" s="211" t="s">
        <v>339</v>
      </c>
    </row>
    <row r="127" spans="1:17" s="30" customFormat="1" x14ac:dyDescent="0.35">
      <c r="A127" s="183"/>
      <c r="B127" s="181"/>
      <c r="C127" s="182"/>
      <c r="D127" s="182"/>
      <c r="E127" s="182"/>
      <c r="F127" s="182"/>
      <c r="G127" s="182"/>
      <c r="H127" s="182"/>
      <c r="I127" s="182"/>
      <c r="J127" s="182"/>
      <c r="K127" s="182"/>
      <c r="L127" s="174"/>
      <c r="O127" s="106"/>
      <c r="P127" s="106"/>
      <c r="Q127" s="106"/>
    </row>
    <row r="128" spans="1:17" s="30" customFormat="1" x14ac:dyDescent="0.35">
      <c r="A128" s="183"/>
      <c r="B128" s="476" t="str">
        <f>IF(Intro!$G$23="English",O128,P128)</f>
        <v>Provide details if delivery charges paid by your firm have changed since January 1, 2022.</v>
      </c>
      <c r="C128" s="477"/>
      <c r="D128" s="477"/>
      <c r="E128" s="477"/>
      <c r="F128" s="477"/>
      <c r="G128" s="477"/>
      <c r="H128" s="477"/>
      <c r="I128" s="477"/>
      <c r="J128" s="477"/>
      <c r="K128" s="477"/>
      <c r="L128" s="478"/>
      <c r="O128" s="106" t="str">
        <f>"Provide details if delivery charges paid by your firm have changed since January 1, "&amp;Variables!B6&amp;"."</f>
        <v>Provide details if delivery charges paid by your firm have changed since January 1, 2022.</v>
      </c>
      <c r="P128" s="106" t="str">
        <f>"Fournissez des détails si les frais de livraison payés par votre entreprise ont changé depuis le 1er janvier "&amp;Variables!B6&amp;"."</f>
        <v>Fournissez des détails si les frais de livraison payés par votre entreprise ont changé depuis le 1er janvier 2022.</v>
      </c>
      <c r="Q128" s="106"/>
    </row>
    <row r="129" spans="1:17" s="30" customFormat="1" x14ac:dyDescent="0.35">
      <c r="A129" s="183"/>
      <c r="B129" s="181"/>
      <c r="C129" s="182"/>
      <c r="D129" s="182"/>
      <c r="E129" s="182"/>
      <c r="F129" s="182"/>
      <c r="G129" s="182"/>
      <c r="H129" s="182"/>
      <c r="I129" s="182"/>
      <c r="J129" s="182"/>
      <c r="K129" s="182"/>
      <c r="L129" s="174"/>
      <c r="O129" s="106"/>
      <c r="P129" s="106"/>
      <c r="Q129" s="106"/>
    </row>
    <row r="130" spans="1:17" s="10" customFormat="1" x14ac:dyDescent="0.35">
      <c r="A130" s="7"/>
      <c r="B130" s="468"/>
      <c r="C130" s="469"/>
      <c r="D130" s="469"/>
      <c r="E130" s="469"/>
      <c r="F130" s="469"/>
      <c r="G130" s="469"/>
      <c r="H130" s="469"/>
      <c r="I130" s="469"/>
      <c r="J130" s="469"/>
      <c r="K130" s="469"/>
      <c r="L130" s="470"/>
      <c r="M130" s="30"/>
    </row>
    <row r="131" spans="1:17" s="10" customFormat="1" x14ac:dyDescent="0.35">
      <c r="A131" s="7"/>
      <c r="B131" s="468"/>
      <c r="C131" s="469"/>
      <c r="D131" s="469"/>
      <c r="E131" s="469"/>
      <c r="F131" s="469"/>
      <c r="G131" s="469"/>
      <c r="H131" s="469"/>
      <c r="I131" s="469"/>
      <c r="J131" s="469"/>
      <c r="K131" s="469"/>
      <c r="L131" s="470"/>
      <c r="M131" s="30"/>
    </row>
    <row r="132" spans="1:17" s="10" customFormat="1" x14ac:dyDescent="0.35">
      <c r="A132" s="8"/>
      <c r="B132" s="468"/>
      <c r="C132" s="469"/>
      <c r="D132" s="469"/>
      <c r="E132" s="469"/>
      <c r="F132" s="469"/>
      <c r="G132" s="469"/>
      <c r="H132" s="469"/>
      <c r="I132" s="469"/>
      <c r="J132" s="469"/>
      <c r="K132" s="469"/>
      <c r="L132" s="470"/>
      <c r="M132" s="30"/>
    </row>
    <row r="133" spans="1:17" s="10" customFormat="1" x14ac:dyDescent="0.35">
      <c r="A133" s="8"/>
      <c r="B133" s="468"/>
      <c r="C133" s="469"/>
      <c r="D133" s="469"/>
      <c r="E133" s="469"/>
      <c r="F133" s="469"/>
      <c r="G133" s="469"/>
      <c r="H133" s="469"/>
      <c r="I133" s="469"/>
      <c r="J133" s="469"/>
      <c r="K133" s="469"/>
      <c r="L133" s="470"/>
      <c r="M133" s="30"/>
    </row>
    <row r="134" spans="1:17" s="10" customFormat="1" x14ac:dyDescent="0.35">
      <c r="A134" s="8"/>
      <c r="B134" s="468"/>
      <c r="C134" s="469"/>
      <c r="D134" s="469"/>
      <c r="E134" s="469"/>
      <c r="F134" s="469"/>
      <c r="G134" s="469"/>
      <c r="H134" s="469"/>
      <c r="I134" s="469"/>
      <c r="J134" s="469"/>
      <c r="K134" s="469"/>
      <c r="L134" s="470"/>
      <c r="M134" s="30"/>
    </row>
    <row r="135" spans="1:17" s="10" customFormat="1" x14ac:dyDescent="0.35">
      <c r="A135" s="7"/>
      <c r="B135" s="468"/>
      <c r="C135" s="469"/>
      <c r="D135" s="469"/>
      <c r="E135" s="469"/>
      <c r="F135" s="469"/>
      <c r="G135" s="469"/>
      <c r="H135" s="469"/>
      <c r="I135" s="469"/>
      <c r="J135" s="469"/>
      <c r="K135" s="469"/>
      <c r="L135" s="470"/>
      <c r="M135" s="30"/>
    </row>
    <row r="136" spans="1:17" s="10" customFormat="1" x14ac:dyDescent="0.35">
      <c r="A136" s="7"/>
      <c r="B136" s="468"/>
      <c r="C136" s="469"/>
      <c r="D136" s="469"/>
      <c r="E136" s="469"/>
      <c r="F136" s="469"/>
      <c r="G136" s="469"/>
      <c r="H136" s="469"/>
      <c r="I136" s="469"/>
      <c r="J136" s="469"/>
      <c r="K136" s="469"/>
      <c r="L136" s="470"/>
      <c r="M136" s="30"/>
    </row>
    <row r="137" spans="1:17" s="10" customFormat="1" x14ac:dyDescent="0.35">
      <c r="A137" s="7"/>
      <c r="B137" s="468"/>
      <c r="C137" s="469"/>
      <c r="D137" s="469"/>
      <c r="E137" s="469"/>
      <c r="F137" s="469"/>
      <c r="G137" s="469"/>
      <c r="H137" s="469"/>
      <c r="I137" s="469"/>
      <c r="J137" s="469"/>
      <c r="K137" s="469"/>
      <c r="L137" s="470"/>
      <c r="M137" s="30"/>
    </row>
    <row r="138" spans="1:17" s="30" customFormat="1" x14ac:dyDescent="0.35">
      <c r="A138" s="183"/>
      <c r="B138" s="142"/>
      <c r="C138" s="143"/>
      <c r="D138" s="143"/>
      <c r="E138" s="143"/>
      <c r="F138" s="143"/>
      <c r="G138" s="143"/>
      <c r="H138" s="143"/>
      <c r="I138" s="143"/>
      <c r="J138" s="143"/>
      <c r="K138" s="143"/>
      <c r="L138" s="144"/>
      <c r="O138" s="106"/>
      <c r="P138" s="106"/>
      <c r="Q138" s="106"/>
    </row>
    <row r="140" spans="1:17" x14ac:dyDescent="0.35">
      <c r="B140" s="484" t="str">
        <f>IF(Intro!$G$23="English",O140,P140)</f>
        <v>MARKET CHARACTERISTICS OF THE GOODS</v>
      </c>
      <c r="C140" s="485"/>
      <c r="D140" s="485"/>
      <c r="E140" s="485"/>
      <c r="F140" s="485"/>
      <c r="G140" s="485"/>
      <c r="H140" s="485"/>
      <c r="I140" s="485"/>
      <c r="J140" s="485"/>
      <c r="K140" s="485"/>
      <c r="L140" s="486"/>
      <c r="M140" s="30"/>
      <c r="O140" s="104" t="s">
        <v>274</v>
      </c>
      <c r="P140" s="104" t="s">
        <v>275</v>
      </c>
    </row>
    <row r="141" spans="1:17" s="10" customFormat="1" x14ac:dyDescent="0.35">
      <c r="A141" s="8"/>
      <c r="B141" s="471" t="s">
        <v>22</v>
      </c>
      <c r="C141" s="472"/>
      <c r="D141" s="472"/>
      <c r="E141" s="472"/>
      <c r="F141" s="472"/>
      <c r="G141" s="472"/>
      <c r="H141" s="472"/>
      <c r="I141" s="472"/>
      <c r="J141" s="472"/>
      <c r="K141" s="472"/>
      <c r="L141" s="473"/>
      <c r="M141" s="162"/>
    </row>
    <row r="142" spans="1:17" s="30" customFormat="1" x14ac:dyDescent="0.35">
      <c r="A142" s="140"/>
      <c r="B142" s="181"/>
      <c r="C142" s="182"/>
      <c r="D142" s="182"/>
      <c r="E142" s="182"/>
      <c r="F142" s="182"/>
      <c r="G142" s="182"/>
      <c r="H142" s="182"/>
      <c r="I142" s="182"/>
      <c r="J142" s="182"/>
      <c r="K142" s="182"/>
      <c r="L142" s="174"/>
      <c r="O142" s="106"/>
      <c r="P142" s="106"/>
      <c r="Q142" s="106"/>
    </row>
    <row r="143" spans="1:17" s="30" customFormat="1" x14ac:dyDescent="0.35">
      <c r="A143" s="140"/>
      <c r="B143" s="476" t="str">
        <f>IF(Intro!$G$23="English",O143,P143)</f>
        <v>Indicate the primary industries of your customers of the goods.</v>
      </c>
      <c r="C143" s="477"/>
      <c r="D143" s="477"/>
      <c r="E143" s="477"/>
      <c r="F143" s="477"/>
      <c r="G143" s="477"/>
      <c r="H143" s="477"/>
      <c r="I143" s="477"/>
      <c r="J143" s="477"/>
      <c r="K143" s="477"/>
      <c r="L143" s="478"/>
      <c r="O143" s="106" t="s">
        <v>133</v>
      </c>
      <c r="P143" s="106" t="s">
        <v>354</v>
      </c>
      <c r="Q143" s="106"/>
    </row>
    <row r="144" spans="1:17" s="30" customFormat="1" x14ac:dyDescent="0.35">
      <c r="A144" s="140"/>
      <c r="B144" s="181"/>
      <c r="C144" s="182"/>
      <c r="D144" s="182"/>
      <c r="E144" s="182"/>
      <c r="F144" s="182"/>
      <c r="G144" s="182"/>
      <c r="H144" s="182"/>
      <c r="I144" s="182"/>
      <c r="J144" s="182"/>
      <c r="K144" s="182"/>
      <c r="L144" s="174"/>
      <c r="O144" s="106"/>
      <c r="P144" s="106"/>
      <c r="Q144" s="106"/>
    </row>
    <row r="145" spans="1:17" x14ac:dyDescent="0.35">
      <c r="B145" s="479" t="str">
        <f>IF(Intro!$G$23="English",O145,P145)</f>
        <v xml:space="preserve">Primary Industry 1 </v>
      </c>
      <c r="C145" s="444"/>
      <c r="D145" s="480"/>
      <c r="E145" s="480"/>
      <c r="F145" s="480"/>
      <c r="G145" s="480"/>
      <c r="H145" s="480"/>
      <c r="I145" s="480"/>
      <c r="J145" s="480"/>
      <c r="K145" s="480"/>
      <c r="L145" s="481"/>
      <c r="M145" s="92"/>
      <c r="O145" s="92" t="s">
        <v>127</v>
      </c>
      <c r="P145" s="92" t="s">
        <v>128</v>
      </c>
    </row>
    <row r="146" spans="1:17" x14ac:dyDescent="0.35">
      <c r="B146" s="479"/>
      <c r="C146" s="444"/>
      <c r="D146" s="480"/>
      <c r="E146" s="480"/>
      <c r="F146" s="480"/>
      <c r="G146" s="480"/>
      <c r="H146" s="480"/>
      <c r="I146" s="480"/>
      <c r="J146" s="480"/>
      <c r="K146" s="480"/>
      <c r="L146" s="481"/>
      <c r="M146" s="92"/>
    </row>
    <row r="147" spans="1:17" x14ac:dyDescent="0.35">
      <c r="B147" s="479"/>
      <c r="C147" s="444"/>
      <c r="D147" s="480"/>
      <c r="E147" s="480"/>
      <c r="F147" s="480"/>
      <c r="G147" s="480"/>
      <c r="H147" s="480"/>
      <c r="I147" s="480"/>
      <c r="J147" s="480"/>
      <c r="K147" s="480"/>
      <c r="L147" s="481"/>
      <c r="M147" s="92"/>
    </row>
    <row r="148" spans="1:17" x14ac:dyDescent="0.35">
      <c r="B148" s="479"/>
      <c r="C148" s="444"/>
      <c r="D148" s="480"/>
      <c r="E148" s="480"/>
      <c r="F148" s="480"/>
      <c r="G148" s="480"/>
      <c r="H148" s="480"/>
      <c r="I148" s="480"/>
      <c r="J148" s="480"/>
      <c r="K148" s="480"/>
      <c r="L148" s="481"/>
      <c r="M148" s="92"/>
    </row>
    <row r="149" spans="1:17" x14ac:dyDescent="0.35">
      <c r="B149" s="479"/>
      <c r="C149" s="444"/>
      <c r="D149" s="480"/>
      <c r="E149" s="480"/>
      <c r="F149" s="480"/>
      <c r="G149" s="480"/>
      <c r="H149" s="480"/>
      <c r="I149" s="480"/>
      <c r="J149" s="480"/>
      <c r="K149" s="480"/>
      <c r="L149" s="481"/>
      <c r="M149" s="92"/>
    </row>
    <row r="150" spans="1:17" x14ac:dyDescent="0.35">
      <c r="B150" s="479" t="str">
        <f>IF(Intro!$G$23="English",O150,P150)</f>
        <v>Primary Industry 2</v>
      </c>
      <c r="C150" s="444"/>
      <c r="D150" s="480"/>
      <c r="E150" s="480"/>
      <c r="F150" s="480"/>
      <c r="G150" s="480"/>
      <c r="H150" s="480"/>
      <c r="I150" s="480"/>
      <c r="J150" s="480"/>
      <c r="K150" s="480"/>
      <c r="L150" s="481"/>
      <c r="M150" s="92"/>
      <c r="O150" s="92" t="s">
        <v>129</v>
      </c>
      <c r="P150" s="92" t="s">
        <v>130</v>
      </c>
    </row>
    <row r="151" spans="1:17" x14ac:dyDescent="0.35">
      <c r="B151" s="479"/>
      <c r="C151" s="444"/>
      <c r="D151" s="480"/>
      <c r="E151" s="480"/>
      <c r="F151" s="480"/>
      <c r="G151" s="480"/>
      <c r="H151" s="480"/>
      <c r="I151" s="480"/>
      <c r="J151" s="480"/>
      <c r="K151" s="480"/>
      <c r="L151" s="481"/>
      <c r="M151" s="92"/>
    </row>
    <row r="152" spans="1:17" x14ac:dyDescent="0.35">
      <c r="B152" s="479"/>
      <c r="C152" s="444"/>
      <c r="D152" s="480"/>
      <c r="E152" s="480"/>
      <c r="F152" s="480"/>
      <c r="G152" s="480"/>
      <c r="H152" s="480"/>
      <c r="I152" s="480"/>
      <c r="J152" s="480"/>
      <c r="K152" s="480"/>
      <c r="L152" s="481"/>
      <c r="M152" s="92"/>
    </row>
    <row r="153" spans="1:17" x14ac:dyDescent="0.35">
      <c r="B153" s="479"/>
      <c r="C153" s="444"/>
      <c r="D153" s="480"/>
      <c r="E153" s="480"/>
      <c r="F153" s="480"/>
      <c r="G153" s="480"/>
      <c r="H153" s="480"/>
      <c r="I153" s="480"/>
      <c r="J153" s="480"/>
      <c r="K153" s="480"/>
      <c r="L153" s="481"/>
      <c r="M153" s="92"/>
    </row>
    <row r="154" spans="1:17" x14ac:dyDescent="0.35">
      <c r="B154" s="479"/>
      <c r="C154" s="444"/>
      <c r="D154" s="480"/>
      <c r="E154" s="480"/>
      <c r="F154" s="480"/>
      <c r="G154" s="480"/>
      <c r="H154" s="480"/>
      <c r="I154" s="480"/>
      <c r="J154" s="480"/>
      <c r="K154" s="480"/>
      <c r="L154" s="481"/>
      <c r="M154" s="92"/>
    </row>
    <row r="155" spans="1:17" x14ac:dyDescent="0.35">
      <c r="B155" s="479" t="str">
        <f>IF(Intro!$G$23="English",O155,P155)</f>
        <v>Primary Industry 3</v>
      </c>
      <c r="C155" s="444"/>
      <c r="D155" s="480"/>
      <c r="E155" s="480"/>
      <c r="F155" s="480"/>
      <c r="G155" s="480"/>
      <c r="H155" s="480"/>
      <c r="I155" s="480"/>
      <c r="J155" s="480"/>
      <c r="K155" s="480"/>
      <c r="L155" s="481"/>
      <c r="M155" s="92"/>
      <c r="O155" s="92" t="s">
        <v>131</v>
      </c>
      <c r="P155" s="92" t="s">
        <v>132</v>
      </c>
    </row>
    <row r="156" spans="1:17" x14ac:dyDescent="0.35">
      <c r="B156" s="479"/>
      <c r="C156" s="444"/>
      <c r="D156" s="480"/>
      <c r="E156" s="480"/>
      <c r="F156" s="480"/>
      <c r="G156" s="480"/>
      <c r="H156" s="480"/>
      <c r="I156" s="480"/>
      <c r="J156" s="480"/>
      <c r="K156" s="480"/>
      <c r="L156" s="481"/>
      <c r="M156" s="92"/>
    </row>
    <row r="157" spans="1:17" x14ac:dyDescent="0.35">
      <c r="B157" s="479"/>
      <c r="C157" s="444"/>
      <c r="D157" s="480"/>
      <c r="E157" s="480"/>
      <c r="F157" s="480"/>
      <c r="G157" s="480"/>
      <c r="H157" s="480"/>
      <c r="I157" s="480"/>
      <c r="J157" s="480"/>
      <c r="K157" s="480"/>
      <c r="L157" s="481"/>
      <c r="M157" s="92"/>
    </row>
    <row r="158" spans="1:17" x14ac:dyDescent="0.35">
      <c r="B158" s="479"/>
      <c r="C158" s="444"/>
      <c r="D158" s="480"/>
      <c r="E158" s="480"/>
      <c r="F158" s="480"/>
      <c r="G158" s="480"/>
      <c r="H158" s="480"/>
      <c r="I158" s="480"/>
      <c r="J158" s="480"/>
      <c r="K158" s="480"/>
      <c r="L158" s="481"/>
      <c r="M158" s="92"/>
    </row>
    <row r="159" spans="1:17" x14ac:dyDescent="0.35">
      <c r="B159" s="479"/>
      <c r="C159" s="444"/>
      <c r="D159" s="480"/>
      <c r="E159" s="480"/>
      <c r="F159" s="480"/>
      <c r="G159" s="480"/>
      <c r="H159" s="480"/>
      <c r="I159" s="480"/>
      <c r="J159" s="480"/>
      <c r="K159" s="480"/>
      <c r="L159" s="481"/>
      <c r="M159" s="92"/>
    </row>
    <row r="160" spans="1:17" s="30" customFormat="1" x14ac:dyDescent="0.35">
      <c r="A160" s="140"/>
      <c r="B160" s="142"/>
      <c r="C160" s="143"/>
      <c r="D160" s="143"/>
      <c r="E160" s="143"/>
      <c r="F160" s="143"/>
      <c r="G160" s="143"/>
      <c r="H160" s="143"/>
      <c r="I160" s="143"/>
      <c r="J160" s="143"/>
      <c r="K160" s="143"/>
      <c r="L160" s="144"/>
      <c r="O160" s="106"/>
      <c r="P160" s="106"/>
      <c r="Q160" s="106"/>
    </row>
    <row r="161" spans="1:17" s="10" customFormat="1" x14ac:dyDescent="0.35">
      <c r="A161" s="7"/>
      <c r="B161" s="471" t="s">
        <v>23</v>
      </c>
      <c r="C161" s="472"/>
      <c r="D161" s="472"/>
      <c r="E161" s="472"/>
      <c r="F161" s="472"/>
      <c r="G161" s="472"/>
      <c r="H161" s="472"/>
      <c r="I161" s="472"/>
      <c r="J161" s="472"/>
      <c r="K161" s="472"/>
      <c r="L161" s="473"/>
      <c r="M161" s="162"/>
    </row>
    <row r="162" spans="1:17" s="30" customFormat="1" x14ac:dyDescent="0.35">
      <c r="A162" s="183"/>
      <c r="B162" s="181"/>
      <c r="C162" s="182"/>
      <c r="D162" s="182"/>
      <c r="E162" s="182"/>
      <c r="F162" s="182"/>
      <c r="G162" s="182"/>
      <c r="H162" s="182"/>
      <c r="I162" s="182"/>
      <c r="J162" s="182"/>
      <c r="K162" s="182"/>
      <c r="L162" s="174"/>
      <c r="O162" s="106"/>
      <c r="P162" s="106"/>
      <c r="Q162" s="106"/>
    </row>
    <row r="163" spans="1:17" s="30" customFormat="1" x14ac:dyDescent="0.35">
      <c r="A163" s="140"/>
      <c r="B163" s="417" t="str">
        <f>IF(Intro!$G$23="English",O163,P163)</f>
        <v>Describe whether there is seasonality in the Canadian market for the goods. Describe any seasonal patterns in your firm's imports, inventory or sales of imports in Canada.</v>
      </c>
      <c r="C163" s="418"/>
      <c r="D163" s="418"/>
      <c r="E163" s="418"/>
      <c r="F163" s="418"/>
      <c r="G163" s="418"/>
      <c r="H163" s="418"/>
      <c r="I163" s="418"/>
      <c r="J163" s="418"/>
      <c r="K163" s="418"/>
      <c r="L163" s="434"/>
      <c r="O163" s="106" t="s">
        <v>148</v>
      </c>
      <c r="P163" s="106" t="s">
        <v>149</v>
      </c>
      <c r="Q163" s="106"/>
    </row>
    <row r="164" spans="1:17" s="30" customFormat="1" x14ac:dyDescent="0.35">
      <c r="A164" s="140"/>
      <c r="B164" s="417"/>
      <c r="C164" s="418"/>
      <c r="D164" s="418"/>
      <c r="E164" s="418"/>
      <c r="F164" s="418"/>
      <c r="G164" s="418"/>
      <c r="H164" s="418"/>
      <c r="I164" s="418"/>
      <c r="J164" s="418"/>
      <c r="K164" s="418"/>
      <c r="L164" s="434"/>
      <c r="O164" s="106"/>
      <c r="P164" s="106"/>
      <c r="Q164" s="106"/>
    </row>
    <row r="165" spans="1:17" s="30" customFormat="1" x14ac:dyDescent="0.35">
      <c r="A165" s="183"/>
      <c r="B165" s="181"/>
      <c r="C165" s="182"/>
      <c r="D165" s="182"/>
      <c r="E165" s="182"/>
      <c r="F165" s="182"/>
      <c r="G165" s="182"/>
      <c r="H165" s="182"/>
      <c r="I165" s="182"/>
      <c r="J165" s="182"/>
      <c r="K165" s="182"/>
      <c r="L165" s="174"/>
      <c r="O165" s="106"/>
      <c r="P165" s="106"/>
      <c r="Q165" s="106"/>
    </row>
    <row r="166" spans="1:17" s="10" customFormat="1" x14ac:dyDescent="0.35">
      <c r="A166" s="8"/>
      <c r="B166" s="468"/>
      <c r="C166" s="469"/>
      <c r="D166" s="469"/>
      <c r="E166" s="469"/>
      <c r="F166" s="469"/>
      <c r="G166" s="469"/>
      <c r="H166" s="469"/>
      <c r="I166" s="469"/>
      <c r="J166" s="469"/>
      <c r="K166" s="469"/>
      <c r="L166" s="470"/>
      <c r="M166" s="30"/>
    </row>
    <row r="167" spans="1:17" s="10" customFormat="1" x14ac:dyDescent="0.35">
      <c r="A167" s="8"/>
      <c r="B167" s="468"/>
      <c r="C167" s="469"/>
      <c r="D167" s="469"/>
      <c r="E167" s="469"/>
      <c r="F167" s="469"/>
      <c r="G167" s="469"/>
      <c r="H167" s="469"/>
      <c r="I167" s="469"/>
      <c r="J167" s="469"/>
      <c r="K167" s="469"/>
      <c r="L167" s="470"/>
      <c r="M167" s="30"/>
    </row>
    <row r="168" spans="1:17" s="10" customFormat="1" x14ac:dyDescent="0.35">
      <c r="A168" s="8"/>
      <c r="B168" s="468"/>
      <c r="C168" s="469"/>
      <c r="D168" s="469"/>
      <c r="E168" s="469"/>
      <c r="F168" s="469"/>
      <c r="G168" s="469"/>
      <c r="H168" s="469"/>
      <c r="I168" s="469"/>
      <c r="J168" s="469"/>
      <c r="K168" s="469"/>
      <c r="L168" s="470"/>
      <c r="M168" s="30"/>
    </row>
    <row r="169" spans="1:17" s="10" customFormat="1" x14ac:dyDescent="0.35">
      <c r="A169" s="8"/>
      <c r="B169" s="468"/>
      <c r="C169" s="469"/>
      <c r="D169" s="469"/>
      <c r="E169" s="469"/>
      <c r="F169" s="469"/>
      <c r="G169" s="469"/>
      <c r="H169" s="469"/>
      <c r="I169" s="469"/>
      <c r="J169" s="469"/>
      <c r="K169" s="469"/>
      <c r="L169" s="470"/>
      <c r="M169" s="30"/>
    </row>
    <row r="170" spans="1:17" s="10" customFormat="1" x14ac:dyDescent="0.35">
      <c r="A170" s="8"/>
      <c r="B170" s="468"/>
      <c r="C170" s="469"/>
      <c r="D170" s="469"/>
      <c r="E170" s="469"/>
      <c r="F170" s="469"/>
      <c r="G170" s="469"/>
      <c r="H170" s="469"/>
      <c r="I170" s="469"/>
      <c r="J170" s="469"/>
      <c r="K170" s="469"/>
      <c r="L170" s="470"/>
      <c r="M170" s="30"/>
    </row>
    <row r="171" spans="1:17" s="10" customFormat="1" x14ac:dyDescent="0.35">
      <c r="A171" s="8"/>
      <c r="B171" s="468"/>
      <c r="C171" s="469"/>
      <c r="D171" s="469"/>
      <c r="E171" s="469"/>
      <c r="F171" s="469"/>
      <c r="G171" s="469"/>
      <c r="H171" s="469"/>
      <c r="I171" s="469"/>
      <c r="J171" s="469"/>
      <c r="K171" s="469"/>
      <c r="L171" s="470"/>
      <c r="M171" s="30"/>
    </row>
    <row r="172" spans="1:17" s="10" customFormat="1" x14ac:dyDescent="0.35">
      <c r="A172" s="8"/>
      <c r="B172" s="468"/>
      <c r="C172" s="469"/>
      <c r="D172" s="469"/>
      <c r="E172" s="469"/>
      <c r="F172" s="469"/>
      <c r="G172" s="469"/>
      <c r="H172" s="469"/>
      <c r="I172" s="469"/>
      <c r="J172" s="469"/>
      <c r="K172" s="469"/>
      <c r="L172" s="470"/>
      <c r="M172" s="30"/>
    </row>
    <row r="173" spans="1:17" s="10" customFormat="1" x14ac:dyDescent="0.35">
      <c r="A173" s="8"/>
      <c r="B173" s="468"/>
      <c r="C173" s="469"/>
      <c r="D173" s="469"/>
      <c r="E173" s="469"/>
      <c r="F173" s="469"/>
      <c r="G173" s="469"/>
      <c r="H173" s="469"/>
      <c r="I173" s="469"/>
      <c r="J173" s="469"/>
      <c r="K173" s="469"/>
      <c r="L173" s="470"/>
      <c r="M173" s="30"/>
    </row>
    <row r="174" spans="1:17" s="30" customFormat="1" x14ac:dyDescent="0.35">
      <c r="A174" s="183"/>
      <c r="B174" s="142"/>
      <c r="C174" s="143"/>
      <c r="D174" s="143"/>
      <c r="E174" s="143"/>
      <c r="F174" s="143"/>
      <c r="G174" s="143"/>
      <c r="H174" s="143"/>
      <c r="I174" s="143"/>
      <c r="J174" s="143"/>
      <c r="K174" s="143"/>
      <c r="L174" s="144"/>
      <c r="O174" s="106"/>
      <c r="P174" s="106"/>
      <c r="Q174" s="106"/>
    </row>
    <row r="175" spans="1:17" s="10" customFormat="1" x14ac:dyDescent="0.35">
      <c r="A175" s="7"/>
      <c r="B175" s="471" t="s">
        <v>24</v>
      </c>
      <c r="C175" s="472"/>
      <c r="D175" s="472"/>
      <c r="E175" s="472"/>
      <c r="F175" s="472"/>
      <c r="G175" s="472"/>
      <c r="H175" s="472"/>
      <c r="I175" s="472"/>
      <c r="J175" s="472"/>
      <c r="K175" s="472"/>
      <c r="L175" s="473"/>
      <c r="M175" s="162"/>
    </row>
    <row r="176" spans="1:17" s="30" customFormat="1" x14ac:dyDescent="0.35">
      <c r="A176" s="183"/>
      <c r="B176" s="181"/>
      <c r="C176" s="182"/>
      <c r="D176" s="182"/>
      <c r="E176" s="182"/>
      <c r="F176" s="182"/>
      <c r="G176" s="182"/>
      <c r="H176" s="182"/>
      <c r="I176" s="182"/>
      <c r="J176" s="182"/>
      <c r="K176" s="182"/>
      <c r="L176" s="174"/>
      <c r="O176" s="106"/>
      <c r="P176" s="106"/>
      <c r="Q176" s="106"/>
    </row>
    <row r="177" spans="1:17" s="30" customFormat="1" x14ac:dyDescent="0.35">
      <c r="A177" s="183"/>
      <c r="B177" s="417" t="str">
        <f>IF(Intro!$G$23="English",O177,P177)</f>
        <v>What have been the principal factors affecting the demand for the goods since January 1, 2022 (e.g., user preferences, government policy, economic conditions, exchange rate)?</v>
      </c>
      <c r="C177" s="418"/>
      <c r="D177" s="418"/>
      <c r="E177" s="418"/>
      <c r="F177" s="418"/>
      <c r="G177" s="418"/>
      <c r="H177" s="418"/>
      <c r="I177" s="418"/>
      <c r="J177" s="418"/>
      <c r="K177" s="418"/>
      <c r="L177" s="434"/>
      <c r="O177" s="106" t="str">
        <f>"What have been the principal factors affecting the demand for the goods since January 1, "&amp;Variables!B6&amp;" (e.g., user preferences, government policy, economic conditions, exchange rate)?"</f>
        <v>What have been the principal factors affecting the demand for the goods since January 1, 2022 (e.g., user preferences, government policy, economic conditions, exchange rate)?</v>
      </c>
      <c r="P177" s="106"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2022 (par exemple, les préférences des utilisateurs, la politique gouvernementale, les conditions économiques, le taux de change)?</v>
      </c>
      <c r="Q177" s="106"/>
    </row>
    <row r="178" spans="1:17" s="30" customFormat="1" x14ac:dyDescent="0.35">
      <c r="A178" s="183"/>
      <c r="B178" s="417"/>
      <c r="C178" s="418"/>
      <c r="D178" s="418"/>
      <c r="E178" s="418"/>
      <c r="F178" s="418"/>
      <c r="G178" s="418"/>
      <c r="H178" s="418"/>
      <c r="I178" s="418"/>
      <c r="J178" s="418"/>
      <c r="K178" s="418"/>
      <c r="L178" s="434"/>
      <c r="O178" s="106"/>
      <c r="P178" s="106"/>
      <c r="Q178" s="106"/>
    </row>
    <row r="179" spans="1:17" s="30" customFormat="1" x14ac:dyDescent="0.35">
      <c r="A179" s="183"/>
      <c r="B179" s="181"/>
      <c r="C179" s="182"/>
      <c r="D179" s="182"/>
      <c r="E179" s="182"/>
      <c r="F179" s="182"/>
      <c r="G179" s="182"/>
      <c r="H179" s="182"/>
      <c r="I179" s="182"/>
      <c r="J179" s="182"/>
      <c r="K179" s="182"/>
      <c r="L179" s="174"/>
      <c r="O179" s="106"/>
      <c r="P179" s="106"/>
      <c r="Q179" s="106"/>
    </row>
    <row r="180" spans="1:17" s="10" customFormat="1" x14ac:dyDescent="0.35">
      <c r="A180" s="8"/>
      <c r="B180" s="468"/>
      <c r="C180" s="469"/>
      <c r="D180" s="469"/>
      <c r="E180" s="469"/>
      <c r="F180" s="469"/>
      <c r="G180" s="469"/>
      <c r="H180" s="469"/>
      <c r="I180" s="469"/>
      <c r="J180" s="469"/>
      <c r="K180" s="469"/>
      <c r="L180" s="470"/>
      <c r="M180" s="30"/>
    </row>
    <row r="181" spans="1:17" s="10" customFormat="1" x14ac:dyDescent="0.35">
      <c r="A181" s="8"/>
      <c r="B181" s="468"/>
      <c r="C181" s="469"/>
      <c r="D181" s="469"/>
      <c r="E181" s="469"/>
      <c r="F181" s="469"/>
      <c r="G181" s="469"/>
      <c r="H181" s="469"/>
      <c r="I181" s="469"/>
      <c r="J181" s="469"/>
      <c r="K181" s="469"/>
      <c r="L181" s="470"/>
      <c r="M181" s="30"/>
    </row>
    <row r="182" spans="1:17" s="10" customFormat="1" x14ac:dyDescent="0.35">
      <c r="A182" s="8"/>
      <c r="B182" s="468"/>
      <c r="C182" s="469"/>
      <c r="D182" s="469"/>
      <c r="E182" s="469"/>
      <c r="F182" s="469"/>
      <c r="G182" s="469"/>
      <c r="H182" s="469"/>
      <c r="I182" s="469"/>
      <c r="J182" s="469"/>
      <c r="K182" s="469"/>
      <c r="L182" s="470"/>
      <c r="M182" s="30"/>
    </row>
    <row r="183" spans="1:17" s="10" customFormat="1" x14ac:dyDescent="0.35">
      <c r="A183" s="8"/>
      <c r="B183" s="468"/>
      <c r="C183" s="469"/>
      <c r="D183" s="469"/>
      <c r="E183" s="469"/>
      <c r="F183" s="469"/>
      <c r="G183" s="469"/>
      <c r="H183" s="469"/>
      <c r="I183" s="469"/>
      <c r="J183" s="469"/>
      <c r="K183" s="469"/>
      <c r="L183" s="470"/>
      <c r="M183" s="30"/>
    </row>
    <row r="184" spans="1:17" s="10" customFormat="1" x14ac:dyDescent="0.35">
      <c r="A184" s="8"/>
      <c r="B184" s="468"/>
      <c r="C184" s="469"/>
      <c r="D184" s="469"/>
      <c r="E184" s="469"/>
      <c r="F184" s="469"/>
      <c r="G184" s="469"/>
      <c r="H184" s="469"/>
      <c r="I184" s="469"/>
      <c r="J184" s="469"/>
      <c r="K184" s="469"/>
      <c r="L184" s="470"/>
      <c r="M184" s="30"/>
    </row>
    <row r="185" spans="1:17" s="10" customFormat="1" x14ac:dyDescent="0.35">
      <c r="A185" s="8"/>
      <c r="B185" s="468"/>
      <c r="C185" s="469"/>
      <c r="D185" s="469"/>
      <c r="E185" s="469"/>
      <c r="F185" s="469"/>
      <c r="G185" s="469"/>
      <c r="H185" s="469"/>
      <c r="I185" s="469"/>
      <c r="J185" s="469"/>
      <c r="K185" s="469"/>
      <c r="L185" s="470"/>
      <c r="M185" s="30"/>
    </row>
    <row r="186" spans="1:17" s="10" customFormat="1" x14ac:dyDescent="0.35">
      <c r="A186" s="8"/>
      <c r="B186" s="468"/>
      <c r="C186" s="469"/>
      <c r="D186" s="469"/>
      <c r="E186" s="469"/>
      <c r="F186" s="469"/>
      <c r="G186" s="469"/>
      <c r="H186" s="469"/>
      <c r="I186" s="469"/>
      <c r="J186" s="469"/>
      <c r="K186" s="469"/>
      <c r="L186" s="470"/>
      <c r="M186" s="30"/>
    </row>
    <row r="187" spans="1:17" s="10" customFormat="1" x14ac:dyDescent="0.35">
      <c r="A187" s="8"/>
      <c r="B187" s="468"/>
      <c r="C187" s="469"/>
      <c r="D187" s="469"/>
      <c r="E187" s="469"/>
      <c r="F187" s="469"/>
      <c r="G187" s="469"/>
      <c r="H187" s="469"/>
      <c r="I187" s="469"/>
      <c r="J187" s="469"/>
      <c r="K187" s="469"/>
      <c r="L187" s="470"/>
      <c r="M187" s="30"/>
    </row>
    <row r="188" spans="1:17" s="30" customFormat="1" x14ac:dyDescent="0.35">
      <c r="A188" s="183"/>
      <c r="B188" s="142"/>
      <c r="C188" s="143"/>
      <c r="D188" s="143"/>
      <c r="E188" s="143"/>
      <c r="F188" s="143"/>
      <c r="G188" s="143"/>
      <c r="H188" s="143"/>
      <c r="I188" s="143"/>
      <c r="J188" s="143"/>
      <c r="K188" s="143"/>
      <c r="L188" s="144"/>
      <c r="O188" s="106"/>
      <c r="P188" s="106"/>
      <c r="Q188" s="106"/>
    </row>
    <row r="189" spans="1:17" s="10" customFormat="1" x14ac:dyDescent="0.35">
      <c r="A189" s="7"/>
      <c r="B189" s="471" t="s">
        <v>26</v>
      </c>
      <c r="C189" s="472"/>
      <c r="D189" s="472"/>
      <c r="E189" s="472"/>
      <c r="F189" s="472"/>
      <c r="G189" s="472"/>
      <c r="H189" s="472"/>
      <c r="I189" s="472"/>
      <c r="J189" s="472"/>
      <c r="K189" s="472"/>
      <c r="L189" s="473"/>
      <c r="M189" s="162"/>
    </row>
    <row r="190" spans="1:17" s="30" customFormat="1" x14ac:dyDescent="0.35">
      <c r="A190" s="183"/>
      <c r="B190" s="181"/>
      <c r="C190" s="182"/>
      <c r="D190" s="182"/>
      <c r="E190" s="182"/>
      <c r="F190" s="182"/>
      <c r="G190" s="182"/>
      <c r="H190" s="182"/>
      <c r="I190" s="182"/>
      <c r="J190" s="182"/>
      <c r="K190" s="182"/>
      <c r="L190" s="174"/>
      <c r="O190" s="106"/>
      <c r="P190" s="106"/>
      <c r="Q190" s="106"/>
    </row>
    <row r="191" spans="1:17" s="30" customFormat="1" x14ac:dyDescent="0.35">
      <c r="A191" s="183"/>
      <c r="B191" s="476" t="str">
        <f>IF(Intro!$G$23="English",O191,P191)</f>
        <v>Describe any changes in technology that have impacted the Canadian market for the goods since January 1, 2022.</v>
      </c>
      <c r="C191" s="477"/>
      <c r="D191" s="477"/>
      <c r="E191" s="477"/>
      <c r="F191" s="477"/>
      <c r="G191" s="477"/>
      <c r="H191" s="477"/>
      <c r="I191" s="477"/>
      <c r="J191" s="477"/>
      <c r="K191" s="477"/>
      <c r="L191" s="478"/>
      <c r="O191" s="106" t="str">
        <f>"Describe any changes in technology that have impacted the Canadian market for the goods since January 1, "&amp;Variables!B6&amp;"."</f>
        <v>Describe any changes in technology that have impacted the Canadian market for the goods since January 1, 2022.</v>
      </c>
      <c r="P191" s="106"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2022.</v>
      </c>
      <c r="Q191" s="106"/>
    </row>
    <row r="192" spans="1:17" s="30" customFormat="1" x14ac:dyDescent="0.35">
      <c r="A192" s="183"/>
      <c r="B192" s="181"/>
      <c r="C192" s="182"/>
      <c r="D192" s="182"/>
      <c r="E192" s="182"/>
      <c r="F192" s="182"/>
      <c r="G192" s="182"/>
      <c r="H192" s="182"/>
      <c r="I192" s="182"/>
      <c r="J192" s="182"/>
      <c r="K192" s="182"/>
      <c r="L192" s="174"/>
      <c r="O192" s="106"/>
      <c r="P192" s="106"/>
      <c r="Q192" s="106"/>
    </row>
    <row r="193" spans="1:17" s="10" customFormat="1" x14ac:dyDescent="0.35">
      <c r="A193" s="7"/>
      <c r="B193" s="468"/>
      <c r="C193" s="469"/>
      <c r="D193" s="469"/>
      <c r="E193" s="469"/>
      <c r="F193" s="469"/>
      <c r="G193" s="469"/>
      <c r="H193" s="469"/>
      <c r="I193" s="469"/>
      <c r="J193" s="469"/>
      <c r="K193" s="469"/>
      <c r="L193" s="470"/>
      <c r="M193" s="30"/>
    </row>
    <row r="194" spans="1:17" s="10" customFormat="1" x14ac:dyDescent="0.35">
      <c r="A194" s="7"/>
      <c r="B194" s="468"/>
      <c r="C194" s="469"/>
      <c r="D194" s="469"/>
      <c r="E194" s="469"/>
      <c r="F194" s="469"/>
      <c r="G194" s="469"/>
      <c r="H194" s="469"/>
      <c r="I194" s="469"/>
      <c r="J194" s="469"/>
      <c r="K194" s="469"/>
      <c r="L194" s="470"/>
      <c r="M194" s="30"/>
    </row>
    <row r="195" spans="1:17" s="10" customFormat="1" x14ac:dyDescent="0.35">
      <c r="A195" s="8"/>
      <c r="B195" s="468"/>
      <c r="C195" s="469"/>
      <c r="D195" s="469"/>
      <c r="E195" s="469"/>
      <c r="F195" s="469"/>
      <c r="G195" s="469"/>
      <c r="H195" s="469"/>
      <c r="I195" s="469"/>
      <c r="J195" s="469"/>
      <c r="K195" s="469"/>
      <c r="L195" s="470"/>
      <c r="M195" s="30"/>
    </row>
    <row r="196" spans="1:17" s="10" customFormat="1" x14ac:dyDescent="0.35">
      <c r="A196" s="8"/>
      <c r="B196" s="468"/>
      <c r="C196" s="469"/>
      <c r="D196" s="469"/>
      <c r="E196" s="469"/>
      <c r="F196" s="469"/>
      <c r="G196" s="469"/>
      <c r="H196" s="469"/>
      <c r="I196" s="469"/>
      <c r="J196" s="469"/>
      <c r="K196" s="469"/>
      <c r="L196" s="470"/>
      <c r="M196" s="30"/>
    </row>
    <row r="197" spans="1:17" s="10" customFormat="1" x14ac:dyDescent="0.35">
      <c r="A197" s="8"/>
      <c r="B197" s="468"/>
      <c r="C197" s="469"/>
      <c r="D197" s="469"/>
      <c r="E197" s="469"/>
      <c r="F197" s="469"/>
      <c r="G197" s="469"/>
      <c r="H197" s="469"/>
      <c r="I197" s="469"/>
      <c r="J197" s="469"/>
      <c r="K197" s="469"/>
      <c r="L197" s="470"/>
      <c r="M197" s="30"/>
    </row>
    <row r="198" spans="1:17" s="10" customFormat="1" x14ac:dyDescent="0.35">
      <c r="A198" s="7"/>
      <c r="B198" s="468"/>
      <c r="C198" s="469"/>
      <c r="D198" s="469"/>
      <c r="E198" s="469"/>
      <c r="F198" s="469"/>
      <c r="G198" s="469"/>
      <c r="H198" s="469"/>
      <c r="I198" s="469"/>
      <c r="J198" s="469"/>
      <c r="K198" s="469"/>
      <c r="L198" s="470"/>
      <c r="M198" s="30"/>
    </row>
    <row r="199" spans="1:17" s="10" customFormat="1" x14ac:dyDescent="0.35">
      <c r="A199" s="7"/>
      <c r="B199" s="468"/>
      <c r="C199" s="469"/>
      <c r="D199" s="469"/>
      <c r="E199" s="469"/>
      <c r="F199" s="469"/>
      <c r="G199" s="469"/>
      <c r="H199" s="469"/>
      <c r="I199" s="469"/>
      <c r="J199" s="469"/>
      <c r="K199" s="469"/>
      <c r="L199" s="470"/>
      <c r="M199" s="30"/>
    </row>
    <row r="200" spans="1:17" s="10" customFormat="1" x14ac:dyDescent="0.35">
      <c r="A200" s="7"/>
      <c r="B200" s="468"/>
      <c r="C200" s="469"/>
      <c r="D200" s="469"/>
      <c r="E200" s="469"/>
      <c r="F200" s="469"/>
      <c r="G200" s="469"/>
      <c r="H200" s="469"/>
      <c r="I200" s="469"/>
      <c r="J200" s="469"/>
      <c r="K200" s="469"/>
      <c r="L200" s="470"/>
      <c r="M200" s="30"/>
    </row>
    <row r="201" spans="1:17" s="30" customFormat="1" x14ac:dyDescent="0.35">
      <c r="A201" s="183"/>
      <c r="B201" s="142"/>
      <c r="C201" s="143"/>
      <c r="D201" s="143"/>
      <c r="E201" s="143"/>
      <c r="F201" s="143"/>
      <c r="G201" s="143"/>
      <c r="H201" s="143"/>
      <c r="I201" s="143"/>
      <c r="J201" s="143"/>
      <c r="K201" s="143"/>
      <c r="L201" s="144"/>
      <c r="O201" s="106"/>
      <c r="P201" s="106"/>
      <c r="Q201" s="106"/>
    </row>
    <row r="202" spans="1:17" s="10" customFormat="1" x14ac:dyDescent="0.35">
      <c r="A202" s="7"/>
      <c r="B202" s="471" t="s">
        <v>34</v>
      </c>
      <c r="C202" s="472"/>
      <c r="D202" s="472"/>
      <c r="E202" s="472"/>
      <c r="F202" s="472"/>
      <c r="G202" s="472"/>
      <c r="H202" s="472"/>
      <c r="I202" s="472"/>
      <c r="J202" s="472"/>
      <c r="K202" s="472"/>
      <c r="L202" s="473"/>
      <c r="M202" s="162"/>
    </row>
    <row r="203" spans="1:17" s="30" customFormat="1" x14ac:dyDescent="0.35">
      <c r="A203" s="183"/>
      <c r="B203" s="181"/>
      <c r="C203" s="182"/>
      <c r="D203" s="182"/>
      <c r="E203" s="182"/>
      <c r="F203" s="182"/>
      <c r="G203" s="182"/>
      <c r="H203" s="182"/>
      <c r="I203" s="182"/>
      <c r="J203" s="182"/>
      <c r="K203" s="182"/>
      <c r="L203" s="174"/>
      <c r="O203" s="106"/>
      <c r="P203" s="106"/>
      <c r="Q203" s="106"/>
    </row>
    <row r="204" spans="1:17" s="30" customFormat="1" x14ac:dyDescent="0.35">
      <c r="A204" s="183"/>
      <c r="B204" s="417" t="str">
        <f>IF(Intro!$G$23="English",O204,P204)</f>
        <v>Explain circumstances where Canadian purchasers are willing to pay a price premium for the goods produced in Canada and what the amount of that premium would be.</v>
      </c>
      <c r="C204" s="418"/>
      <c r="D204" s="418"/>
      <c r="E204" s="418"/>
      <c r="F204" s="418"/>
      <c r="G204" s="418"/>
      <c r="H204" s="418"/>
      <c r="I204" s="418"/>
      <c r="J204" s="418"/>
      <c r="K204" s="418"/>
      <c r="L204" s="434"/>
      <c r="O204" s="106" t="s">
        <v>126</v>
      </c>
      <c r="P204" s="106" t="s">
        <v>162</v>
      </c>
      <c r="Q204" s="106"/>
    </row>
    <row r="205" spans="1:17" s="30" customFormat="1" x14ac:dyDescent="0.35">
      <c r="A205" s="183"/>
      <c r="B205" s="181"/>
      <c r="C205" s="182"/>
      <c r="D205" s="182"/>
      <c r="E205" s="182"/>
      <c r="F205" s="182"/>
      <c r="G205" s="182"/>
      <c r="H205" s="182"/>
      <c r="I205" s="182"/>
      <c r="J205" s="182"/>
      <c r="K205" s="182"/>
      <c r="L205" s="174"/>
      <c r="O205" s="106"/>
      <c r="P205" s="106"/>
      <c r="Q205" s="106"/>
    </row>
    <row r="206" spans="1:17" x14ac:dyDescent="0.35">
      <c r="A206" s="7"/>
      <c r="B206" s="503" t="str">
        <f>IF(Intro!$G$23="English",O206,P206)</f>
        <v>Price Premium</v>
      </c>
      <c r="C206" s="405"/>
      <c r="D206" s="95" t="s">
        <v>95</v>
      </c>
      <c r="E206" s="243"/>
      <c r="F206" s="182"/>
      <c r="G206" s="182"/>
      <c r="H206" s="182"/>
      <c r="I206" s="182"/>
      <c r="J206" s="182"/>
      <c r="K206" s="182"/>
      <c r="L206" s="174"/>
      <c r="M206" s="92"/>
      <c r="O206" s="92" t="s">
        <v>96</v>
      </c>
      <c r="P206" s="92" t="s">
        <v>97</v>
      </c>
    </row>
    <row r="207" spans="1:17" s="30" customFormat="1" x14ac:dyDescent="0.35">
      <c r="A207" s="183"/>
      <c r="B207" s="181"/>
      <c r="C207" s="182"/>
      <c r="D207" s="182"/>
      <c r="E207" s="182"/>
      <c r="F207" s="182"/>
      <c r="G207" s="182"/>
      <c r="H207" s="182"/>
      <c r="I207" s="182"/>
      <c r="J207" s="182"/>
      <c r="K207" s="182"/>
      <c r="L207" s="174"/>
      <c r="O207" s="106"/>
      <c r="P207" s="106"/>
      <c r="Q207" s="106"/>
    </row>
    <row r="208" spans="1:17" s="10" customFormat="1" x14ac:dyDescent="0.35">
      <c r="A208" s="7"/>
      <c r="B208" s="468"/>
      <c r="C208" s="469"/>
      <c r="D208" s="469"/>
      <c r="E208" s="469"/>
      <c r="F208" s="469"/>
      <c r="G208" s="469"/>
      <c r="H208" s="469"/>
      <c r="I208" s="469"/>
      <c r="J208" s="469"/>
      <c r="K208" s="469"/>
      <c r="L208" s="470"/>
      <c r="M208" s="30"/>
    </row>
    <row r="209" spans="1:17" s="10" customFormat="1" x14ac:dyDescent="0.35">
      <c r="A209" s="7"/>
      <c r="B209" s="468"/>
      <c r="C209" s="469"/>
      <c r="D209" s="469"/>
      <c r="E209" s="469"/>
      <c r="F209" s="469"/>
      <c r="G209" s="469"/>
      <c r="H209" s="469"/>
      <c r="I209" s="469"/>
      <c r="J209" s="469"/>
      <c r="K209" s="469"/>
      <c r="L209" s="470"/>
      <c r="M209" s="30"/>
    </row>
    <row r="210" spans="1:17" s="10" customFormat="1" x14ac:dyDescent="0.35">
      <c r="A210" s="7"/>
      <c r="B210" s="468"/>
      <c r="C210" s="469"/>
      <c r="D210" s="469"/>
      <c r="E210" s="469"/>
      <c r="F210" s="469"/>
      <c r="G210" s="469"/>
      <c r="H210" s="469"/>
      <c r="I210" s="469"/>
      <c r="J210" s="469"/>
      <c r="K210" s="469"/>
      <c r="L210" s="470"/>
      <c r="M210" s="30"/>
    </row>
    <row r="211" spans="1:17" s="10" customFormat="1" x14ac:dyDescent="0.35">
      <c r="A211" s="8"/>
      <c r="B211" s="468"/>
      <c r="C211" s="469"/>
      <c r="D211" s="469"/>
      <c r="E211" s="469"/>
      <c r="F211" s="469"/>
      <c r="G211" s="469"/>
      <c r="H211" s="469"/>
      <c r="I211" s="469"/>
      <c r="J211" s="469"/>
      <c r="K211" s="469"/>
      <c r="L211" s="470"/>
      <c r="M211" s="30"/>
    </row>
    <row r="212" spans="1:17" s="10" customFormat="1" x14ac:dyDescent="0.35">
      <c r="A212" s="8"/>
      <c r="B212" s="468"/>
      <c r="C212" s="469"/>
      <c r="D212" s="469"/>
      <c r="E212" s="469"/>
      <c r="F212" s="469"/>
      <c r="G212" s="469"/>
      <c r="H212" s="469"/>
      <c r="I212" s="469"/>
      <c r="J212" s="469"/>
      <c r="K212" s="469"/>
      <c r="L212" s="470"/>
      <c r="M212" s="30"/>
    </row>
    <row r="213" spans="1:17" s="10" customFormat="1" x14ac:dyDescent="0.35">
      <c r="A213" s="8"/>
      <c r="B213" s="468"/>
      <c r="C213" s="469"/>
      <c r="D213" s="469"/>
      <c r="E213" s="469"/>
      <c r="F213" s="469"/>
      <c r="G213" s="469"/>
      <c r="H213" s="469"/>
      <c r="I213" s="469"/>
      <c r="J213" s="469"/>
      <c r="K213" s="469"/>
      <c r="L213" s="470"/>
      <c r="M213" s="30"/>
    </row>
    <row r="214" spans="1:17" s="10" customFormat="1" x14ac:dyDescent="0.35">
      <c r="A214" s="7"/>
      <c r="B214" s="468"/>
      <c r="C214" s="469"/>
      <c r="D214" s="469"/>
      <c r="E214" s="469"/>
      <c r="F214" s="469"/>
      <c r="G214" s="469"/>
      <c r="H214" s="469"/>
      <c r="I214" s="469"/>
      <c r="J214" s="469"/>
      <c r="K214" s="469"/>
      <c r="L214" s="470"/>
      <c r="M214" s="30"/>
    </row>
    <row r="215" spans="1:17" s="10" customFormat="1" x14ac:dyDescent="0.35">
      <c r="A215" s="7"/>
      <c r="B215" s="468"/>
      <c r="C215" s="469"/>
      <c r="D215" s="469"/>
      <c r="E215" s="469"/>
      <c r="F215" s="469"/>
      <c r="G215" s="469"/>
      <c r="H215" s="469"/>
      <c r="I215" s="469"/>
      <c r="J215" s="469"/>
      <c r="K215" s="469"/>
      <c r="L215" s="470"/>
      <c r="M215" s="30"/>
    </row>
    <row r="216" spans="1:17" s="30" customFormat="1" x14ac:dyDescent="0.35">
      <c r="A216" s="183"/>
      <c r="B216" s="142"/>
      <c r="C216" s="143"/>
      <c r="D216" s="143"/>
      <c r="E216" s="143"/>
      <c r="F216" s="143"/>
      <c r="G216" s="143"/>
      <c r="H216" s="143"/>
      <c r="I216" s="143"/>
      <c r="J216" s="143"/>
      <c r="K216" s="143"/>
      <c r="L216" s="144"/>
      <c r="O216" s="106"/>
      <c r="P216" s="106"/>
      <c r="Q216" s="106"/>
    </row>
    <row r="217" spans="1:17" s="10" customFormat="1" x14ac:dyDescent="0.35">
      <c r="A217" s="7"/>
      <c r="B217" s="471" t="s">
        <v>36</v>
      </c>
      <c r="C217" s="472"/>
      <c r="D217" s="472"/>
      <c r="E217" s="472"/>
      <c r="F217" s="472"/>
      <c r="G217" s="472"/>
      <c r="H217" s="472"/>
      <c r="I217" s="472"/>
      <c r="J217" s="472"/>
      <c r="K217" s="472"/>
      <c r="L217" s="473"/>
      <c r="M217" s="162"/>
    </row>
    <row r="218" spans="1:17" s="30" customFormat="1" x14ac:dyDescent="0.35">
      <c r="A218" s="183"/>
      <c r="B218" s="181"/>
      <c r="C218" s="182"/>
      <c r="D218" s="182"/>
      <c r="E218" s="182"/>
      <c r="F218" s="182"/>
      <c r="G218" s="182"/>
      <c r="H218" s="182"/>
      <c r="I218" s="182"/>
      <c r="J218" s="182"/>
      <c r="K218" s="182"/>
      <c r="L218" s="174"/>
      <c r="O218" s="106"/>
      <c r="P218" s="106"/>
      <c r="Q218" s="106"/>
    </row>
    <row r="219" spans="1:17" s="30" customFormat="1" x14ac:dyDescent="0.35">
      <c r="A219" s="183"/>
      <c r="B219" s="476" t="str">
        <f>IF(Intro!$G$23="English",O219,P219)</f>
        <v>Are the goods produced in Canada interchangeable with the imported goods from the People's Republic of China, the Republic of Korea, and the Republic of Türkiye? Explain.</v>
      </c>
      <c r="C219" s="477"/>
      <c r="D219" s="477"/>
      <c r="E219" s="477"/>
      <c r="F219" s="477"/>
      <c r="G219" s="477"/>
      <c r="H219" s="477"/>
      <c r="I219" s="477"/>
      <c r="J219" s="477"/>
      <c r="K219" s="477"/>
      <c r="L219" s="478"/>
      <c r="O219" s="106" t="str">
        <f>"Are the goods produced in Canada interchangeable with the imported goods from "&amp;Variables!B5&amp;"? Explain."</f>
        <v>Are the goods produced in Canada interchangeable with the imported goods from the People's Republic of China, the Republic of Korea, and the Republic of Türkiye? Explain.</v>
      </c>
      <c r="P219" s="106" t="str">
        <f>"Les marchandises produites au Canada sont-elles interchangeables avec les marchandises importées "&amp;Variables!C5&amp;"? Expliquez."</f>
        <v>Les marchandises produites au Canada sont-elles interchangeables avec les marchandises importées de la République populaire de Chine, de la République de Corée et de la République de Türkiye? Expliquez.</v>
      </c>
      <c r="Q219" s="106"/>
    </row>
    <row r="220" spans="1:17" s="30" customFormat="1" x14ac:dyDescent="0.35">
      <c r="A220" s="183"/>
      <c r="B220" s="181"/>
      <c r="C220" s="182"/>
      <c r="D220" s="182"/>
      <c r="E220" s="182"/>
      <c r="F220" s="182"/>
      <c r="G220" s="182"/>
      <c r="H220" s="182"/>
      <c r="I220" s="182"/>
      <c r="J220" s="182"/>
      <c r="K220" s="182"/>
      <c r="L220" s="174"/>
      <c r="O220" s="106"/>
      <c r="P220" s="106"/>
      <c r="Q220" s="106"/>
    </row>
    <row r="221" spans="1:17" s="10" customFormat="1" x14ac:dyDescent="0.35">
      <c r="A221" s="7"/>
      <c r="B221" s="468"/>
      <c r="C221" s="469"/>
      <c r="D221" s="469"/>
      <c r="E221" s="469"/>
      <c r="F221" s="469"/>
      <c r="G221" s="469"/>
      <c r="H221" s="469"/>
      <c r="I221" s="469"/>
      <c r="J221" s="469"/>
      <c r="K221" s="469"/>
      <c r="L221" s="470"/>
      <c r="M221" s="30"/>
    </row>
    <row r="222" spans="1:17" s="10" customFormat="1" x14ac:dyDescent="0.35">
      <c r="A222" s="7"/>
      <c r="B222" s="468"/>
      <c r="C222" s="469"/>
      <c r="D222" s="469"/>
      <c r="E222" s="469"/>
      <c r="F222" s="469"/>
      <c r="G222" s="469"/>
      <c r="H222" s="469"/>
      <c r="I222" s="469"/>
      <c r="J222" s="469"/>
      <c r="K222" s="469"/>
      <c r="L222" s="470"/>
      <c r="M222" s="30"/>
    </row>
    <row r="223" spans="1:17" s="10" customFormat="1" x14ac:dyDescent="0.35">
      <c r="A223" s="8"/>
      <c r="B223" s="468"/>
      <c r="C223" s="469"/>
      <c r="D223" s="469"/>
      <c r="E223" s="469"/>
      <c r="F223" s="469"/>
      <c r="G223" s="469"/>
      <c r="H223" s="469"/>
      <c r="I223" s="469"/>
      <c r="J223" s="469"/>
      <c r="K223" s="469"/>
      <c r="L223" s="470"/>
      <c r="M223" s="30"/>
    </row>
    <row r="224" spans="1:17" s="10" customFormat="1" x14ac:dyDescent="0.35">
      <c r="A224" s="8"/>
      <c r="B224" s="468"/>
      <c r="C224" s="469"/>
      <c r="D224" s="469"/>
      <c r="E224" s="469"/>
      <c r="F224" s="469"/>
      <c r="G224" s="469"/>
      <c r="H224" s="469"/>
      <c r="I224" s="469"/>
      <c r="J224" s="469"/>
      <c r="K224" s="469"/>
      <c r="L224" s="470"/>
      <c r="M224" s="30"/>
    </row>
    <row r="225" spans="1:17" s="10" customFormat="1" x14ac:dyDescent="0.35">
      <c r="A225" s="8"/>
      <c r="B225" s="468"/>
      <c r="C225" s="469"/>
      <c r="D225" s="469"/>
      <c r="E225" s="469"/>
      <c r="F225" s="469"/>
      <c r="G225" s="469"/>
      <c r="H225" s="469"/>
      <c r="I225" s="469"/>
      <c r="J225" s="469"/>
      <c r="K225" s="469"/>
      <c r="L225" s="470"/>
      <c r="M225" s="30"/>
    </row>
    <row r="226" spans="1:17" s="10" customFormat="1" x14ac:dyDescent="0.35">
      <c r="A226" s="7"/>
      <c r="B226" s="468"/>
      <c r="C226" s="469"/>
      <c r="D226" s="469"/>
      <c r="E226" s="469"/>
      <c r="F226" s="469"/>
      <c r="G226" s="469"/>
      <c r="H226" s="469"/>
      <c r="I226" s="469"/>
      <c r="J226" s="469"/>
      <c r="K226" s="469"/>
      <c r="L226" s="470"/>
      <c r="M226" s="30"/>
    </row>
    <row r="227" spans="1:17" s="10" customFormat="1" x14ac:dyDescent="0.35">
      <c r="A227" s="7"/>
      <c r="B227" s="468"/>
      <c r="C227" s="469"/>
      <c r="D227" s="469"/>
      <c r="E227" s="469"/>
      <c r="F227" s="469"/>
      <c r="G227" s="469"/>
      <c r="H227" s="469"/>
      <c r="I227" s="469"/>
      <c r="J227" s="469"/>
      <c r="K227" s="469"/>
      <c r="L227" s="470"/>
      <c r="M227" s="30"/>
    </row>
    <row r="228" spans="1:17" s="10" customFormat="1" x14ac:dyDescent="0.35">
      <c r="A228" s="7"/>
      <c r="B228" s="468"/>
      <c r="C228" s="469"/>
      <c r="D228" s="469"/>
      <c r="E228" s="469"/>
      <c r="F228" s="469"/>
      <c r="G228" s="469"/>
      <c r="H228" s="469"/>
      <c r="I228" s="469"/>
      <c r="J228" s="469"/>
      <c r="K228" s="469"/>
      <c r="L228" s="470"/>
      <c r="M228" s="30"/>
    </row>
    <row r="229" spans="1:17" s="30" customFormat="1" x14ac:dyDescent="0.35">
      <c r="A229" s="183"/>
      <c r="B229" s="142"/>
      <c r="C229" s="143"/>
      <c r="D229" s="143"/>
      <c r="E229" s="143"/>
      <c r="F229" s="143"/>
      <c r="G229" s="143"/>
      <c r="H229" s="143"/>
      <c r="I229" s="143"/>
      <c r="J229" s="143"/>
      <c r="K229" s="143"/>
      <c r="L229" s="144"/>
      <c r="O229" s="106"/>
      <c r="P229" s="106"/>
      <c r="Q229" s="106"/>
    </row>
    <row r="230" spans="1:17" s="10" customFormat="1" x14ac:dyDescent="0.35">
      <c r="A230" s="7"/>
      <c r="B230" s="471" t="s">
        <v>37</v>
      </c>
      <c r="C230" s="472"/>
      <c r="D230" s="472"/>
      <c r="E230" s="472"/>
      <c r="F230" s="472"/>
      <c r="G230" s="472"/>
      <c r="H230" s="472"/>
      <c r="I230" s="472"/>
      <c r="J230" s="472"/>
      <c r="K230" s="472"/>
      <c r="L230" s="473"/>
      <c r="M230" s="162"/>
    </row>
    <row r="231" spans="1:17" s="30" customFormat="1" x14ac:dyDescent="0.35">
      <c r="A231" s="183"/>
      <c r="B231" s="181"/>
      <c r="C231" s="182"/>
      <c r="D231" s="182"/>
      <c r="E231" s="182"/>
      <c r="F231" s="182"/>
      <c r="G231" s="182"/>
      <c r="H231" s="182"/>
      <c r="I231" s="182"/>
      <c r="J231" s="182"/>
      <c r="K231" s="182"/>
      <c r="L231" s="174"/>
      <c r="O231" s="106"/>
      <c r="P231" s="106"/>
      <c r="Q231" s="106"/>
    </row>
    <row r="232" spans="1:17" s="30" customFormat="1" x14ac:dyDescent="0.35">
      <c r="A232" s="183"/>
      <c r="B232" s="476" t="str">
        <f>IF(Intro!$G$23="English",O232,P232)</f>
        <v>Are the goods produced in Canada comparable in price with the imported goods from the People's Republic of China, the Republic of Korea, and the Republic of Türkiye? Explain.</v>
      </c>
      <c r="C232" s="477"/>
      <c r="D232" s="477"/>
      <c r="E232" s="477"/>
      <c r="F232" s="477"/>
      <c r="G232" s="477"/>
      <c r="H232" s="477"/>
      <c r="I232" s="477"/>
      <c r="J232" s="477"/>
      <c r="K232" s="477"/>
      <c r="L232" s="478"/>
      <c r="O232" s="106" t="str">
        <f>"Are the goods produced in Canada comparable in price with the imported goods from "&amp;Variables!B5&amp;"? Explain."</f>
        <v>Are the goods produced in Canada comparable in price with the imported goods from the People's Republic of China, the Republic of Korea, and the Republic of Türkiye? Explain.</v>
      </c>
      <c r="P232" s="106" t="str">
        <f>"Les marchandises produites au Canada sont-elles comparables en prix aux marchandises importées "&amp;Variables!C5&amp;"? Expliquez."</f>
        <v>Les marchandises produites au Canada sont-elles comparables en prix aux marchandises importées de la République populaire de Chine, de la République de Corée et de la République de Türkiye? Expliquez.</v>
      </c>
      <c r="Q232" s="106"/>
    </row>
    <row r="233" spans="1:17" s="30" customFormat="1" x14ac:dyDescent="0.35">
      <c r="A233" s="183"/>
      <c r="B233" s="181"/>
      <c r="C233" s="182"/>
      <c r="D233" s="182"/>
      <c r="E233" s="182"/>
      <c r="F233" s="182"/>
      <c r="G233" s="182"/>
      <c r="H233" s="182"/>
      <c r="I233" s="182"/>
      <c r="J233" s="182"/>
      <c r="K233" s="182"/>
      <c r="L233" s="174"/>
      <c r="O233" s="106"/>
      <c r="P233" s="106"/>
      <c r="Q233" s="106"/>
    </row>
    <row r="234" spans="1:17" s="10" customFormat="1" x14ac:dyDescent="0.35">
      <c r="A234" s="7"/>
      <c r="B234" s="468"/>
      <c r="C234" s="469"/>
      <c r="D234" s="469"/>
      <c r="E234" s="469"/>
      <c r="F234" s="469"/>
      <c r="G234" s="469"/>
      <c r="H234" s="469"/>
      <c r="I234" s="469"/>
      <c r="J234" s="469"/>
      <c r="K234" s="469"/>
      <c r="L234" s="470"/>
      <c r="M234" s="30"/>
    </row>
    <row r="235" spans="1:17" s="10" customFormat="1" x14ac:dyDescent="0.35">
      <c r="A235" s="7"/>
      <c r="B235" s="468"/>
      <c r="C235" s="469"/>
      <c r="D235" s="469"/>
      <c r="E235" s="469"/>
      <c r="F235" s="469"/>
      <c r="G235" s="469"/>
      <c r="H235" s="469"/>
      <c r="I235" s="469"/>
      <c r="J235" s="469"/>
      <c r="K235" s="469"/>
      <c r="L235" s="470"/>
      <c r="M235" s="30"/>
    </row>
    <row r="236" spans="1:17" s="10" customFormat="1" x14ac:dyDescent="0.35">
      <c r="A236" s="8"/>
      <c r="B236" s="468"/>
      <c r="C236" s="469"/>
      <c r="D236" s="469"/>
      <c r="E236" s="469"/>
      <c r="F236" s="469"/>
      <c r="G236" s="469"/>
      <c r="H236" s="469"/>
      <c r="I236" s="469"/>
      <c r="J236" s="469"/>
      <c r="K236" s="469"/>
      <c r="L236" s="470"/>
      <c r="M236" s="30"/>
    </row>
    <row r="237" spans="1:17" s="10" customFormat="1" x14ac:dyDescent="0.35">
      <c r="A237" s="8"/>
      <c r="B237" s="468"/>
      <c r="C237" s="469"/>
      <c r="D237" s="469"/>
      <c r="E237" s="469"/>
      <c r="F237" s="469"/>
      <c r="G237" s="469"/>
      <c r="H237" s="469"/>
      <c r="I237" s="469"/>
      <c r="J237" s="469"/>
      <c r="K237" s="469"/>
      <c r="L237" s="470"/>
      <c r="M237" s="30"/>
    </row>
    <row r="238" spans="1:17" s="10" customFormat="1" x14ac:dyDescent="0.35">
      <c r="A238" s="8"/>
      <c r="B238" s="468"/>
      <c r="C238" s="469"/>
      <c r="D238" s="469"/>
      <c r="E238" s="469"/>
      <c r="F238" s="469"/>
      <c r="G238" s="469"/>
      <c r="H238" s="469"/>
      <c r="I238" s="469"/>
      <c r="J238" s="469"/>
      <c r="K238" s="469"/>
      <c r="L238" s="470"/>
      <c r="M238" s="30"/>
    </row>
    <row r="239" spans="1:17" s="10" customFormat="1" x14ac:dyDescent="0.35">
      <c r="A239" s="7"/>
      <c r="B239" s="468"/>
      <c r="C239" s="469"/>
      <c r="D239" s="469"/>
      <c r="E239" s="469"/>
      <c r="F239" s="469"/>
      <c r="G239" s="469"/>
      <c r="H239" s="469"/>
      <c r="I239" s="469"/>
      <c r="J239" s="469"/>
      <c r="K239" s="469"/>
      <c r="L239" s="470"/>
      <c r="M239" s="30"/>
    </row>
    <row r="240" spans="1:17" s="10" customFormat="1" x14ac:dyDescent="0.35">
      <c r="A240" s="7"/>
      <c r="B240" s="468"/>
      <c r="C240" s="469"/>
      <c r="D240" s="469"/>
      <c r="E240" s="469"/>
      <c r="F240" s="469"/>
      <c r="G240" s="469"/>
      <c r="H240" s="469"/>
      <c r="I240" s="469"/>
      <c r="J240" s="469"/>
      <c r="K240" s="469"/>
      <c r="L240" s="470"/>
      <c r="M240" s="30"/>
    </row>
    <row r="241" spans="1:17" s="10" customFormat="1" x14ac:dyDescent="0.35">
      <c r="A241" s="7"/>
      <c r="B241" s="468"/>
      <c r="C241" s="469"/>
      <c r="D241" s="469"/>
      <c r="E241" s="469"/>
      <c r="F241" s="469"/>
      <c r="G241" s="469"/>
      <c r="H241" s="469"/>
      <c r="I241" s="469"/>
      <c r="J241" s="469"/>
      <c r="K241" s="469"/>
      <c r="L241" s="470"/>
      <c r="M241" s="30"/>
    </row>
    <row r="242" spans="1:17" s="30" customFormat="1" x14ac:dyDescent="0.35">
      <c r="A242" s="183"/>
      <c r="B242" s="142"/>
      <c r="C242" s="143"/>
      <c r="D242" s="143"/>
      <c r="E242" s="143"/>
      <c r="F242" s="143"/>
      <c r="G242" s="143"/>
      <c r="H242" s="143"/>
      <c r="I242" s="143"/>
      <c r="J242" s="143"/>
      <c r="K242" s="143"/>
      <c r="L242" s="144"/>
      <c r="O242" s="106"/>
      <c r="P242" s="106"/>
      <c r="Q242" s="106"/>
    </row>
    <row r="243" spans="1:17" s="10" customFormat="1" x14ac:dyDescent="0.35">
      <c r="A243" s="7"/>
      <c r="B243" s="471" t="s">
        <v>35</v>
      </c>
      <c r="C243" s="472"/>
      <c r="D243" s="472"/>
      <c r="E243" s="472"/>
      <c r="F243" s="472"/>
      <c r="G243" s="472"/>
      <c r="H243" s="472"/>
      <c r="I243" s="472"/>
      <c r="J243" s="472"/>
      <c r="K243" s="472"/>
      <c r="L243" s="473"/>
      <c r="M243" s="162"/>
    </row>
    <row r="244" spans="1:17" s="30" customFormat="1" x14ac:dyDescent="0.35">
      <c r="A244" s="183"/>
      <c r="B244" s="181"/>
      <c r="C244" s="182"/>
      <c r="D244" s="182"/>
      <c r="E244" s="182"/>
      <c r="F244" s="182"/>
      <c r="G244" s="182"/>
      <c r="H244" s="182"/>
      <c r="I244" s="182"/>
      <c r="J244" s="182"/>
      <c r="K244" s="182"/>
      <c r="L244" s="174"/>
      <c r="O244" s="106"/>
      <c r="P244" s="106"/>
      <c r="Q244" s="106"/>
    </row>
    <row r="245" spans="1:17" s="30" customFormat="1" x14ac:dyDescent="0.35">
      <c r="A245" s="183"/>
      <c r="B245" s="417" t="str">
        <f>IF(Intro!$G$23="English",O245,P245)</f>
        <v>Are the goods produced in Canada comparable in non-price factors (including product quality, lead and delivery times, reliability of supply, etc.) with the imported goods from the People's Republic of China, the Republic of Korea, and the Republic of Türkiye? Explain.</v>
      </c>
      <c r="C245" s="418"/>
      <c r="D245" s="418"/>
      <c r="E245" s="418"/>
      <c r="F245" s="418"/>
      <c r="G245" s="418"/>
      <c r="H245" s="418"/>
      <c r="I245" s="418"/>
      <c r="J245" s="418"/>
      <c r="K245" s="418"/>
      <c r="L245" s="434"/>
      <c r="O245" s="106" t="str">
        <f>"Are the goods produced in Canada comparable in non-price factors (including product quality, lead and delivery times, reliability of supply, etc.) with the imported goods from "&amp;Variables!B5&amp;"? Explain."</f>
        <v>Are the goods produced in Canada comparable in non-price factors (including product quality, lead and delivery times, reliability of supply, etc.) with the imported goods from the People's Republic of China, the Republic of Korea, and the Republic of Türkiye? Explain.</v>
      </c>
      <c r="P245" s="106" t="str">
        <f>"Les marchandises produites au Canada sont-elles comparables en termes de facteurs autres que le prix (y compris la qualité du produit, les délais de livraison et de livraison, la fiabilité de l'approvisionnement, etc.)"&amp;" avec les marchandises importées "&amp;Variables!C5&amp;"? Expliquez."</f>
        <v>Les marchandises produites au Canada sont-elles comparables en termes de facteurs autres que le prix (y compris la qualité du produit, les délais de livraison et de livraison, la fiabilité de l'approvisionnement, etc.) avec les marchandises importées de la République populaire de Chine, de la République de Corée et de la République de Türkiye? Expliquez.</v>
      </c>
      <c r="Q245" s="106"/>
    </row>
    <row r="246" spans="1:17" s="30" customFormat="1" x14ac:dyDescent="0.35">
      <c r="A246" s="183"/>
      <c r="B246" s="417"/>
      <c r="C246" s="418"/>
      <c r="D246" s="418"/>
      <c r="E246" s="418"/>
      <c r="F246" s="418"/>
      <c r="G246" s="418"/>
      <c r="H246" s="418"/>
      <c r="I246" s="418"/>
      <c r="J246" s="418"/>
      <c r="K246" s="418"/>
      <c r="L246" s="434"/>
      <c r="O246" s="106"/>
      <c r="P246" s="106"/>
      <c r="Q246" s="106"/>
    </row>
    <row r="247" spans="1:17" s="30" customFormat="1" x14ac:dyDescent="0.35">
      <c r="A247" s="183"/>
      <c r="B247" s="181"/>
      <c r="C247" s="182"/>
      <c r="D247" s="182"/>
      <c r="E247" s="182"/>
      <c r="F247" s="182"/>
      <c r="G247" s="182"/>
      <c r="H247" s="182"/>
      <c r="I247" s="182"/>
      <c r="J247" s="182"/>
      <c r="K247" s="182"/>
      <c r="L247" s="174"/>
      <c r="O247" s="106"/>
      <c r="P247" s="106"/>
      <c r="Q247" s="106"/>
    </row>
    <row r="248" spans="1:17" s="10" customFormat="1" x14ac:dyDescent="0.35">
      <c r="A248" s="7"/>
      <c r="B248" s="468"/>
      <c r="C248" s="469"/>
      <c r="D248" s="469"/>
      <c r="E248" s="469"/>
      <c r="F248" s="469"/>
      <c r="G248" s="469"/>
      <c r="H248" s="469"/>
      <c r="I248" s="469"/>
      <c r="J248" s="469"/>
      <c r="K248" s="469"/>
      <c r="L248" s="470"/>
      <c r="M248" s="30"/>
    </row>
    <row r="249" spans="1:17" s="10" customFormat="1" x14ac:dyDescent="0.35">
      <c r="A249" s="7"/>
      <c r="B249" s="468"/>
      <c r="C249" s="469"/>
      <c r="D249" s="469"/>
      <c r="E249" s="469"/>
      <c r="F249" s="469"/>
      <c r="G249" s="469"/>
      <c r="H249" s="469"/>
      <c r="I249" s="469"/>
      <c r="J249" s="469"/>
      <c r="K249" s="469"/>
      <c r="L249" s="470"/>
      <c r="M249" s="30"/>
    </row>
    <row r="250" spans="1:17" s="10" customFormat="1" x14ac:dyDescent="0.35">
      <c r="A250" s="8"/>
      <c r="B250" s="468"/>
      <c r="C250" s="469"/>
      <c r="D250" s="469"/>
      <c r="E250" s="469"/>
      <c r="F250" s="469"/>
      <c r="G250" s="469"/>
      <c r="H250" s="469"/>
      <c r="I250" s="469"/>
      <c r="J250" s="469"/>
      <c r="K250" s="469"/>
      <c r="L250" s="470"/>
      <c r="M250" s="30"/>
    </row>
    <row r="251" spans="1:17" s="10" customFormat="1" x14ac:dyDescent="0.35">
      <c r="A251" s="8"/>
      <c r="B251" s="468"/>
      <c r="C251" s="469"/>
      <c r="D251" s="469"/>
      <c r="E251" s="469"/>
      <c r="F251" s="469"/>
      <c r="G251" s="469"/>
      <c r="H251" s="469"/>
      <c r="I251" s="469"/>
      <c r="J251" s="469"/>
      <c r="K251" s="469"/>
      <c r="L251" s="470"/>
      <c r="M251" s="30"/>
    </row>
    <row r="252" spans="1:17" s="10" customFormat="1" x14ac:dyDescent="0.35">
      <c r="A252" s="8"/>
      <c r="B252" s="468"/>
      <c r="C252" s="469"/>
      <c r="D252" s="469"/>
      <c r="E252" s="469"/>
      <c r="F252" s="469"/>
      <c r="G252" s="469"/>
      <c r="H252" s="469"/>
      <c r="I252" s="469"/>
      <c r="J252" s="469"/>
      <c r="K252" s="469"/>
      <c r="L252" s="470"/>
      <c r="M252" s="30"/>
    </row>
    <row r="253" spans="1:17" s="10" customFormat="1" x14ac:dyDescent="0.35">
      <c r="A253" s="7"/>
      <c r="B253" s="468"/>
      <c r="C253" s="469"/>
      <c r="D253" s="469"/>
      <c r="E253" s="469"/>
      <c r="F253" s="469"/>
      <c r="G253" s="469"/>
      <c r="H253" s="469"/>
      <c r="I253" s="469"/>
      <c r="J253" s="469"/>
      <c r="K253" s="469"/>
      <c r="L253" s="470"/>
      <c r="M253" s="30"/>
    </row>
    <row r="254" spans="1:17" s="10" customFormat="1" x14ac:dyDescent="0.35">
      <c r="A254" s="7"/>
      <c r="B254" s="468"/>
      <c r="C254" s="469"/>
      <c r="D254" s="469"/>
      <c r="E254" s="469"/>
      <c r="F254" s="469"/>
      <c r="G254" s="469"/>
      <c r="H254" s="469"/>
      <c r="I254" s="469"/>
      <c r="J254" s="469"/>
      <c r="K254" s="469"/>
      <c r="L254" s="470"/>
      <c r="M254" s="30"/>
    </row>
    <row r="255" spans="1:17" s="10" customFormat="1" x14ac:dyDescent="0.35">
      <c r="A255" s="7"/>
      <c r="B255" s="468"/>
      <c r="C255" s="469"/>
      <c r="D255" s="469"/>
      <c r="E255" s="469"/>
      <c r="F255" s="469"/>
      <c r="G255" s="469"/>
      <c r="H255" s="469"/>
      <c r="I255" s="469"/>
      <c r="J255" s="469"/>
      <c r="K255" s="469"/>
      <c r="L255" s="470"/>
      <c r="M255" s="30"/>
    </row>
    <row r="256" spans="1:17" s="30" customFormat="1" x14ac:dyDescent="0.35">
      <c r="A256" s="183"/>
      <c r="B256" s="142"/>
      <c r="C256" s="143"/>
      <c r="D256" s="143"/>
      <c r="E256" s="143"/>
      <c r="F256" s="143"/>
      <c r="G256" s="143"/>
      <c r="H256" s="143"/>
      <c r="I256" s="143"/>
      <c r="J256" s="143"/>
      <c r="K256" s="143"/>
      <c r="L256" s="144"/>
      <c r="O256" s="106"/>
      <c r="P256" s="106"/>
      <c r="Q256" s="106"/>
    </row>
    <row r="257" spans="1:17" x14ac:dyDescent="0.35">
      <c r="A257" s="7"/>
    </row>
    <row r="258" spans="1:17" x14ac:dyDescent="0.35">
      <c r="A258" s="7"/>
      <c r="B258" s="484" t="str">
        <f>IF(Intro!$G$23="English",O258,P258)</f>
        <v>SALES</v>
      </c>
      <c r="C258" s="485"/>
      <c r="D258" s="485"/>
      <c r="E258" s="485"/>
      <c r="F258" s="485"/>
      <c r="G258" s="485"/>
      <c r="H258" s="485"/>
      <c r="I258" s="485"/>
      <c r="J258" s="485"/>
      <c r="K258" s="485"/>
      <c r="L258" s="486"/>
      <c r="M258" s="30"/>
      <c r="O258" s="92" t="s">
        <v>276</v>
      </c>
      <c r="P258" s="92" t="s">
        <v>277</v>
      </c>
    </row>
    <row r="259" spans="1:17" s="10" customFormat="1" x14ac:dyDescent="0.35">
      <c r="A259" s="7"/>
      <c r="B259" s="471" t="s">
        <v>56</v>
      </c>
      <c r="C259" s="472"/>
      <c r="D259" s="472"/>
      <c r="E259" s="472"/>
      <c r="F259" s="472"/>
      <c r="G259" s="472"/>
      <c r="H259" s="472"/>
      <c r="I259" s="472"/>
      <c r="J259" s="472"/>
      <c r="K259" s="472"/>
      <c r="L259" s="473"/>
      <c r="M259" s="162"/>
    </row>
    <row r="260" spans="1:17" s="30" customFormat="1" x14ac:dyDescent="0.35">
      <c r="A260" s="183"/>
      <c r="B260" s="181"/>
      <c r="C260" s="182"/>
      <c r="D260" s="182"/>
      <c r="E260" s="182"/>
      <c r="F260" s="182"/>
      <c r="G260" s="182"/>
      <c r="H260" s="182"/>
      <c r="I260" s="182"/>
      <c r="J260" s="182"/>
      <c r="K260" s="182"/>
      <c r="L260" s="174"/>
      <c r="O260" s="106"/>
      <c r="P260" s="106"/>
      <c r="Q260" s="106"/>
    </row>
    <row r="261" spans="1:17" s="30" customFormat="1" x14ac:dyDescent="0.35">
      <c r="A261" s="183"/>
      <c r="B261" s="476" t="str">
        <f>IF(Intro!$G$23="English",O261,P261)</f>
        <v>Describe any changes in your firm's channels of distribution since January 1, 2022.</v>
      </c>
      <c r="C261" s="477"/>
      <c r="D261" s="477"/>
      <c r="E261" s="477"/>
      <c r="F261" s="477"/>
      <c r="G261" s="477"/>
      <c r="H261" s="477"/>
      <c r="I261" s="477"/>
      <c r="J261" s="477"/>
      <c r="K261" s="477"/>
      <c r="L261" s="478"/>
      <c r="O261" s="106" t="str">
        <f>"Describe any changes in your firm's channels of distribution since January 1, "&amp;Variables!B6&amp;"."</f>
        <v>Describe any changes in your firm's channels of distribution since January 1, 2022.</v>
      </c>
      <c r="P261" s="106" t="str">
        <f>"Décrivez tout changement dans les canaux de distribution de votre entreprise depuis le 1er janvier "&amp;Variables!B6&amp;"."</f>
        <v>Décrivez tout changement dans les canaux de distribution de votre entreprise depuis le 1er janvier 2022.</v>
      </c>
      <c r="Q261" s="106"/>
    </row>
    <row r="262" spans="1:17" s="30" customFormat="1" x14ac:dyDescent="0.35">
      <c r="A262" s="183"/>
      <c r="B262" s="181"/>
      <c r="C262" s="182"/>
      <c r="D262" s="182"/>
      <c r="E262" s="182"/>
      <c r="F262" s="182"/>
      <c r="G262" s="182"/>
      <c r="H262" s="182"/>
      <c r="I262" s="182"/>
      <c r="J262" s="182"/>
      <c r="K262" s="182"/>
      <c r="L262" s="174"/>
      <c r="O262" s="106"/>
      <c r="P262" s="106"/>
      <c r="Q262" s="106"/>
    </row>
    <row r="263" spans="1:17" s="10" customFormat="1" x14ac:dyDescent="0.35">
      <c r="A263" s="7"/>
      <c r="B263" s="468"/>
      <c r="C263" s="469"/>
      <c r="D263" s="469"/>
      <c r="E263" s="469"/>
      <c r="F263" s="469"/>
      <c r="G263" s="469"/>
      <c r="H263" s="469"/>
      <c r="I263" s="469"/>
      <c r="J263" s="469"/>
      <c r="K263" s="469"/>
      <c r="L263" s="470"/>
      <c r="M263" s="30"/>
    </row>
    <row r="264" spans="1:17" s="10" customFormat="1" x14ac:dyDescent="0.35">
      <c r="A264" s="7"/>
      <c r="B264" s="468"/>
      <c r="C264" s="469"/>
      <c r="D264" s="469"/>
      <c r="E264" s="469"/>
      <c r="F264" s="469"/>
      <c r="G264" s="469"/>
      <c r="H264" s="469"/>
      <c r="I264" s="469"/>
      <c r="J264" s="469"/>
      <c r="K264" s="469"/>
      <c r="L264" s="470"/>
      <c r="M264" s="30"/>
    </row>
    <row r="265" spans="1:17" s="10" customFormat="1" x14ac:dyDescent="0.35">
      <c r="A265" s="8"/>
      <c r="B265" s="468"/>
      <c r="C265" s="469"/>
      <c r="D265" s="469"/>
      <c r="E265" s="469"/>
      <c r="F265" s="469"/>
      <c r="G265" s="469"/>
      <c r="H265" s="469"/>
      <c r="I265" s="469"/>
      <c r="J265" s="469"/>
      <c r="K265" s="469"/>
      <c r="L265" s="470"/>
      <c r="M265" s="30"/>
    </row>
    <row r="266" spans="1:17" s="10" customFormat="1" x14ac:dyDescent="0.35">
      <c r="A266" s="8"/>
      <c r="B266" s="468"/>
      <c r="C266" s="469"/>
      <c r="D266" s="469"/>
      <c r="E266" s="469"/>
      <c r="F266" s="469"/>
      <c r="G266" s="469"/>
      <c r="H266" s="469"/>
      <c r="I266" s="469"/>
      <c r="J266" s="469"/>
      <c r="K266" s="469"/>
      <c r="L266" s="470"/>
      <c r="M266" s="30"/>
    </row>
    <row r="267" spans="1:17" s="10" customFormat="1" x14ac:dyDescent="0.35">
      <c r="A267" s="8"/>
      <c r="B267" s="468"/>
      <c r="C267" s="469"/>
      <c r="D267" s="469"/>
      <c r="E267" s="469"/>
      <c r="F267" s="469"/>
      <c r="G267" s="469"/>
      <c r="H267" s="469"/>
      <c r="I267" s="469"/>
      <c r="J267" s="469"/>
      <c r="K267" s="469"/>
      <c r="L267" s="470"/>
      <c r="M267" s="30"/>
    </row>
    <row r="268" spans="1:17" s="10" customFormat="1" x14ac:dyDescent="0.35">
      <c r="A268" s="7"/>
      <c r="B268" s="468"/>
      <c r="C268" s="469"/>
      <c r="D268" s="469"/>
      <c r="E268" s="469"/>
      <c r="F268" s="469"/>
      <c r="G268" s="469"/>
      <c r="H268" s="469"/>
      <c r="I268" s="469"/>
      <c r="J268" s="469"/>
      <c r="K268" s="469"/>
      <c r="L268" s="470"/>
      <c r="M268" s="30"/>
    </row>
    <row r="269" spans="1:17" s="10" customFormat="1" x14ac:dyDescent="0.35">
      <c r="A269" s="7"/>
      <c r="B269" s="468"/>
      <c r="C269" s="469"/>
      <c r="D269" s="469"/>
      <c r="E269" s="469"/>
      <c r="F269" s="469"/>
      <c r="G269" s="469"/>
      <c r="H269" s="469"/>
      <c r="I269" s="469"/>
      <c r="J269" s="469"/>
      <c r="K269" s="469"/>
      <c r="L269" s="470"/>
      <c r="M269" s="30"/>
    </row>
    <row r="270" spans="1:17" s="10" customFormat="1" x14ac:dyDescent="0.35">
      <c r="A270" s="7"/>
      <c r="B270" s="468"/>
      <c r="C270" s="469"/>
      <c r="D270" s="469"/>
      <c r="E270" s="469"/>
      <c r="F270" s="469"/>
      <c r="G270" s="469"/>
      <c r="H270" s="469"/>
      <c r="I270" s="469"/>
      <c r="J270" s="469"/>
      <c r="K270" s="469"/>
      <c r="L270" s="470"/>
      <c r="M270" s="30"/>
    </row>
    <row r="271" spans="1:17" s="30" customFormat="1" x14ac:dyDescent="0.35">
      <c r="A271" s="183"/>
      <c r="B271" s="142"/>
      <c r="C271" s="143"/>
      <c r="D271" s="143"/>
      <c r="E271" s="143"/>
      <c r="F271" s="143"/>
      <c r="G271" s="143"/>
      <c r="H271" s="143"/>
      <c r="I271" s="143"/>
      <c r="J271" s="143"/>
      <c r="K271" s="143"/>
      <c r="L271" s="144"/>
      <c r="O271" s="106"/>
      <c r="P271" s="106"/>
      <c r="Q271" s="106"/>
    </row>
    <row r="272" spans="1:17" s="10" customFormat="1" x14ac:dyDescent="0.35">
      <c r="A272" s="7"/>
      <c r="B272" s="471" t="s">
        <v>57</v>
      </c>
      <c r="C272" s="472"/>
      <c r="D272" s="472"/>
      <c r="E272" s="472"/>
      <c r="F272" s="472"/>
      <c r="G272" s="472"/>
      <c r="H272" s="472"/>
      <c r="I272" s="472"/>
      <c r="J272" s="472"/>
      <c r="K272" s="472"/>
      <c r="L272" s="473"/>
      <c r="M272" s="162"/>
    </row>
    <row r="273" spans="1:17" s="30" customFormat="1" x14ac:dyDescent="0.35">
      <c r="A273" s="183"/>
      <c r="B273" s="181"/>
      <c r="C273" s="182"/>
      <c r="D273" s="182"/>
      <c r="E273" s="182"/>
      <c r="F273" s="182"/>
      <c r="G273" s="182"/>
      <c r="H273" s="182"/>
      <c r="I273" s="182"/>
      <c r="J273" s="182"/>
      <c r="K273" s="182"/>
      <c r="L273" s="174"/>
      <c r="O273" s="106"/>
      <c r="P273" s="106"/>
      <c r="Q273" s="106"/>
    </row>
    <row r="274" spans="1:17" s="30" customFormat="1" ht="14.5" customHeight="1" x14ac:dyDescent="0.35">
      <c r="A274" s="183"/>
      <c r="B274" s="417" t="str">
        <f>IF(Intro!$G$23="English",O274,P274)</f>
        <v>How does your firm promote sales of the goods in the Canadian market? Have your methods changed since January 1, 2022?</v>
      </c>
      <c r="C274" s="418"/>
      <c r="D274" s="418"/>
      <c r="E274" s="418"/>
      <c r="F274" s="418"/>
      <c r="G274" s="418"/>
      <c r="H274" s="418"/>
      <c r="I274" s="418"/>
      <c r="J274" s="418"/>
      <c r="K274" s="418"/>
      <c r="L274" s="434"/>
      <c r="O274" s="106" t="str">
        <f>"How does your firm promote sales of the goods in the Canadian market? Have your methods changed since January 1, "&amp;Variables!B6&amp;"?"</f>
        <v>How does your firm promote sales of the goods in the Canadian market? Have your methods changed since January 1, 2022?</v>
      </c>
      <c r="P274" s="106"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2022?</v>
      </c>
      <c r="Q274" s="106"/>
    </row>
    <row r="275" spans="1:17" s="30" customFormat="1" x14ac:dyDescent="0.35">
      <c r="A275" s="183"/>
      <c r="B275" s="181"/>
      <c r="C275" s="182"/>
      <c r="D275" s="182"/>
      <c r="E275" s="182"/>
      <c r="F275" s="182"/>
      <c r="G275" s="182"/>
      <c r="H275" s="182"/>
      <c r="I275" s="182"/>
      <c r="J275" s="182"/>
      <c r="K275" s="182"/>
      <c r="L275" s="174"/>
      <c r="O275" s="106"/>
      <c r="P275" s="106"/>
      <c r="Q275" s="106"/>
    </row>
    <row r="276" spans="1:17" s="10" customFormat="1" x14ac:dyDescent="0.35">
      <c r="A276" s="7"/>
      <c r="B276" s="468"/>
      <c r="C276" s="469"/>
      <c r="D276" s="469"/>
      <c r="E276" s="469"/>
      <c r="F276" s="469"/>
      <c r="G276" s="469"/>
      <c r="H276" s="469"/>
      <c r="I276" s="469"/>
      <c r="J276" s="469"/>
      <c r="K276" s="469"/>
      <c r="L276" s="470"/>
      <c r="M276" s="30"/>
    </row>
    <row r="277" spans="1:17" s="10" customFormat="1" x14ac:dyDescent="0.35">
      <c r="A277" s="7"/>
      <c r="B277" s="468"/>
      <c r="C277" s="469"/>
      <c r="D277" s="469"/>
      <c r="E277" s="469"/>
      <c r="F277" s="469"/>
      <c r="G277" s="469"/>
      <c r="H277" s="469"/>
      <c r="I277" s="469"/>
      <c r="J277" s="469"/>
      <c r="K277" s="469"/>
      <c r="L277" s="470"/>
      <c r="M277" s="30"/>
    </row>
    <row r="278" spans="1:17" s="10" customFormat="1" x14ac:dyDescent="0.35">
      <c r="A278" s="7"/>
      <c r="B278" s="468"/>
      <c r="C278" s="469"/>
      <c r="D278" s="469"/>
      <c r="E278" s="469"/>
      <c r="F278" s="469"/>
      <c r="G278" s="469"/>
      <c r="H278" s="469"/>
      <c r="I278" s="469"/>
      <c r="J278" s="469"/>
      <c r="K278" s="469"/>
      <c r="L278" s="470"/>
      <c r="M278" s="30"/>
    </row>
    <row r="279" spans="1:17" s="10" customFormat="1" x14ac:dyDescent="0.35">
      <c r="A279" s="8"/>
      <c r="B279" s="468"/>
      <c r="C279" s="469"/>
      <c r="D279" s="469"/>
      <c r="E279" s="469"/>
      <c r="F279" s="469"/>
      <c r="G279" s="469"/>
      <c r="H279" s="469"/>
      <c r="I279" s="469"/>
      <c r="J279" s="469"/>
      <c r="K279" s="469"/>
      <c r="L279" s="470"/>
      <c r="M279" s="30"/>
    </row>
    <row r="280" spans="1:17" s="10" customFormat="1" x14ac:dyDescent="0.35">
      <c r="A280" s="8"/>
      <c r="B280" s="468"/>
      <c r="C280" s="469"/>
      <c r="D280" s="469"/>
      <c r="E280" s="469"/>
      <c r="F280" s="469"/>
      <c r="G280" s="469"/>
      <c r="H280" s="469"/>
      <c r="I280" s="469"/>
      <c r="J280" s="469"/>
      <c r="K280" s="469"/>
      <c r="L280" s="470"/>
      <c r="M280" s="30"/>
    </row>
    <row r="281" spans="1:17" s="10" customFormat="1" x14ac:dyDescent="0.35">
      <c r="A281" s="8"/>
      <c r="B281" s="468"/>
      <c r="C281" s="469"/>
      <c r="D281" s="469"/>
      <c r="E281" s="469"/>
      <c r="F281" s="469"/>
      <c r="G281" s="469"/>
      <c r="H281" s="469"/>
      <c r="I281" s="469"/>
      <c r="J281" s="469"/>
      <c r="K281" s="469"/>
      <c r="L281" s="470"/>
      <c r="M281" s="30"/>
    </row>
    <row r="282" spans="1:17" s="10" customFormat="1" x14ac:dyDescent="0.35">
      <c r="A282" s="7"/>
      <c r="B282" s="468"/>
      <c r="C282" s="469"/>
      <c r="D282" s="469"/>
      <c r="E282" s="469"/>
      <c r="F282" s="469"/>
      <c r="G282" s="469"/>
      <c r="H282" s="469"/>
      <c r="I282" s="469"/>
      <c r="J282" s="469"/>
      <c r="K282" s="469"/>
      <c r="L282" s="470"/>
      <c r="M282" s="30"/>
    </row>
    <row r="283" spans="1:17" s="10" customFormat="1" x14ac:dyDescent="0.35">
      <c r="A283" s="7"/>
      <c r="B283" s="468"/>
      <c r="C283" s="469"/>
      <c r="D283" s="469"/>
      <c r="E283" s="469"/>
      <c r="F283" s="469"/>
      <c r="G283" s="469"/>
      <c r="H283" s="469"/>
      <c r="I283" s="469"/>
      <c r="J283" s="469"/>
      <c r="K283" s="469"/>
      <c r="L283" s="470"/>
      <c r="M283" s="30"/>
    </row>
    <row r="284" spans="1:17" s="30" customFormat="1" x14ac:dyDescent="0.35">
      <c r="A284" s="183"/>
      <c r="B284" s="142"/>
      <c r="C284" s="143"/>
      <c r="D284" s="143"/>
      <c r="E284" s="143"/>
      <c r="F284" s="143"/>
      <c r="G284" s="143"/>
      <c r="H284" s="143"/>
      <c r="I284" s="143"/>
      <c r="J284" s="143"/>
      <c r="K284" s="143"/>
      <c r="L284" s="144"/>
      <c r="O284" s="106"/>
      <c r="P284" s="106"/>
      <c r="Q284" s="106"/>
    </row>
    <row r="285" spans="1:17" s="10" customFormat="1" x14ac:dyDescent="0.35">
      <c r="A285" s="7"/>
      <c r="B285" s="471" t="s">
        <v>45</v>
      </c>
      <c r="C285" s="472"/>
      <c r="D285" s="472"/>
      <c r="E285" s="472"/>
      <c r="F285" s="472"/>
      <c r="G285" s="472"/>
      <c r="H285" s="472"/>
      <c r="I285" s="472"/>
      <c r="J285" s="472"/>
      <c r="K285" s="472"/>
      <c r="L285" s="473"/>
      <c r="M285" s="162"/>
    </row>
    <row r="286" spans="1:17" s="30" customFormat="1" x14ac:dyDescent="0.35">
      <c r="A286" s="183"/>
      <c r="B286" s="181"/>
      <c r="C286" s="182"/>
      <c r="D286" s="182"/>
      <c r="E286" s="182"/>
      <c r="F286" s="182"/>
      <c r="G286" s="182"/>
      <c r="H286" s="182"/>
      <c r="I286" s="182"/>
      <c r="J286" s="182"/>
      <c r="K286" s="182"/>
      <c r="L286" s="174"/>
      <c r="O286" s="106"/>
      <c r="P286" s="106"/>
      <c r="Q286" s="106"/>
    </row>
    <row r="287" spans="1:17" s="30" customFormat="1" x14ac:dyDescent="0.35">
      <c r="A287" s="183"/>
      <c r="B287" s="417" t="str">
        <f>IF(Intro!$G$23="English",O287,P287)</f>
        <v>How does your firm price the goods in the Canadian market? Explain any firm-specific terms used. Explain whether these general pricing practices have changed since January 1, 2022.</v>
      </c>
      <c r="C287" s="418"/>
      <c r="D287" s="418"/>
      <c r="E287" s="418"/>
      <c r="F287" s="418"/>
      <c r="G287" s="418"/>
      <c r="H287" s="418"/>
      <c r="I287" s="418"/>
      <c r="J287" s="418"/>
      <c r="K287" s="418"/>
      <c r="L287" s="434"/>
      <c r="O287" s="106"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2022.</v>
      </c>
      <c r="P287" s="106" t="str">
        <f>"Comment votre entreprise fixe-t-elle le prix de ses marchandises sur le marché canadien? Expliquez en détail les termes spécifiques à votre entreprise. Indiquez si ces pratiques générales de fixation des prix ont changé depuis le 1er janvier "&amp;Variables!B6&amp;"."</f>
        <v>Comment votre entreprise fixe-t-elle le prix de ses marchandises sur le marché canadien? Expliquez en détail les termes spécifiques à votre entreprise. Indiquez si ces pratiques générales de fixation des prix ont changé depuis le 1er janvier 2022.</v>
      </c>
      <c r="Q287" s="106"/>
    </row>
    <row r="288" spans="1:17" s="30" customFormat="1" x14ac:dyDescent="0.35">
      <c r="A288" s="183"/>
      <c r="B288" s="417"/>
      <c r="C288" s="418"/>
      <c r="D288" s="418"/>
      <c r="E288" s="418"/>
      <c r="F288" s="418"/>
      <c r="G288" s="418"/>
      <c r="H288" s="418"/>
      <c r="I288" s="418"/>
      <c r="J288" s="418"/>
      <c r="K288" s="418"/>
      <c r="L288" s="434"/>
      <c r="O288" s="106"/>
      <c r="P288" s="106"/>
      <c r="Q288" s="106"/>
    </row>
    <row r="289" spans="1:17" s="30" customFormat="1" x14ac:dyDescent="0.35">
      <c r="A289" s="183"/>
      <c r="B289" s="181"/>
      <c r="C289" s="182"/>
      <c r="D289" s="182"/>
      <c r="E289" s="182"/>
      <c r="F289" s="182"/>
      <c r="G289" s="182"/>
      <c r="H289" s="182"/>
      <c r="I289" s="182"/>
      <c r="J289" s="182"/>
      <c r="K289" s="182"/>
      <c r="L289" s="174"/>
      <c r="O289" s="106"/>
      <c r="P289" s="106"/>
      <c r="Q289" s="106"/>
    </row>
    <row r="290" spans="1:17" s="10" customFormat="1" x14ac:dyDescent="0.35">
      <c r="A290" s="7"/>
      <c r="B290" s="468"/>
      <c r="C290" s="469"/>
      <c r="D290" s="469"/>
      <c r="E290" s="469"/>
      <c r="F290" s="469"/>
      <c r="G290" s="469"/>
      <c r="H290" s="469"/>
      <c r="I290" s="469"/>
      <c r="J290" s="469"/>
      <c r="K290" s="469"/>
      <c r="L290" s="470"/>
      <c r="M290" s="30"/>
    </row>
    <row r="291" spans="1:17" s="10" customFormat="1" x14ac:dyDescent="0.35">
      <c r="A291" s="7"/>
      <c r="B291" s="468"/>
      <c r="C291" s="469"/>
      <c r="D291" s="469"/>
      <c r="E291" s="469"/>
      <c r="F291" s="469"/>
      <c r="G291" s="469"/>
      <c r="H291" s="469"/>
      <c r="I291" s="469"/>
      <c r="J291" s="469"/>
      <c r="K291" s="469"/>
      <c r="L291" s="470"/>
      <c r="M291" s="30"/>
    </row>
    <row r="292" spans="1:17" s="10" customFormat="1" x14ac:dyDescent="0.35">
      <c r="A292" s="8"/>
      <c r="B292" s="468"/>
      <c r="C292" s="469"/>
      <c r="D292" s="469"/>
      <c r="E292" s="469"/>
      <c r="F292" s="469"/>
      <c r="G292" s="469"/>
      <c r="H292" s="469"/>
      <c r="I292" s="469"/>
      <c r="J292" s="469"/>
      <c r="K292" s="469"/>
      <c r="L292" s="470"/>
      <c r="M292" s="30"/>
    </row>
    <row r="293" spans="1:17" s="10" customFormat="1" x14ac:dyDescent="0.35">
      <c r="A293" s="8"/>
      <c r="B293" s="468"/>
      <c r="C293" s="469"/>
      <c r="D293" s="469"/>
      <c r="E293" s="469"/>
      <c r="F293" s="469"/>
      <c r="G293" s="469"/>
      <c r="H293" s="469"/>
      <c r="I293" s="469"/>
      <c r="J293" s="469"/>
      <c r="K293" s="469"/>
      <c r="L293" s="470"/>
      <c r="M293" s="30"/>
    </row>
    <row r="294" spans="1:17" s="10" customFormat="1" x14ac:dyDescent="0.35">
      <c r="A294" s="8"/>
      <c r="B294" s="468"/>
      <c r="C294" s="469"/>
      <c r="D294" s="469"/>
      <c r="E294" s="469"/>
      <c r="F294" s="469"/>
      <c r="G294" s="469"/>
      <c r="H294" s="469"/>
      <c r="I294" s="469"/>
      <c r="J294" s="469"/>
      <c r="K294" s="469"/>
      <c r="L294" s="470"/>
      <c r="M294" s="30"/>
    </row>
    <row r="295" spans="1:17" s="10" customFormat="1" x14ac:dyDescent="0.35">
      <c r="A295" s="7"/>
      <c r="B295" s="468"/>
      <c r="C295" s="469"/>
      <c r="D295" s="469"/>
      <c r="E295" s="469"/>
      <c r="F295" s="469"/>
      <c r="G295" s="469"/>
      <c r="H295" s="469"/>
      <c r="I295" s="469"/>
      <c r="J295" s="469"/>
      <c r="K295" s="469"/>
      <c r="L295" s="470"/>
      <c r="M295" s="30"/>
    </row>
    <row r="296" spans="1:17" s="10" customFormat="1" x14ac:dyDescent="0.35">
      <c r="A296" s="7"/>
      <c r="B296" s="468"/>
      <c r="C296" s="469"/>
      <c r="D296" s="469"/>
      <c r="E296" s="469"/>
      <c r="F296" s="469"/>
      <c r="G296" s="469"/>
      <c r="H296" s="469"/>
      <c r="I296" s="469"/>
      <c r="J296" s="469"/>
      <c r="K296" s="469"/>
      <c r="L296" s="470"/>
      <c r="M296" s="30"/>
    </row>
    <row r="297" spans="1:17" s="10" customFormat="1" x14ac:dyDescent="0.35">
      <c r="A297" s="7"/>
      <c r="B297" s="468"/>
      <c r="C297" s="469"/>
      <c r="D297" s="469"/>
      <c r="E297" s="469"/>
      <c r="F297" s="469"/>
      <c r="G297" s="469"/>
      <c r="H297" s="469"/>
      <c r="I297" s="469"/>
      <c r="J297" s="469"/>
      <c r="K297" s="469"/>
      <c r="L297" s="470"/>
      <c r="M297" s="30"/>
    </row>
    <row r="298" spans="1:17" s="30" customFormat="1" x14ac:dyDescent="0.35">
      <c r="A298" s="183"/>
      <c r="B298" s="142"/>
      <c r="C298" s="143"/>
      <c r="D298" s="143"/>
      <c r="E298" s="143"/>
      <c r="F298" s="143"/>
      <c r="G298" s="143"/>
      <c r="H298" s="143"/>
      <c r="I298" s="143"/>
      <c r="J298" s="143"/>
      <c r="K298" s="143"/>
      <c r="L298" s="144"/>
      <c r="O298" s="106"/>
      <c r="P298" s="106"/>
      <c r="Q298" s="106"/>
    </row>
    <row r="299" spans="1:17" s="10" customFormat="1" x14ac:dyDescent="0.35">
      <c r="A299" s="7"/>
      <c r="B299" s="471" t="s">
        <v>58</v>
      </c>
      <c r="C299" s="472"/>
      <c r="D299" s="472"/>
      <c r="E299" s="472"/>
      <c r="F299" s="472"/>
      <c r="G299" s="472"/>
      <c r="H299" s="472"/>
      <c r="I299" s="472"/>
      <c r="J299" s="472"/>
      <c r="K299" s="472"/>
      <c r="L299" s="473"/>
      <c r="M299" s="162"/>
    </row>
    <row r="300" spans="1:17" s="30" customFormat="1" x14ac:dyDescent="0.35">
      <c r="A300" s="183"/>
      <c r="B300" s="181"/>
      <c r="C300" s="182"/>
      <c r="D300" s="182"/>
      <c r="E300" s="182"/>
      <c r="F300" s="182"/>
      <c r="G300" s="182"/>
      <c r="H300" s="182"/>
      <c r="I300" s="182"/>
      <c r="J300" s="182"/>
      <c r="K300" s="182"/>
      <c r="L300" s="174"/>
      <c r="O300" s="106"/>
      <c r="P300" s="106"/>
      <c r="Q300" s="106"/>
    </row>
    <row r="301" spans="1:17" s="30" customFormat="1" x14ac:dyDescent="0.35">
      <c r="A301" s="183"/>
      <c r="B301" s="417" t="str">
        <f>IF(Intro!$G$23="English",O301,P301)</f>
        <v>Provide details of any factors other than material costs (for example, exchange rate fluctuations) that have affected the prices of the goods in the Canadian market since January 1, 2022.</v>
      </c>
      <c r="C301" s="418"/>
      <c r="D301" s="418"/>
      <c r="E301" s="418"/>
      <c r="F301" s="418"/>
      <c r="G301" s="418"/>
      <c r="H301" s="418"/>
      <c r="I301" s="418"/>
      <c r="J301" s="418"/>
      <c r="K301" s="418"/>
      <c r="L301" s="434"/>
      <c r="O301" s="106"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2022.</v>
      </c>
      <c r="P301" s="106"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2022.</v>
      </c>
      <c r="Q301" s="106"/>
    </row>
    <row r="302" spans="1:17" s="30" customFormat="1" x14ac:dyDescent="0.35">
      <c r="A302" s="183"/>
      <c r="B302" s="417"/>
      <c r="C302" s="418"/>
      <c r="D302" s="418"/>
      <c r="E302" s="418"/>
      <c r="F302" s="418"/>
      <c r="G302" s="418"/>
      <c r="H302" s="418"/>
      <c r="I302" s="418"/>
      <c r="J302" s="418"/>
      <c r="K302" s="418"/>
      <c r="L302" s="434"/>
      <c r="O302" s="106"/>
      <c r="P302" s="106"/>
      <c r="Q302" s="106"/>
    </row>
    <row r="303" spans="1:17" s="30" customFormat="1" x14ac:dyDescent="0.35">
      <c r="A303" s="183"/>
      <c r="B303" s="181"/>
      <c r="C303" s="182"/>
      <c r="D303" s="182"/>
      <c r="E303" s="182"/>
      <c r="F303" s="182"/>
      <c r="G303" s="182"/>
      <c r="H303" s="182"/>
      <c r="I303" s="182"/>
      <c r="J303" s="182"/>
      <c r="K303" s="182"/>
      <c r="L303" s="174"/>
      <c r="O303" s="106"/>
      <c r="P303" s="106"/>
      <c r="Q303" s="106"/>
    </row>
    <row r="304" spans="1:17" s="10" customFormat="1" x14ac:dyDescent="0.35">
      <c r="A304" s="7"/>
      <c r="B304" s="468"/>
      <c r="C304" s="469"/>
      <c r="D304" s="469"/>
      <c r="E304" s="469"/>
      <c r="F304" s="469"/>
      <c r="G304" s="469"/>
      <c r="H304" s="469"/>
      <c r="I304" s="469"/>
      <c r="J304" s="469"/>
      <c r="K304" s="469"/>
      <c r="L304" s="470"/>
      <c r="M304" s="30"/>
    </row>
    <row r="305" spans="1:17" s="10" customFormat="1" x14ac:dyDescent="0.35">
      <c r="A305" s="7"/>
      <c r="B305" s="468"/>
      <c r="C305" s="469"/>
      <c r="D305" s="469"/>
      <c r="E305" s="469"/>
      <c r="F305" s="469"/>
      <c r="G305" s="469"/>
      <c r="H305" s="469"/>
      <c r="I305" s="469"/>
      <c r="J305" s="469"/>
      <c r="K305" s="469"/>
      <c r="L305" s="470"/>
      <c r="M305" s="30"/>
    </row>
    <row r="306" spans="1:17" s="10" customFormat="1" x14ac:dyDescent="0.35">
      <c r="A306" s="8"/>
      <c r="B306" s="468"/>
      <c r="C306" s="469"/>
      <c r="D306" s="469"/>
      <c r="E306" s="469"/>
      <c r="F306" s="469"/>
      <c r="G306" s="469"/>
      <c r="H306" s="469"/>
      <c r="I306" s="469"/>
      <c r="J306" s="469"/>
      <c r="K306" s="469"/>
      <c r="L306" s="470"/>
      <c r="M306" s="30"/>
    </row>
    <row r="307" spans="1:17" s="10" customFormat="1" x14ac:dyDescent="0.35">
      <c r="A307" s="8"/>
      <c r="B307" s="468"/>
      <c r="C307" s="469"/>
      <c r="D307" s="469"/>
      <c r="E307" s="469"/>
      <c r="F307" s="469"/>
      <c r="G307" s="469"/>
      <c r="H307" s="469"/>
      <c r="I307" s="469"/>
      <c r="J307" s="469"/>
      <c r="K307" s="469"/>
      <c r="L307" s="470"/>
      <c r="M307" s="30"/>
    </row>
    <row r="308" spans="1:17" s="10" customFormat="1" x14ac:dyDescent="0.35">
      <c r="A308" s="8"/>
      <c r="B308" s="468"/>
      <c r="C308" s="469"/>
      <c r="D308" s="469"/>
      <c r="E308" s="469"/>
      <c r="F308" s="469"/>
      <c r="G308" s="469"/>
      <c r="H308" s="469"/>
      <c r="I308" s="469"/>
      <c r="J308" s="469"/>
      <c r="K308" s="469"/>
      <c r="L308" s="470"/>
      <c r="M308" s="30"/>
    </row>
    <row r="309" spans="1:17" s="10" customFormat="1" x14ac:dyDescent="0.35">
      <c r="A309" s="7"/>
      <c r="B309" s="468"/>
      <c r="C309" s="469"/>
      <c r="D309" s="469"/>
      <c r="E309" s="469"/>
      <c r="F309" s="469"/>
      <c r="G309" s="469"/>
      <c r="H309" s="469"/>
      <c r="I309" s="469"/>
      <c r="J309" s="469"/>
      <c r="K309" s="469"/>
      <c r="L309" s="470"/>
      <c r="M309" s="30"/>
    </row>
    <row r="310" spans="1:17" s="10" customFormat="1" x14ac:dyDescent="0.35">
      <c r="A310" s="7"/>
      <c r="B310" s="468"/>
      <c r="C310" s="469"/>
      <c r="D310" s="469"/>
      <c r="E310" s="469"/>
      <c r="F310" s="469"/>
      <c r="G310" s="469"/>
      <c r="H310" s="469"/>
      <c r="I310" s="469"/>
      <c r="J310" s="469"/>
      <c r="K310" s="469"/>
      <c r="L310" s="470"/>
      <c r="M310" s="30"/>
    </row>
    <row r="311" spans="1:17" s="10" customFormat="1" x14ac:dyDescent="0.35">
      <c r="A311" s="7"/>
      <c r="B311" s="468"/>
      <c r="C311" s="469"/>
      <c r="D311" s="469"/>
      <c r="E311" s="469"/>
      <c r="F311" s="469"/>
      <c r="G311" s="469"/>
      <c r="H311" s="469"/>
      <c r="I311" s="469"/>
      <c r="J311" s="469"/>
      <c r="K311" s="469"/>
      <c r="L311" s="470"/>
      <c r="M311" s="30"/>
    </row>
    <row r="312" spans="1:17" s="30" customFormat="1" x14ac:dyDescent="0.35">
      <c r="A312" s="183"/>
      <c r="B312" s="142"/>
      <c r="C312" s="143"/>
      <c r="D312" s="143"/>
      <c r="E312" s="143"/>
      <c r="F312" s="143"/>
      <c r="G312" s="143"/>
      <c r="H312" s="143"/>
      <c r="I312" s="143"/>
      <c r="J312" s="143"/>
      <c r="K312" s="143"/>
      <c r="L312" s="144"/>
      <c r="O312" s="106"/>
      <c r="P312" s="106"/>
      <c r="Q312" s="106"/>
    </row>
    <row r="313" spans="1:17" s="10" customFormat="1" x14ac:dyDescent="0.35">
      <c r="A313" s="7"/>
      <c r="B313" s="471" t="s">
        <v>59</v>
      </c>
      <c r="C313" s="472"/>
      <c r="D313" s="472"/>
      <c r="E313" s="472"/>
      <c r="F313" s="472"/>
      <c r="G313" s="472"/>
      <c r="H313" s="472"/>
      <c r="I313" s="472"/>
      <c r="J313" s="472"/>
      <c r="K313" s="472"/>
      <c r="L313" s="473"/>
      <c r="M313" s="162"/>
    </row>
    <row r="314" spans="1:17" s="30" customFormat="1" x14ac:dyDescent="0.35">
      <c r="A314" s="183"/>
      <c r="B314" s="181"/>
      <c r="C314" s="182"/>
      <c r="D314" s="182"/>
      <c r="E314" s="182"/>
      <c r="F314" s="182"/>
      <c r="G314" s="182"/>
      <c r="H314" s="182"/>
      <c r="I314" s="182"/>
      <c r="J314" s="182"/>
      <c r="K314" s="182"/>
      <c r="L314" s="174"/>
      <c r="O314" s="106"/>
      <c r="P314" s="106"/>
      <c r="Q314" s="106"/>
    </row>
    <row r="315" spans="1:17" s="30" customFormat="1" x14ac:dyDescent="0.35">
      <c r="A315" s="183"/>
      <c r="B315" s="476" t="str">
        <f>IF(Intro!$G$23="English",O315,P315)</f>
        <v>Describe how delivery of the goods sold by your firm is paid for.</v>
      </c>
      <c r="C315" s="477"/>
      <c r="D315" s="477"/>
      <c r="E315" s="477"/>
      <c r="F315" s="477"/>
      <c r="G315" s="477"/>
      <c r="H315" s="477"/>
      <c r="I315" s="477"/>
      <c r="J315" s="477"/>
      <c r="K315" s="477"/>
      <c r="L315" s="478"/>
      <c r="O315" s="106" t="s">
        <v>98</v>
      </c>
      <c r="P315" s="106" t="s">
        <v>161</v>
      </c>
      <c r="Q315" s="106"/>
    </row>
    <row r="316" spans="1:17" s="30" customFormat="1" x14ac:dyDescent="0.35">
      <c r="A316" s="183"/>
      <c r="B316" s="181"/>
      <c r="C316" s="182"/>
      <c r="D316" s="182"/>
      <c r="E316" s="182"/>
      <c r="F316" s="182"/>
      <c r="G316" s="182"/>
      <c r="H316" s="182"/>
      <c r="I316" s="182"/>
      <c r="J316" s="182"/>
      <c r="K316" s="182"/>
      <c r="L316" s="174"/>
      <c r="O316" s="106"/>
      <c r="P316" s="106"/>
      <c r="Q316" s="106"/>
    </row>
    <row r="317" spans="1:17" x14ac:dyDescent="0.35">
      <c r="A317" s="7"/>
      <c r="B317" s="504" t="str">
        <f>IF(Intro!$G$23="English",O317,P317)</f>
        <v>Delivery cost is included in the selling price.</v>
      </c>
      <c r="C317" s="505"/>
      <c r="D317" s="505"/>
      <c r="E317" s="506"/>
      <c r="F317" s="105"/>
      <c r="G317" s="182"/>
      <c r="H317" s="182"/>
      <c r="I317" s="182"/>
      <c r="J317" s="182"/>
      <c r="K317" s="182"/>
      <c r="L317" s="174"/>
      <c r="M317" s="92"/>
      <c r="O317" s="92" t="s">
        <v>340</v>
      </c>
      <c r="P317" s="92" t="s">
        <v>343</v>
      </c>
    </row>
    <row r="318" spans="1:17" x14ac:dyDescent="0.35">
      <c r="A318" s="7"/>
      <c r="B318" s="504" t="str">
        <f>IF(Intro!$G$23="English",O318,P318)</f>
        <v>Delivery cost is charged to the purchaser.</v>
      </c>
      <c r="C318" s="505"/>
      <c r="D318" s="507"/>
      <c r="E318" s="508"/>
      <c r="F318" s="105"/>
      <c r="G318" s="182"/>
      <c r="H318" s="182"/>
      <c r="I318" s="182"/>
      <c r="J318" s="182"/>
      <c r="K318" s="182"/>
      <c r="L318" s="174"/>
      <c r="M318" s="92"/>
      <c r="O318" s="92" t="s">
        <v>341</v>
      </c>
      <c r="P318" s="92" t="s">
        <v>344</v>
      </c>
    </row>
    <row r="319" spans="1:17" x14ac:dyDescent="0.35">
      <c r="A319" s="7"/>
      <c r="B319" s="504" t="str">
        <f>IF(Intro!$G$23="English",O319,P319)</f>
        <v>Delivery cost is assumed and arranged by the purchaser.</v>
      </c>
      <c r="C319" s="505"/>
      <c r="D319" s="507"/>
      <c r="E319" s="508"/>
      <c r="F319" s="105"/>
      <c r="G319" s="182"/>
      <c r="H319" s="182"/>
      <c r="I319" s="182"/>
      <c r="J319" s="182"/>
      <c r="K319" s="182"/>
      <c r="L319" s="174"/>
      <c r="M319" s="92"/>
      <c r="O319" s="92" t="s">
        <v>342</v>
      </c>
      <c r="P319" s="92" t="s">
        <v>345</v>
      </c>
    </row>
    <row r="320" spans="1:17" s="30" customFormat="1" x14ac:dyDescent="0.35">
      <c r="A320" s="183"/>
      <c r="B320" s="181"/>
      <c r="C320" s="182"/>
      <c r="D320" s="182"/>
      <c r="E320" s="182"/>
      <c r="F320" s="182"/>
      <c r="G320" s="182"/>
      <c r="H320" s="182"/>
      <c r="I320" s="182"/>
      <c r="J320" s="182"/>
      <c r="K320" s="182"/>
      <c r="L320" s="174"/>
      <c r="O320" s="106"/>
      <c r="P320" s="106"/>
      <c r="Q320" s="106"/>
    </row>
    <row r="321" spans="1:17" s="30" customFormat="1" x14ac:dyDescent="0.35">
      <c r="A321" s="183"/>
      <c r="B321" s="476" t="str">
        <f>IF(Intro!$G$23="English",O321,P321)</f>
        <v>Explain whether the method of paying for delivery of the goods sold by your firm has changed since January 1, 2022.</v>
      </c>
      <c r="C321" s="477"/>
      <c r="D321" s="477"/>
      <c r="E321" s="477"/>
      <c r="F321" s="477"/>
      <c r="G321" s="477"/>
      <c r="H321" s="477"/>
      <c r="I321" s="477"/>
      <c r="J321" s="477"/>
      <c r="K321" s="477"/>
      <c r="L321" s="478"/>
      <c r="O321" s="106" t="str">
        <f>"Explain whether the method of paying for delivery of the goods sold by your firm has changed since January 1, "&amp;Variables!B6&amp;"."</f>
        <v>Explain whether the method of paying for delivery of the goods sold by your firm has changed since January 1, 2022.</v>
      </c>
      <c r="P321" s="106"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2022.</v>
      </c>
      <c r="Q321" s="106"/>
    </row>
    <row r="322" spans="1:17" s="30" customFormat="1" x14ac:dyDescent="0.35">
      <c r="A322" s="183"/>
      <c r="B322" s="181"/>
      <c r="C322" s="182"/>
      <c r="D322" s="182"/>
      <c r="E322" s="182"/>
      <c r="F322" s="182"/>
      <c r="G322" s="182"/>
      <c r="H322" s="182"/>
      <c r="I322" s="182"/>
      <c r="J322" s="182"/>
      <c r="K322" s="182"/>
      <c r="L322" s="174"/>
      <c r="O322" s="106"/>
      <c r="P322" s="106"/>
      <c r="Q322" s="106"/>
    </row>
    <row r="323" spans="1:17" s="10" customFormat="1" x14ac:dyDescent="0.35">
      <c r="A323" s="7"/>
      <c r="B323" s="468"/>
      <c r="C323" s="469"/>
      <c r="D323" s="469"/>
      <c r="E323" s="469"/>
      <c r="F323" s="469"/>
      <c r="G323" s="469"/>
      <c r="H323" s="469"/>
      <c r="I323" s="469"/>
      <c r="J323" s="469"/>
      <c r="K323" s="469"/>
      <c r="L323" s="470"/>
      <c r="M323" s="30"/>
    </row>
    <row r="324" spans="1:17" s="10" customFormat="1" x14ac:dyDescent="0.35">
      <c r="A324" s="7"/>
      <c r="B324" s="468"/>
      <c r="C324" s="469"/>
      <c r="D324" s="469"/>
      <c r="E324" s="469"/>
      <c r="F324" s="469"/>
      <c r="G324" s="469"/>
      <c r="H324" s="469"/>
      <c r="I324" s="469"/>
      <c r="J324" s="469"/>
      <c r="K324" s="469"/>
      <c r="L324" s="470"/>
      <c r="M324" s="30"/>
    </row>
    <row r="325" spans="1:17" s="10" customFormat="1" x14ac:dyDescent="0.35">
      <c r="A325" s="8"/>
      <c r="B325" s="468"/>
      <c r="C325" s="469"/>
      <c r="D325" s="469"/>
      <c r="E325" s="469"/>
      <c r="F325" s="469"/>
      <c r="G325" s="469"/>
      <c r="H325" s="469"/>
      <c r="I325" s="469"/>
      <c r="J325" s="469"/>
      <c r="K325" s="469"/>
      <c r="L325" s="470"/>
      <c r="M325" s="30"/>
    </row>
    <row r="326" spans="1:17" s="10" customFormat="1" x14ac:dyDescent="0.35">
      <c r="A326" s="8"/>
      <c r="B326" s="468"/>
      <c r="C326" s="469"/>
      <c r="D326" s="469"/>
      <c r="E326" s="469"/>
      <c r="F326" s="469"/>
      <c r="G326" s="469"/>
      <c r="H326" s="469"/>
      <c r="I326" s="469"/>
      <c r="J326" s="469"/>
      <c r="K326" s="469"/>
      <c r="L326" s="470"/>
      <c r="M326" s="30"/>
    </row>
    <row r="327" spans="1:17" s="10" customFormat="1" x14ac:dyDescent="0.35">
      <c r="A327" s="8"/>
      <c r="B327" s="468"/>
      <c r="C327" s="469"/>
      <c r="D327" s="469"/>
      <c r="E327" s="469"/>
      <c r="F327" s="469"/>
      <c r="G327" s="469"/>
      <c r="H327" s="469"/>
      <c r="I327" s="469"/>
      <c r="J327" s="469"/>
      <c r="K327" s="469"/>
      <c r="L327" s="470"/>
      <c r="M327" s="30"/>
    </row>
    <row r="328" spans="1:17" s="10" customFormat="1" x14ac:dyDescent="0.35">
      <c r="A328" s="7"/>
      <c r="B328" s="468"/>
      <c r="C328" s="469"/>
      <c r="D328" s="469"/>
      <c r="E328" s="469"/>
      <c r="F328" s="469"/>
      <c r="G328" s="469"/>
      <c r="H328" s="469"/>
      <c r="I328" s="469"/>
      <c r="J328" s="469"/>
      <c r="K328" s="469"/>
      <c r="L328" s="470"/>
      <c r="M328" s="30"/>
    </row>
    <row r="329" spans="1:17" s="10" customFormat="1" x14ac:dyDescent="0.35">
      <c r="A329" s="7"/>
      <c r="B329" s="468"/>
      <c r="C329" s="469"/>
      <c r="D329" s="469"/>
      <c r="E329" s="469"/>
      <c r="F329" s="469"/>
      <c r="G329" s="469"/>
      <c r="H329" s="469"/>
      <c r="I329" s="469"/>
      <c r="J329" s="469"/>
      <c r="K329" s="469"/>
      <c r="L329" s="470"/>
      <c r="M329" s="30"/>
    </row>
    <row r="330" spans="1:17" s="10" customFormat="1" x14ac:dyDescent="0.35">
      <c r="A330" s="7"/>
      <c r="B330" s="468"/>
      <c r="C330" s="469"/>
      <c r="D330" s="469"/>
      <c r="E330" s="469"/>
      <c r="F330" s="469"/>
      <c r="G330" s="469"/>
      <c r="H330" s="469"/>
      <c r="I330" s="469"/>
      <c r="J330" s="469"/>
      <c r="K330" s="469"/>
      <c r="L330" s="470"/>
      <c r="M330" s="30"/>
    </row>
    <row r="331" spans="1:17" s="30" customFormat="1" x14ac:dyDescent="0.35">
      <c r="A331" s="183"/>
      <c r="B331" s="142"/>
      <c r="C331" s="143"/>
      <c r="D331" s="143"/>
      <c r="E331" s="143"/>
      <c r="F331" s="143"/>
      <c r="G331" s="143"/>
      <c r="H331" s="143"/>
      <c r="I331" s="143"/>
      <c r="J331" s="143"/>
      <c r="K331" s="143"/>
      <c r="L331" s="144"/>
      <c r="O331" s="106"/>
      <c r="P331" s="106"/>
      <c r="Q331" s="106"/>
    </row>
    <row r="332" spans="1:17" s="10" customFormat="1" x14ac:dyDescent="0.35">
      <c r="A332" s="7"/>
      <c r="B332" s="471" t="s">
        <v>60</v>
      </c>
      <c r="C332" s="472"/>
      <c r="D332" s="472"/>
      <c r="E332" s="472"/>
      <c r="F332" s="472"/>
      <c r="G332" s="472"/>
      <c r="H332" s="472"/>
      <c r="I332" s="472"/>
      <c r="J332" s="472"/>
      <c r="K332" s="472"/>
      <c r="L332" s="473"/>
      <c r="M332" s="162"/>
    </row>
    <row r="333" spans="1:17" s="30" customFormat="1" x14ac:dyDescent="0.35">
      <c r="A333" s="183"/>
      <c r="B333" s="181"/>
      <c r="C333" s="182"/>
      <c r="D333" s="182"/>
      <c r="E333" s="182"/>
      <c r="F333" s="182"/>
      <c r="G333" s="182"/>
      <c r="H333" s="182"/>
      <c r="I333" s="182"/>
      <c r="J333" s="182"/>
      <c r="K333" s="182"/>
      <c r="L333" s="174"/>
      <c r="O333" s="106"/>
      <c r="P333" s="106"/>
      <c r="Q333" s="106"/>
    </row>
    <row r="334" spans="1:17" s="30" customFormat="1" x14ac:dyDescent="0.35">
      <c r="A334" s="183"/>
      <c r="B334" s="476" t="str">
        <f>IF(Intro!$G$23="English",O334,P334)</f>
        <v>Explain whether demand for the goods or sales of the goods has changed since January 1, 2022.</v>
      </c>
      <c r="C334" s="477"/>
      <c r="D334" s="477"/>
      <c r="E334" s="477"/>
      <c r="F334" s="477"/>
      <c r="G334" s="477"/>
      <c r="H334" s="477"/>
      <c r="I334" s="477"/>
      <c r="J334" s="477"/>
      <c r="K334" s="477"/>
      <c r="L334" s="478"/>
      <c r="O334" s="106" t="str">
        <f>"Explain whether demand for the goods or sales of the goods has changed since January 1, "&amp;Variables!B6&amp;"."</f>
        <v>Explain whether demand for the goods or sales of the goods has changed since January 1, 2022.</v>
      </c>
      <c r="P334" s="106" t="str">
        <f>"Expliquez si la demande pour les marchandises ou les ventes de marchandises ont changé depuis le 1er janvier "&amp;Variables!B6&amp;"."</f>
        <v>Expliquez si la demande pour les marchandises ou les ventes de marchandises ont changé depuis le 1er janvier 2022.</v>
      </c>
      <c r="Q334" s="106"/>
    </row>
    <row r="335" spans="1:17" s="30" customFormat="1" x14ac:dyDescent="0.35">
      <c r="A335" s="183"/>
      <c r="B335" s="181"/>
      <c r="C335" s="182"/>
      <c r="D335" s="182"/>
      <c r="E335" s="182"/>
      <c r="F335" s="182"/>
      <c r="G335" s="182"/>
      <c r="H335" s="182"/>
      <c r="I335" s="182"/>
      <c r="J335" s="182"/>
      <c r="K335" s="182"/>
      <c r="L335" s="174"/>
      <c r="O335" s="106"/>
      <c r="P335" s="106"/>
      <c r="Q335" s="106"/>
    </row>
    <row r="336" spans="1:17" s="10" customFormat="1" x14ac:dyDescent="0.35">
      <c r="A336" s="7"/>
      <c r="B336" s="468"/>
      <c r="C336" s="469"/>
      <c r="D336" s="469"/>
      <c r="E336" s="469"/>
      <c r="F336" s="469"/>
      <c r="G336" s="469"/>
      <c r="H336" s="469"/>
      <c r="I336" s="469"/>
      <c r="J336" s="469"/>
      <c r="K336" s="469"/>
      <c r="L336" s="470"/>
      <c r="M336" s="30"/>
    </row>
    <row r="337" spans="1:17" s="10" customFormat="1" x14ac:dyDescent="0.35">
      <c r="A337" s="7"/>
      <c r="B337" s="468"/>
      <c r="C337" s="469"/>
      <c r="D337" s="469"/>
      <c r="E337" s="469"/>
      <c r="F337" s="469"/>
      <c r="G337" s="469"/>
      <c r="H337" s="469"/>
      <c r="I337" s="469"/>
      <c r="J337" s="469"/>
      <c r="K337" s="469"/>
      <c r="L337" s="470"/>
      <c r="M337" s="30"/>
    </row>
    <row r="338" spans="1:17" s="10" customFormat="1" x14ac:dyDescent="0.35">
      <c r="A338" s="8"/>
      <c r="B338" s="468"/>
      <c r="C338" s="469"/>
      <c r="D338" s="469"/>
      <c r="E338" s="469"/>
      <c r="F338" s="469"/>
      <c r="G338" s="469"/>
      <c r="H338" s="469"/>
      <c r="I338" s="469"/>
      <c r="J338" s="469"/>
      <c r="K338" s="469"/>
      <c r="L338" s="470"/>
      <c r="M338" s="30"/>
    </row>
    <row r="339" spans="1:17" s="10" customFormat="1" x14ac:dyDescent="0.35">
      <c r="A339" s="8"/>
      <c r="B339" s="468"/>
      <c r="C339" s="469"/>
      <c r="D339" s="469"/>
      <c r="E339" s="469"/>
      <c r="F339" s="469"/>
      <c r="G339" s="469"/>
      <c r="H339" s="469"/>
      <c r="I339" s="469"/>
      <c r="J339" s="469"/>
      <c r="K339" s="469"/>
      <c r="L339" s="470"/>
      <c r="M339" s="30"/>
    </row>
    <row r="340" spans="1:17" s="10" customFormat="1" x14ac:dyDescent="0.35">
      <c r="A340" s="8"/>
      <c r="B340" s="468"/>
      <c r="C340" s="469"/>
      <c r="D340" s="469"/>
      <c r="E340" s="469"/>
      <c r="F340" s="469"/>
      <c r="G340" s="469"/>
      <c r="H340" s="469"/>
      <c r="I340" s="469"/>
      <c r="J340" s="469"/>
      <c r="K340" s="469"/>
      <c r="L340" s="470"/>
      <c r="M340" s="30"/>
    </row>
    <row r="341" spans="1:17" s="10" customFormat="1" x14ac:dyDescent="0.35">
      <c r="A341" s="7"/>
      <c r="B341" s="468"/>
      <c r="C341" s="469"/>
      <c r="D341" s="469"/>
      <c r="E341" s="469"/>
      <c r="F341" s="469"/>
      <c r="G341" s="469"/>
      <c r="H341" s="469"/>
      <c r="I341" s="469"/>
      <c r="J341" s="469"/>
      <c r="K341" s="469"/>
      <c r="L341" s="470"/>
      <c r="M341" s="30"/>
    </row>
    <row r="342" spans="1:17" s="10" customFormat="1" x14ac:dyDescent="0.35">
      <c r="A342" s="7"/>
      <c r="B342" s="468"/>
      <c r="C342" s="469"/>
      <c r="D342" s="469"/>
      <c r="E342" s="469"/>
      <c r="F342" s="469"/>
      <c r="G342" s="469"/>
      <c r="H342" s="469"/>
      <c r="I342" s="469"/>
      <c r="J342" s="469"/>
      <c r="K342" s="469"/>
      <c r="L342" s="470"/>
      <c r="M342" s="30"/>
    </row>
    <row r="343" spans="1:17" s="10" customFormat="1" x14ac:dyDescent="0.35">
      <c r="A343" s="7"/>
      <c r="B343" s="468"/>
      <c r="C343" s="469"/>
      <c r="D343" s="469"/>
      <c r="E343" s="469"/>
      <c r="F343" s="469"/>
      <c r="G343" s="469"/>
      <c r="H343" s="469"/>
      <c r="I343" s="469"/>
      <c r="J343" s="469"/>
      <c r="K343" s="469"/>
      <c r="L343" s="470"/>
      <c r="M343" s="30"/>
    </row>
    <row r="344" spans="1:17" s="30" customFormat="1" x14ac:dyDescent="0.35">
      <c r="A344" s="183"/>
      <c r="B344" s="142"/>
      <c r="C344" s="143"/>
      <c r="D344" s="143"/>
      <c r="E344" s="143"/>
      <c r="F344" s="143"/>
      <c r="G344" s="143"/>
      <c r="H344" s="143"/>
      <c r="I344" s="143"/>
      <c r="J344" s="143"/>
      <c r="K344" s="143"/>
      <c r="L344" s="144"/>
      <c r="O344" s="106"/>
      <c r="P344" s="106"/>
      <c r="Q344" s="106"/>
    </row>
    <row r="345" spans="1:17" x14ac:dyDescent="0.35">
      <c r="A345" s="7"/>
    </row>
    <row r="346" spans="1:17" x14ac:dyDescent="0.35">
      <c r="A346" s="7"/>
      <c r="B346" s="358" t="str">
        <f>IF(Intro!$G$23="English",O346,P346)</f>
        <v>MARKETS</v>
      </c>
      <c r="C346" s="359"/>
      <c r="D346" s="359"/>
      <c r="E346" s="359"/>
      <c r="F346" s="359"/>
      <c r="G346" s="359"/>
      <c r="H346" s="359"/>
      <c r="I346" s="359"/>
      <c r="J346" s="359"/>
      <c r="K346" s="359"/>
      <c r="L346" s="360"/>
      <c r="M346" s="30"/>
      <c r="O346" s="92" t="s">
        <v>278</v>
      </c>
      <c r="P346" s="92" t="s">
        <v>279</v>
      </c>
    </row>
    <row r="347" spans="1:17" x14ac:dyDescent="0.35">
      <c r="A347" s="7"/>
      <c r="B347" s="487" t="s">
        <v>61</v>
      </c>
      <c r="C347" s="488"/>
      <c r="D347" s="488"/>
      <c r="E347" s="488"/>
      <c r="F347" s="488"/>
      <c r="G347" s="488"/>
      <c r="H347" s="488"/>
      <c r="I347" s="488"/>
      <c r="J347" s="488"/>
      <c r="K347" s="488"/>
      <c r="L347" s="489"/>
      <c r="M347" s="92"/>
    </row>
    <row r="348" spans="1:17" x14ac:dyDescent="0.35">
      <c r="A348" s="7"/>
      <c r="B348" s="17"/>
      <c r="C348" s="28"/>
      <c r="D348" s="29"/>
      <c r="E348" s="29"/>
      <c r="F348" s="29"/>
      <c r="G348" s="29"/>
      <c r="H348" s="29"/>
      <c r="I348" s="29"/>
      <c r="J348" s="29"/>
      <c r="K348" s="29"/>
      <c r="L348" s="18"/>
      <c r="M348" s="92"/>
    </row>
    <row r="349" spans="1:17" x14ac:dyDescent="0.35">
      <c r="A349" s="7"/>
      <c r="B349" s="417" t="str">
        <f>IF(Intro!$G$23="English",O349,P349)</f>
        <v>Describe the markets for the goods in Canada and globally since January 1, 2022. Factors to consider in your response include, but are not limited to, demand, sales, prices, capacity utilization and import volumes of the goods.</v>
      </c>
      <c r="C349" s="418"/>
      <c r="D349" s="418"/>
      <c r="E349" s="418"/>
      <c r="F349" s="418"/>
      <c r="G349" s="418"/>
      <c r="H349" s="418"/>
      <c r="I349" s="418"/>
      <c r="J349" s="418"/>
      <c r="K349" s="418"/>
      <c r="L349" s="434"/>
      <c r="M349" s="92"/>
      <c r="O349" s="1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2022. Factors to consider in your response include, but are not limited to, demand, sales, prices, capacity utilization and import volumes of the goods.</v>
      </c>
      <c r="P349" s="92"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2022. Les facteurs à prendre en compte dans votre réponse comprennent, sans s'y limiter, la demande, les ventes, les prix, l'utilisation de la capacité et les volumes d'importations des marchandises.</v>
      </c>
    </row>
    <row r="350" spans="1:17" x14ac:dyDescent="0.35">
      <c r="A350" s="7"/>
      <c r="B350" s="417"/>
      <c r="C350" s="418"/>
      <c r="D350" s="418"/>
      <c r="E350" s="418"/>
      <c r="F350" s="418"/>
      <c r="G350" s="418"/>
      <c r="H350" s="418"/>
      <c r="I350" s="418"/>
      <c r="J350" s="418"/>
      <c r="K350" s="418"/>
      <c r="L350" s="434"/>
      <c r="M350" s="92"/>
      <c r="O350" s="19"/>
    </row>
    <row r="351" spans="1:17" s="30" customFormat="1" x14ac:dyDescent="0.35">
      <c r="A351" s="183"/>
      <c r="B351" s="181"/>
      <c r="C351" s="182"/>
      <c r="D351" s="182"/>
      <c r="E351" s="182"/>
      <c r="F351" s="182"/>
      <c r="G351" s="182"/>
      <c r="H351" s="182"/>
      <c r="I351" s="182"/>
      <c r="J351" s="182"/>
      <c r="K351" s="182"/>
      <c r="L351" s="174"/>
      <c r="O351" s="106"/>
      <c r="P351" s="106"/>
      <c r="Q351" s="106"/>
    </row>
    <row r="352" spans="1:17" s="10" customFormat="1" x14ac:dyDescent="0.35">
      <c r="A352" s="7"/>
      <c r="B352" s="468"/>
      <c r="C352" s="469"/>
      <c r="D352" s="469"/>
      <c r="E352" s="469"/>
      <c r="F352" s="469"/>
      <c r="G352" s="469"/>
      <c r="H352" s="469"/>
      <c r="I352" s="469"/>
      <c r="J352" s="469"/>
      <c r="K352" s="469"/>
      <c r="L352" s="470"/>
      <c r="M352" s="30"/>
    </row>
    <row r="353" spans="1:17" s="10" customFormat="1" x14ac:dyDescent="0.35">
      <c r="A353" s="7"/>
      <c r="B353" s="468"/>
      <c r="C353" s="469"/>
      <c r="D353" s="469"/>
      <c r="E353" s="469"/>
      <c r="F353" s="469"/>
      <c r="G353" s="469"/>
      <c r="H353" s="469"/>
      <c r="I353" s="469"/>
      <c r="J353" s="469"/>
      <c r="K353" s="469"/>
      <c r="L353" s="470"/>
      <c r="M353" s="30"/>
    </row>
    <row r="354" spans="1:17" s="10" customFormat="1" x14ac:dyDescent="0.35">
      <c r="A354" s="8"/>
      <c r="B354" s="468"/>
      <c r="C354" s="469"/>
      <c r="D354" s="469"/>
      <c r="E354" s="469"/>
      <c r="F354" s="469"/>
      <c r="G354" s="469"/>
      <c r="H354" s="469"/>
      <c r="I354" s="469"/>
      <c r="J354" s="469"/>
      <c r="K354" s="469"/>
      <c r="L354" s="470"/>
      <c r="M354" s="30"/>
    </row>
    <row r="355" spans="1:17" s="10" customFormat="1" x14ac:dyDescent="0.35">
      <c r="A355" s="8"/>
      <c r="B355" s="468"/>
      <c r="C355" s="469"/>
      <c r="D355" s="469"/>
      <c r="E355" s="469"/>
      <c r="F355" s="469"/>
      <c r="G355" s="469"/>
      <c r="H355" s="469"/>
      <c r="I355" s="469"/>
      <c r="J355" s="469"/>
      <c r="K355" s="469"/>
      <c r="L355" s="470"/>
      <c r="M355" s="30"/>
    </row>
    <row r="356" spans="1:17" s="10" customFormat="1" x14ac:dyDescent="0.35">
      <c r="A356" s="8"/>
      <c r="B356" s="468"/>
      <c r="C356" s="469"/>
      <c r="D356" s="469"/>
      <c r="E356" s="469"/>
      <c r="F356" s="469"/>
      <c r="G356" s="469"/>
      <c r="H356" s="469"/>
      <c r="I356" s="469"/>
      <c r="J356" s="469"/>
      <c r="K356" s="469"/>
      <c r="L356" s="470"/>
      <c r="M356" s="30"/>
    </row>
    <row r="357" spans="1:17" s="10" customFormat="1" x14ac:dyDescent="0.35">
      <c r="A357" s="7"/>
      <c r="B357" s="468"/>
      <c r="C357" s="469"/>
      <c r="D357" s="469"/>
      <c r="E357" s="469"/>
      <c r="F357" s="469"/>
      <c r="G357" s="469"/>
      <c r="H357" s="469"/>
      <c r="I357" s="469"/>
      <c r="J357" s="469"/>
      <c r="K357" s="469"/>
      <c r="L357" s="470"/>
      <c r="M357" s="30"/>
    </row>
    <row r="358" spans="1:17" s="10" customFormat="1" x14ac:dyDescent="0.35">
      <c r="A358" s="7"/>
      <c r="B358" s="468"/>
      <c r="C358" s="469"/>
      <c r="D358" s="469"/>
      <c r="E358" s="469"/>
      <c r="F358" s="469"/>
      <c r="G358" s="469"/>
      <c r="H358" s="469"/>
      <c r="I358" s="469"/>
      <c r="J358" s="469"/>
      <c r="K358" s="469"/>
      <c r="L358" s="470"/>
      <c r="M358" s="30"/>
    </row>
    <row r="359" spans="1:17" s="10" customFormat="1" x14ac:dyDescent="0.35">
      <c r="A359" s="7"/>
      <c r="B359" s="468"/>
      <c r="C359" s="469"/>
      <c r="D359" s="469"/>
      <c r="E359" s="469"/>
      <c r="F359" s="469"/>
      <c r="G359" s="469"/>
      <c r="H359" s="469"/>
      <c r="I359" s="469"/>
      <c r="J359" s="469"/>
      <c r="K359" s="469"/>
      <c r="L359" s="470"/>
      <c r="M359" s="30"/>
    </row>
    <row r="360" spans="1:17" s="30" customFormat="1" x14ac:dyDescent="0.35">
      <c r="A360" s="183"/>
      <c r="B360" s="142"/>
      <c r="C360" s="143"/>
      <c r="D360" s="143"/>
      <c r="E360" s="143"/>
      <c r="F360" s="143"/>
      <c r="G360" s="143"/>
      <c r="H360" s="143"/>
      <c r="I360" s="143"/>
      <c r="J360" s="143"/>
      <c r="K360" s="143"/>
      <c r="L360" s="144"/>
      <c r="O360" s="106"/>
      <c r="P360" s="106"/>
      <c r="Q360" s="106"/>
    </row>
    <row r="361" spans="1:17" x14ac:dyDescent="0.35">
      <c r="A361" s="7"/>
      <c r="B361" s="471" t="s">
        <v>62</v>
      </c>
      <c r="C361" s="472"/>
      <c r="D361" s="472"/>
      <c r="E361" s="472"/>
      <c r="F361" s="472"/>
      <c r="G361" s="472"/>
      <c r="H361" s="472"/>
      <c r="I361" s="472"/>
      <c r="J361" s="472"/>
      <c r="K361" s="472"/>
      <c r="L361" s="473"/>
      <c r="M361" s="92"/>
    </row>
    <row r="362" spans="1:17" x14ac:dyDescent="0.35">
      <c r="A362" s="7"/>
      <c r="B362" s="17"/>
      <c r="C362" s="28"/>
      <c r="D362" s="29"/>
      <c r="E362" s="29"/>
      <c r="F362" s="29"/>
      <c r="G362" s="29"/>
      <c r="H362" s="29"/>
      <c r="I362" s="29"/>
      <c r="J362" s="29"/>
      <c r="K362" s="29"/>
      <c r="L362" s="18"/>
      <c r="M362" s="92"/>
    </row>
    <row r="363" spans="1:17" x14ac:dyDescent="0.35">
      <c r="A363" s="7"/>
      <c r="B363" s="417" t="str">
        <f>IF(Intro!$G$23="English",O363,P363)</f>
        <v>Comment specifically on how or if the Canadian market for the goods changed in 2025 as a result of the shift in the global and domestic trade landscape, including, but not limited to, any shift in your firm’s overall import strategy for the goods.</v>
      </c>
      <c r="C363" s="418"/>
      <c r="D363" s="418"/>
      <c r="E363" s="418"/>
      <c r="F363" s="418"/>
      <c r="G363" s="418"/>
      <c r="H363" s="418"/>
      <c r="I363" s="418"/>
      <c r="J363" s="418"/>
      <c r="K363" s="418"/>
      <c r="L363" s="434"/>
      <c r="M363" s="92"/>
      <c r="O363" s="19" t="s">
        <v>280</v>
      </c>
      <c r="P363" s="92" t="s">
        <v>353</v>
      </c>
    </row>
    <row r="364" spans="1:17" x14ac:dyDescent="0.35">
      <c r="A364" s="7"/>
      <c r="B364" s="417"/>
      <c r="C364" s="418"/>
      <c r="D364" s="418"/>
      <c r="E364" s="418"/>
      <c r="F364" s="418"/>
      <c r="G364" s="418"/>
      <c r="H364" s="418"/>
      <c r="I364" s="418"/>
      <c r="J364" s="418"/>
      <c r="K364" s="418"/>
      <c r="L364" s="434"/>
      <c r="M364" s="92"/>
      <c r="O364" s="19"/>
    </row>
    <row r="365" spans="1:17" s="30" customFormat="1" x14ac:dyDescent="0.35">
      <c r="A365" s="183"/>
      <c r="B365" s="181"/>
      <c r="C365" s="182"/>
      <c r="D365" s="182"/>
      <c r="E365" s="182"/>
      <c r="F365" s="182"/>
      <c r="G365" s="182"/>
      <c r="H365" s="182"/>
      <c r="I365" s="182"/>
      <c r="J365" s="182"/>
      <c r="K365" s="182"/>
      <c r="L365" s="174"/>
      <c r="O365" s="106"/>
      <c r="P365" s="106"/>
      <c r="Q365" s="106"/>
    </row>
    <row r="366" spans="1:17" s="10" customFormat="1" x14ac:dyDescent="0.35">
      <c r="A366" s="7"/>
      <c r="B366" s="468"/>
      <c r="C366" s="469"/>
      <c r="D366" s="469"/>
      <c r="E366" s="469"/>
      <c r="F366" s="469"/>
      <c r="G366" s="469"/>
      <c r="H366" s="469"/>
      <c r="I366" s="469"/>
      <c r="J366" s="469"/>
      <c r="K366" s="469"/>
      <c r="L366" s="470"/>
      <c r="M366" s="30"/>
    </row>
    <row r="367" spans="1:17" s="10" customFormat="1" x14ac:dyDescent="0.35">
      <c r="A367" s="7"/>
      <c r="B367" s="468"/>
      <c r="C367" s="469"/>
      <c r="D367" s="469"/>
      <c r="E367" s="469"/>
      <c r="F367" s="469"/>
      <c r="G367" s="469"/>
      <c r="H367" s="469"/>
      <c r="I367" s="469"/>
      <c r="J367" s="469"/>
      <c r="K367" s="469"/>
      <c r="L367" s="470"/>
      <c r="M367" s="30"/>
    </row>
    <row r="368" spans="1:17" s="10" customFormat="1" x14ac:dyDescent="0.35">
      <c r="A368" s="8"/>
      <c r="B368" s="468"/>
      <c r="C368" s="469"/>
      <c r="D368" s="469"/>
      <c r="E368" s="469"/>
      <c r="F368" s="469"/>
      <c r="G368" s="469"/>
      <c r="H368" s="469"/>
      <c r="I368" s="469"/>
      <c r="J368" s="469"/>
      <c r="K368" s="469"/>
      <c r="L368" s="470"/>
      <c r="M368" s="30"/>
    </row>
    <row r="369" spans="1:17" s="10" customFormat="1" x14ac:dyDescent="0.35">
      <c r="A369" s="8"/>
      <c r="B369" s="468"/>
      <c r="C369" s="469"/>
      <c r="D369" s="469"/>
      <c r="E369" s="469"/>
      <c r="F369" s="469"/>
      <c r="G369" s="469"/>
      <c r="H369" s="469"/>
      <c r="I369" s="469"/>
      <c r="J369" s="469"/>
      <c r="K369" s="469"/>
      <c r="L369" s="470"/>
      <c r="M369" s="30"/>
    </row>
    <row r="370" spans="1:17" s="10" customFormat="1" x14ac:dyDescent="0.35">
      <c r="A370" s="8"/>
      <c r="B370" s="468"/>
      <c r="C370" s="469"/>
      <c r="D370" s="469"/>
      <c r="E370" s="469"/>
      <c r="F370" s="469"/>
      <c r="G370" s="469"/>
      <c r="H370" s="469"/>
      <c r="I370" s="469"/>
      <c r="J370" s="469"/>
      <c r="K370" s="469"/>
      <c r="L370" s="470"/>
      <c r="M370" s="30"/>
    </row>
    <row r="371" spans="1:17" s="10" customFormat="1" x14ac:dyDescent="0.35">
      <c r="A371" s="7"/>
      <c r="B371" s="468"/>
      <c r="C371" s="469"/>
      <c r="D371" s="469"/>
      <c r="E371" s="469"/>
      <c r="F371" s="469"/>
      <c r="G371" s="469"/>
      <c r="H371" s="469"/>
      <c r="I371" s="469"/>
      <c r="J371" s="469"/>
      <c r="K371" s="469"/>
      <c r="L371" s="470"/>
      <c r="M371" s="30"/>
    </row>
    <row r="372" spans="1:17" s="10" customFormat="1" x14ac:dyDescent="0.35">
      <c r="A372" s="7"/>
      <c r="B372" s="468"/>
      <c r="C372" s="469"/>
      <c r="D372" s="469"/>
      <c r="E372" s="469"/>
      <c r="F372" s="469"/>
      <c r="G372" s="469"/>
      <c r="H372" s="469"/>
      <c r="I372" s="469"/>
      <c r="J372" s="469"/>
      <c r="K372" s="469"/>
      <c r="L372" s="470"/>
      <c r="M372" s="30"/>
    </row>
    <row r="373" spans="1:17" s="10" customFormat="1" x14ac:dyDescent="0.35">
      <c r="A373" s="7"/>
      <c r="B373" s="468"/>
      <c r="C373" s="469"/>
      <c r="D373" s="469"/>
      <c r="E373" s="469"/>
      <c r="F373" s="469"/>
      <c r="G373" s="469"/>
      <c r="H373" s="469"/>
      <c r="I373" s="469"/>
      <c r="J373" s="469"/>
      <c r="K373" s="469"/>
      <c r="L373" s="470"/>
      <c r="M373" s="30"/>
    </row>
    <row r="374" spans="1:17" s="30" customFormat="1" x14ac:dyDescent="0.35">
      <c r="A374" s="183"/>
      <c r="B374" s="142"/>
      <c r="C374" s="143"/>
      <c r="D374" s="143"/>
      <c r="E374" s="143"/>
      <c r="F374" s="143"/>
      <c r="G374" s="143"/>
      <c r="H374" s="143"/>
      <c r="I374" s="143"/>
      <c r="J374" s="143"/>
      <c r="K374" s="143"/>
      <c r="L374" s="144"/>
      <c r="O374" s="106"/>
      <c r="P374" s="106"/>
      <c r="Q374" s="106"/>
    </row>
    <row r="375" spans="1:17" x14ac:dyDescent="0.35">
      <c r="A375" s="7"/>
      <c r="B375" s="471" t="s">
        <v>63</v>
      </c>
      <c r="C375" s="472"/>
      <c r="D375" s="472"/>
      <c r="E375" s="472"/>
      <c r="F375" s="472"/>
      <c r="G375" s="472"/>
      <c r="H375" s="472"/>
      <c r="I375" s="472"/>
      <c r="J375" s="472"/>
      <c r="K375" s="472"/>
      <c r="L375" s="473"/>
      <c r="M375" s="92"/>
    </row>
    <row r="376" spans="1:17" x14ac:dyDescent="0.35">
      <c r="A376" s="7"/>
      <c r="B376" s="17"/>
      <c r="C376" s="28"/>
      <c r="D376" s="29"/>
      <c r="E376" s="29"/>
      <c r="F376" s="29"/>
      <c r="G376" s="29"/>
      <c r="H376" s="29"/>
      <c r="I376" s="29"/>
      <c r="J376" s="29"/>
      <c r="K376" s="29"/>
      <c r="L376" s="18"/>
      <c r="M376" s="92"/>
    </row>
    <row r="377" spans="1:17" x14ac:dyDescent="0.35">
      <c r="A377" s="7"/>
      <c r="B377" s="417" t="str">
        <f>IF(Intro!$G$23="English",O377,P377)</f>
        <v>Explain any changes you expect to see in the Canadian market and in other markets globally for the goods over the next two years with respect to demand, prices, import volumes or any other factor.</v>
      </c>
      <c r="C377" s="418"/>
      <c r="D377" s="418"/>
      <c r="E377" s="418"/>
      <c r="F377" s="418"/>
      <c r="G377" s="418"/>
      <c r="H377" s="418"/>
      <c r="I377" s="418"/>
      <c r="J377" s="418"/>
      <c r="K377" s="418"/>
      <c r="L377" s="434"/>
      <c r="M377" s="92"/>
      <c r="O377" s="19" t="s">
        <v>184</v>
      </c>
      <c r="P377" s="92" t="s">
        <v>150</v>
      </c>
    </row>
    <row r="378" spans="1:17" x14ac:dyDescent="0.35">
      <c r="A378" s="7"/>
      <c r="B378" s="417"/>
      <c r="C378" s="418"/>
      <c r="D378" s="418"/>
      <c r="E378" s="418"/>
      <c r="F378" s="418"/>
      <c r="G378" s="418"/>
      <c r="H378" s="418"/>
      <c r="I378" s="418"/>
      <c r="J378" s="418"/>
      <c r="K378" s="418"/>
      <c r="L378" s="434"/>
      <c r="M378" s="92"/>
      <c r="O378" s="19"/>
    </row>
    <row r="379" spans="1:17" s="30" customFormat="1" x14ac:dyDescent="0.35">
      <c r="A379" s="183"/>
      <c r="B379" s="181"/>
      <c r="C379" s="182"/>
      <c r="D379" s="182"/>
      <c r="E379" s="182"/>
      <c r="F379" s="182"/>
      <c r="G379" s="182"/>
      <c r="H379" s="182"/>
      <c r="I379" s="182"/>
      <c r="J379" s="182"/>
      <c r="K379" s="182"/>
      <c r="L379" s="174"/>
      <c r="O379" s="106"/>
      <c r="P379" s="106"/>
      <c r="Q379" s="106"/>
    </row>
    <row r="380" spans="1:17" s="10" customFormat="1" x14ac:dyDescent="0.35">
      <c r="A380" s="7"/>
      <c r="B380" s="468"/>
      <c r="C380" s="469"/>
      <c r="D380" s="469"/>
      <c r="E380" s="469"/>
      <c r="F380" s="469"/>
      <c r="G380" s="469"/>
      <c r="H380" s="469"/>
      <c r="I380" s="469"/>
      <c r="J380" s="469"/>
      <c r="K380" s="469"/>
      <c r="L380" s="470"/>
      <c r="M380" s="30"/>
    </row>
    <row r="381" spans="1:17" s="10" customFormat="1" x14ac:dyDescent="0.35">
      <c r="A381" s="7"/>
      <c r="B381" s="468"/>
      <c r="C381" s="469"/>
      <c r="D381" s="469"/>
      <c r="E381" s="469"/>
      <c r="F381" s="469"/>
      <c r="G381" s="469"/>
      <c r="H381" s="469"/>
      <c r="I381" s="469"/>
      <c r="J381" s="469"/>
      <c r="K381" s="469"/>
      <c r="L381" s="470"/>
      <c r="M381" s="30"/>
    </row>
    <row r="382" spans="1:17" s="10" customFormat="1" x14ac:dyDescent="0.35">
      <c r="A382" s="8"/>
      <c r="B382" s="468"/>
      <c r="C382" s="469"/>
      <c r="D382" s="469"/>
      <c r="E382" s="469"/>
      <c r="F382" s="469"/>
      <c r="G382" s="469"/>
      <c r="H382" s="469"/>
      <c r="I382" s="469"/>
      <c r="J382" s="469"/>
      <c r="K382" s="469"/>
      <c r="L382" s="470"/>
      <c r="M382" s="30"/>
    </row>
    <row r="383" spans="1:17" s="10" customFormat="1" x14ac:dyDescent="0.35">
      <c r="A383" s="8"/>
      <c r="B383" s="468"/>
      <c r="C383" s="469"/>
      <c r="D383" s="469"/>
      <c r="E383" s="469"/>
      <c r="F383" s="469"/>
      <c r="G383" s="469"/>
      <c r="H383" s="469"/>
      <c r="I383" s="469"/>
      <c r="J383" s="469"/>
      <c r="K383" s="469"/>
      <c r="L383" s="470"/>
      <c r="M383" s="30"/>
    </row>
    <row r="384" spans="1:17" s="10" customFormat="1" x14ac:dyDescent="0.35">
      <c r="A384" s="8"/>
      <c r="B384" s="468"/>
      <c r="C384" s="469"/>
      <c r="D384" s="469"/>
      <c r="E384" s="469"/>
      <c r="F384" s="469"/>
      <c r="G384" s="469"/>
      <c r="H384" s="469"/>
      <c r="I384" s="469"/>
      <c r="J384" s="469"/>
      <c r="K384" s="469"/>
      <c r="L384" s="470"/>
      <c r="M384" s="30"/>
    </row>
    <row r="385" spans="1:17" s="10" customFormat="1" x14ac:dyDescent="0.35">
      <c r="A385" s="7"/>
      <c r="B385" s="468"/>
      <c r="C385" s="469"/>
      <c r="D385" s="469"/>
      <c r="E385" s="469"/>
      <c r="F385" s="469"/>
      <c r="G385" s="469"/>
      <c r="H385" s="469"/>
      <c r="I385" s="469"/>
      <c r="J385" s="469"/>
      <c r="K385" s="469"/>
      <c r="L385" s="470"/>
      <c r="M385" s="30"/>
    </row>
    <row r="386" spans="1:17" s="10" customFormat="1" x14ac:dyDescent="0.35">
      <c r="A386" s="7"/>
      <c r="B386" s="468"/>
      <c r="C386" s="469"/>
      <c r="D386" s="469"/>
      <c r="E386" s="469"/>
      <c r="F386" s="469"/>
      <c r="G386" s="469"/>
      <c r="H386" s="469"/>
      <c r="I386" s="469"/>
      <c r="J386" s="469"/>
      <c r="K386" s="469"/>
      <c r="L386" s="470"/>
      <c r="M386" s="30"/>
    </row>
    <row r="387" spans="1:17" s="10" customFormat="1" x14ac:dyDescent="0.35">
      <c r="A387" s="7"/>
      <c r="B387" s="468"/>
      <c r="C387" s="469"/>
      <c r="D387" s="469"/>
      <c r="E387" s="469"/>
      <c r="F387" s="469"/>
      <c r="G387" s="469"/>
      <c r="H387" s="469"/>
      <c r="I387" s="469"/>
      <c r="J387" s="469"/>
      <c r="K387" s="469"/>
      <c r="L387" s="470"/>
      <c r="M387" s="30"/>
    </row>
    <row r="388" spans="1:17" s="30" customFormat="1" x14ac:dyDescent="0.35">
      <c r="A388" s="183"/>
      <c r="B388" s="142"/>
      <c r="C388" s="143"/>
      <c r="D388" s="143"/>
      <c r="E388" s="143"/>
      <c r="F388" s="143"/>
      <c r="G388" s="143"/>
      <c r="H388" s="143"/>
      <c r="I388" s="143"/>
      <c r="J388" s="143"/>
      <c r="K388" s="143"/>
      <c r="L388" s="144"/>
      <c r="O388" s="106"/>
      <c r="P388" s="106"/>
      <c r="Q388" s="106"/>
    </row>
    <row r="389" spans="1:17" x14ac:dyDescent="0.35">
      <c r="B389" s="515" t="s">
        <v>210</v>
      </c>
      <c r="C389" s="516"/>
      <c r="D389" s="516"/>
      <c r="E389" s="516"/>
      <c r="F389" s="517"/>
      <c r="G389" s="517"/>
      <c r="H389" s="517"/>
      <c r="I389" s="517"/>
      <c r="J389" s="517"/>
      <c r="K389" s="517"/>
      <c r="L389" s="518"/>
    </row>
    <row r="390" spans="1:17" x14ac:dyDescent="0.35">
      <c r="B390" s="79"/>
      <c r="C390" s="80"/>
      <c r="D390" s="80"/>
      <c r="E390" s="80"/>
      <c r="F390" s="163"/>
      <c r="G390" s="163"/>
      <c r="H390" s="163"/>
      <c r="I390" s="163"/>
      <c r="J390" s="163"/>
      <c r="K390" s="163"/>
      <c r="L390" s="164"/>
    </row>
    <row r="391" spans="1:17" x14ac:dyDescent="0.35">
      <c r="B391" s="417" t="str">
        <f>IF(Intro!$G$23="English",O391,P391)</f>
        <v>Explain any impacts on these outlooks should the finding or order be continued or rescinded. Provide documents, or the names of documents, such as studies or articles in trade journals, that support your firm's statement.</v>
      </c>
      <c r="C391" s="418"/>
      <c r="D391" s="418"/>
      <c r="E391" s="418"/>
      <c r="F391" s="418"/>
      <c r="G391" s="418"/>
      <c r="H391" s="418"/>
      <c r="I391" s="418"/>
      <c r="J391" s="418"/>
      <c r="K391" s="418"/>
      <c r="L391" s="434"/>
      <c r="O391" s="107" t="s">
        <v>189</v>
      </c>
      <c r="P391" s="58" t="s">
        <v>190</v>
      </c>
      <c r="Q391" s="58"/>
    </row>
    <row r="392" spans="1:17" x14ac:dyDescent="0.35">
      <c r="B392" s="417"/>
      <c r="C392" s="418"/>
      <c r="D392" s="418"/>
      <c r="E392" s="418"/>
      <c r="F392" s="418"/>
      <c r="G392" s="418"/>
      <c r="H392" s="418"/>
      <c r="I392" s="418"/>
      <c r="J392" s="418"/>
      <c r="K392" s="418"/>
      <c r="L392" s="434"/>
      <c r="O392" s="107"/>
      <c r="P392" s="107"/>
      <c r="Q392" s="107"/>
    </row>
    <row r="393" spans="1:17" x14ac:dyDescent="0.35">
      <c r="B393" s="123"/>
      <c r="C393" s="124"/>
      <c r="D393" s="124"/>
      <c r="E393" s="124"/>
      <c r="F393" s="124"/>
      <c r="G393" s="124"/>
      <c r="H393" s="124"/>
      <c r="I393" s="124"/>
      <c r="J393" s="124"/>
      <c r="K393" s="124"/>
      <c r="L393" s="125"/>
      <c r="O393" s="107"/>
      <c r="P393" s="107"/>
      <c r="Q393" s="107"/>
    </row>
    <row r="394" spans="1:17" x14ac:dyDescent="0.35">
      <c r="B394" s="512"/>
      <c r="C394" s="513"/>
      <c r="D394" s="513"/>
      <c r="E394" s="513"/>
      <c r="F394" s="513"/>
      <c r="G394" s="513"/>
      <c r="H394" s="513"/>
      <c r="I394" s="513"/>
      <c r="J394" s="513"/>
      <c r="K394" s="513"/>
      <c r="L394" s="514"/>
    </row>
    <row r="395" spans="1:17" s="10" customFormat="1" x14ac:dyDescent="0.35">
      <c r="A395" s="8"/>
      <c r="B395" s="512"/>
      <c r="C395" s="513"/>
      <c r="D395" s="513"/>
      <c r="E395" s="513"/>
      <c r="F395" s="513"/>
      <c r="G395" s="513"/>
      <c r="H395" s="513"/>
      <c r="I395" s="513"/>
      <c r="J395" s="513"/>
      <c r="K395" s="513"/>
      <c r="L395" s="514"/>
      <c r="M395" s="30"/>
    </row>
    <row r="396" spans="1:17" s="10" customFormat="1" x14ac:dyDescent="0.35">
      <c r="A396" s="8"/>
      <c r="B396" s="512"/>
      <c r="C396" s="513"/>
      <c r="D396" s="513"/>
      <c r="E396" s="513"/>
      <c r="F396" s="513"/>
      <c r="G396" s="513"/>
      <c r="H396" s="513"/>
      <c r="I396" s="513"/>
      <c r="J396" s="513"/>
      <c r="K396" s="513"/>
      <c r="L396" s="514"/>
      <c r="M396" s="30"/>
    </row>
    <row r="397" spans="1:17" s="10" customFormat="1" x14ac:dyDescent="0.35">
      <c r="A397" s="8"/>
      <c r="B397" s="512"/>
      <c r="C397" s="513"/>
      <c r="D397" s="513"/>
      <c r="E397" s="513"/>
      <c r="F397" s="513"/>
      <c r="G397" s="513"/>
      <c r="H397" s="513"/>
      <c r="I397" s="513"/>
      <c r="J397" s="513"/>
      <c r="K397" s="513"/>
      <c r="L397" s="514"/>
      <c r="M397" s="30"/>
    </row>
    <row r="398" spans="1:17" x14ac:dyDescent="0.35">
      <c r="B398" s="512"/>
      <c r="C398" s="513"/>
      <c r="D398" s="513"/>
      <c r="E398" s="513"/>
      <c r="F398" s="513"/>
      <c r="G398" s="513"/>
      <c r="H398" s="513"/>
      <c r="I398" s="513"/>
      <c r="J398" s="513"/>
      <c r="K398" s="513"/>
      <c r="L398" s="514"/>
    </row>
    <row r="399" spans="1:17" x14ac:dyDescent="0.35">
      <c r="B399" s="512"/>
      <c r="C399" s="513"/>
      <c r="D399" s="513"/>
      <c r="E399" s="513"/>
      <c r="F399" s="513"/>
      <c r="G399" s="513"/>
      <c r="H399" s="513"/>
      <c r="I399" s="513"/>
      <c r="J399" s="513"/>
      <c r="K399" s="513"/>
      <c r="L399" s="514"/>
    </row>
    <row r="400" spans="1:17" x14ac:dyDescent="0.35">
      <c r="B400" s="512"/>
      <c r="C400" s="513"/>
      <c r="D400" s="513"/>
      <c r="E400" s="513"/>
      <c r="F400" s="513"/>
      <c r="G400" s="513"/>
      <c r="H400" s="513"/>
      <c r="I400" s="513"/>
      <c r="J400" s="513"/>
      <c r="K400" s="513"/>
      <c r="L400" s="514"/>
    </row>
    <row r="401" spans="2:12" x14ac:dyDescent="0.35">
      <c r="B401" s="512"/>
      <c r="C401" s="513"/>
      <c r="D401" s="513"/>
      <c r="E401" s="513"/>
      <c r="F401" s="513"/>
      <c r="G401" s="513"/>
      <c r="H401" s="513"/>
      <c r="I401" s="513"/>
      <c r="J401" s="513"/>
      <c r="K401" s="513"/>
      <c r="L401" s="514"/>
    </row>
    <row r="402" spans="2:12" x14ac:dyDescent="0.35">
      <c r="B402" s="207"/>
      <c r="C402" s="208"/>
      <c r="D402" s="208"/>
      <c r="E402" s="208"/>
      <c r="F402" s="208"/>
      <c r="G402" s="208"/>
      <c r="H402" s="208"/>
      <c r="I402" s="208"/>
      <c r="J402" s="208"/>
      <c r="K402" s="208"/>
      <c r="L402" s="209"/>
    </row>
  </sheetData>
  <sheetProtection algorithmName="SHA-512" hashValue="EEXV+mQVmUScqEpYO3I3MHhmpvZrMRDP8bogJs9YWT/SBb35gial260YtzTLwJ8EI9DssJvOR5Pl5ZoyAoeB7g==" saltValue="QFOx5SLe1KZ82gjq1ZCVAA==" spinCount="100000" sheet="1" objects="1" scenarios="1" selectLockedCells="1"/>
  <mergeCells count="160">
    <mergeCell ref="B394:L401"/>
    <mergeCell ref="B391:L392"/>
    <mergeCell ref="B336:L343"/>
    <mergeCell ref="B349:L350"/>
    <mergeCell ref="B346:L346"/>
    <mergeCell ref="B389:L389"/>
    <mergeCell ref="B321:L321"/>
    <mergeCell ref="B334:L334"/>
    <mergeCell ref="B352:L359"/>
    <mergeCell ref="B363:L364"/>
    <mergeCell ref="B366:L373"/>
    <mergeCell ref="B377:L378"/>
    <mergeCell ref="B380:L387"/>
    <mergeCell ref="B332:L332"/>
    <mergeCell ref="B347:L347"/>
    <mergeCell ref="B361:L361"/>
    <mergeCell ref="B375:L375"/>
    <mergeCell ref="B323:L330"/>
    <mergeCell ref="B96:L103"/>
    <mergeCell ref="B263:L270"/>
    <mergeCell ref="B274:L274"/>
    <mergeCell ref="B315:L315"/>
    <mergeCell ref="B317:E317"/>
    <mergeCell ref="B318:E318"/>
    <mergeCell ref="B319:E319"/>
    <mergeCell ref="B276:L283"/>
    <mergeCell ref="B287:L288"/>
    <mergeCell ref="B290:L297"/>
    <mergeCell ref="B301:L302"/>
    <mergeCell ref="B304:L311"/>
    <mergeCell ref="B272:L272"/>
    <mergeCell ref="B285:L285"/>
    <mergeCell ref="B299:L299"/>
    <mergeCell ref="B313:L313"/>
    <mergeCell ref="B124:G124"/>
    <mergeCell ref="B125:G125"/>
    <mergeCell ref="B126:G126"/>
    <mergeCell ref="B230:L230"/>
    <mergeCell ref="B243:L243"/>
    <mergeCell ref="B258:L258"/>
    <mergeCell ref="B259:L259"/>
    <mergeCell ref="B193:L200"/>
    <mergeCell ref="B53:B54"/>
    <mergeCell ref="B140:L140"/>
    <mergeCell ref="B141:L141"/>
    <mergeCell ref="F18:I18"/>
    <mergeCell ref="F17:I17"/>
    <mergeCell ref="B122:L122"/>
    <mergeCell ref="B128:L128"/>
    <mergeCell ref="B261:L261"/>
    <mergeCell ref="B191:L191"/>
    <mergeCell ref="B219:L219"/>
    <mergeCell ref="B232:L232"/>
    <mergeCell ref="B206:C206"/>
    <mergeCell ref="B245:L246"/>
    <mergeCell ref="B248:L255"/>
    <mergeCell ref="B150:C154"/>
    <mergeCell ref="D150:L154"/>
    <mergeCell ref="B106:L106"/>
    <mergeCell ref="B64:L64"/>
    <mergeCell ref="B57:B58"/>
    <mergeCell ref="B59:B60"/>
    <mergeCell ref="C55:D56"/>
    <mergeCell ref="G45:I46"/>
    <mergeCell ref="J45:L46"/>
    <mergeCell ref="B130:L137"/>
    <mergeCell ref="C49:D50"/>
    <mergeCell ref="B66:L73"/>
    <mergeCell ref="B79:L80"/>
    <mergeCell ref="B82:L89"/>
    <mergeCell ref="B120:L120"/>
    <mergeCell ref="B4:L4"/>
    <mergeCell ref="B5:L5"/>
    <mergeCell ref="B6:L6"/>
    <mergeCell ref="B24:L31"/>
    <mergeCell ref="B35:L37"/>
    <mergeCell ref="B41:B42"/>
    <mergeCell ref="B43:B44"/>
    <mergeCell ref="B45:B46"/>
    <mergeCell ref="B47:B48"/>
    <mergeCell ref="B8:L8"/>
    <mergeCell ref="B9:L9"/>
    <mergeCell ref="B10:L10"/>
    <mergeCell ref="B22:L22"/>
    <mergeCell ref="B15:L15"/>
    <mergeCell ref="B17:E17"/>
    <mergeCell ref="B18:E18"/>
    <mergeCell ref="C39:D40"/>
    <mergeCell ref="E39:F40"/>
    <mergeCell ref="G39:I40"/>
    <mergeCell ref="B93:L94"/>
    <mergeCell ref="E55:F56"/>
    <mergeCell ref="G55:I56"/>
    <mergeCell ref="J55:L56"/>
    <mergeCell ref="C57:D58"/>
    <mergeCell ref="E57:F58"/>
    <mergeCell ref="G57:I58"/>
    <mergeCell ref="J57:L58"/>
    <mergeCell ref="C59:D60"/>
    <mergeCell ref="E59:F60"/>
    <mergeCell ref="G59:I60"/>
    <mergeCell ref="B12:L12"/>
    <mergeCell ref="B13:L13"/>
    <mergeCell ref="B20:L20"/>
    <mergeCell ref="B33:L33"/>
    <mergeCell ref="B62:L62"/>
    <mergeCell ref="C43:D44"/>
    <mergeCell ref="E43:F44"/>
    <mergeCell ref="G43:I44"/>
    <mergeCell ref="J43:L44"/>
    <mergeCell ref="J39:L40"/>
    <mergeCell ref="C45:D46"/>
    <mergeCell ref="E45:F46"/>
    <mergeCell ref="C41:D42"/>
    <mergeCell ref="E41:F42"/>
    <mergeCell ref="G41:I42"/>
    <mergeCell ref="J41:L42"/>
    <mergeCell ref="G47:I48"/>
    <mergeCell ref="J47:L48"/>
    <mergeCell ref="C47:D48"/>
    <mergeCell ref="E47:F48"/>
    <mergeCell ref="J59:L60"/>
    <mergeCell ref="J49:L50"/>
    <mergeCell ref="C51:D52"/>
    <mergeCell ref="E51:F52"/>
    <mergeCell ref="E49:F50"/>
    <mergeCell ref="G49:I50"/>
    <mergeCell ref="B143:L143"/>
    <mergeCell ref="B111:L118"/>
    <mergeCell ref="B155:C159"/>
    <mergeCell ref="D155:L159"/>
    <mergeCell ref="B163:L164"/>
    <mergeCell ref="B177:L178"/>
    <mergeCell ref="B145:C149"/>
    <mergeCell ref="D145:L149"/>
    <mergeCell ref="B55:B56"/>
    <mergeCell ref="B49:B50"/>
    <mergeCell ref="B51:B52"/>
    <mergeCell ref="B109:L109"/>
    <mergeCell ref="J51:L52"/>
    <mergeCell ref="C53:D54"/>
    <mergeCell ref="E53:F54"/>
    <mergeCell ref="G53:I54"/>
    <mergeCell ref="J53:L54"/>
    <mergeCell ref="B76:L76"/>
    <mergeCell ref="B77:L77"/>
    <mergeCell ref="B91:L91"/>
    <mergeCell ref="B107:L107"/>
    <mergeCell ref="G51:I52"/>
    <mergeCell ref="B204:L204"/>
    <mergeCell ref="B208:L215"/>
    <mergeCell ref="B221:L228"/>
    <mergeCell ref="B234:L241"/>
    <mergeCell ref="B161:L161"/>
    <mergeCell ref="B175:L175"/>
    <mergeCell ref="B189:L189"/>
    <mergeCell ref="B202:L202"/>
    <mergeCell ref="B217:L217"/>
    <mergeCell ref="B166:L173"/>
    <mergeCell ref="B180:L187"/>
  </mergeCells>
  <dataValidations xWindow="209" yWindow="565"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82 C59 B130 B96 D155 B352 B193 B208 B221 B234 B248 B263 B276 B290 B304 B336 B366 B66 C57 B111 E41 G41 B24:B27 J41 C41 E43 E45 E47 E49 E51 E53 E55 E57 E59 G43 G45 G47 G49 G51 G53 G55 G57 G59 J43 J45 J47 J49 J51 J53 J55 J57 J59 C43 C45 C47 C49 C51 C53 C55 D145 D150 B380 B166 B180 B323 B68:B70 B85:B87 B98:B100 B113:B115 B132:B134 B168:B170 B182:B184 B195:B197 B211:B213 B223:B225 B236:B238 B250:B252 B265:B267 B279:B281 B292:B294 B306:B308 B325:B327 B338:B340 B354:B356 B368:B370 B382:B384 B395:B397" xr:uid="{0155555F-4732-48E6-8926-69F0399FC606}">
      <formula1>1000</formula1>
    </dataValidation>
    <dataValidation type="textLength" operator="lessThanOrEqual" allowBlank="1" showInputMessage="1" showErrorMessage="1" sqref="F18" xr:uid="{4F30E8A6-221F-440A-9DC6-615DCD701F4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06" xr:uid="{6FC76BB9-7D2B-4EF9-A9AF-552B723B2C27}">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394" xr:uid="{6F276A13-7059-4685-8F32-7B51E494BB7C}">
      <formula1>1001</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75" min="1" max="11" man="1"/>
    <brk id="139" min="1" max="11" man="1"/>
    <brk id="201" min="1" max="11" man="1"/>
    <brk id="270" min="1" max="11" man="1"/>
    <brk id="331" min="1" max="11" man="1"/>
  </rowBreaks>
  <drawing r:id="rId2"/>
  <extLst>
    <ext xmlns:x14="http://schemas.microsoft.com/office/spreadsheetml/2009/9/main" uri="{CCE6A557-97BC-4b89-ADB6-D9C93CAAB3DF}">
      <x14:dataValidations xmlns:xm="http://schemas.microsoft.com/office/excel/2006/main" xWindow="209" yWindow="565" count="2">
        <x14:dataValidation type="list" allowBlank="1" showInputMessage="1" showErrorMessage="1" xr:uid="{BD7DB883-1F69-448C-8E07-37F45C721AFD}">
          <x14:formula1>
            <xm:f>Variables!$D$38:$D$39</xm:f>
          </x14:formula1>
          <xm:sqref>F317:F319 H124:H126</xm:sqref>
        </x14:dataValidation>
        <x14:dataValidation type="list" allowBlank="1" showInputMessage="1" showErrorMessage="1" xr:uid="{A9022216-0145-4EEC-A531-D6B6E8626E7E}">
          <x14:formula1>
            <xm:f>Variables!$D$41:$D$44</xm:f>
          </x14:formula1>
          <xm:sqref>F17:I17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F23B-8012-4FC4-863B-61AE0C99C2E5}">
  <sheetPr codeName="Sheet6">
    <tabColor rgb="FF00B0F0"/>
    <pageSetUpPr fitToPage="1"/>
  </sheetPr>
  <dimension ref="A1:FM34"/>
  <sheetViews>
    <sheetView showGridLines="0" zoomScale="98" zoomScaleNormal="98" workbookViewId="0"/>
  </sheetViews>
  <sheetFormatPr defaultColWidth="8.81640625" defaultRowHeight="14" x14ac:dyDescent="0.35"/>
  <cols>
    <col min="1" max="1" width="2.1796875" style="47" customWidth="1"/>
    <col min="2" max="12" width="14.54296875" style="48" customWidth="1"/>
    <col min="13" max="13" width="9" style="52" customWidth="1"/>
    <col min="14" max="14" width="8" style="53" customWidth="1"/>
    <col min="15" max="15" width="32.1796875" style="54" hidden="1" customWidth="1"/>
    <col min="16" max="16" width="26.54296875" style="2" hidden="1" customWidth="1"/>
    <col min="17" max="17" width="8.453125" style="2" customWidth="1"/>
    <col min="18" max="18" width="8.81640625" style="93" customWidth="1"/>
    <col min="19" max="21" width="8.81640625" style="52" customWidth="1"/>
    <col min="22" max="169" width="8.81640625" style="52"/>
    <col min="170" max="16384" width="8.81640625" style="3"/>
  </cols>
  <sheetData>
    <row r="1" spans="1:169" s="43" customFormat="1" x14ac:dyDescent="0.35">
      <c r="A1" s="49" t="s">
        <v>177</v>
      </c>
      <c r="B1" s="50"/>
      <c r="C1" s="50"/>
      <c r="N1" s="44"/>
      <c r="O1" s="114" t="s">
        <v>70</v>
      </c>
      <c r="P1" s="50" t="s">
        <v>83</v>
      </c>
      <c r="Q1" s="2"/>
      <c r="R1" s="2"/>
    </row>
    <row r="2" spans="1:169" s="43" customFormat="1" x14ac:dyDescent="0.35">
      <c r="A2" s="49"/>
      <c r="B2" s="50" t="s">
        <v>46</v>
      </c>
      <c r="C2" s="50"/>
      <c r="N2" s="44"/>
      <c r="O2" s="45"/>
      <c r="P2" s="2"/>
      <c r="Q2" s="2"/>
      <c r="R2" s="2"/>
    </row>
    <row r="3" spans="1:169" s="43" customFormat="1" x14ac:dyDescent="0.35">
      <c r="A3" s="49"/>
      <c r="B3" s="50"/>
      <c r="C3" s="50"/>
      <c r="N3" s="44"/>
      <c r="O3" s="45"/>
      <c r="P3" s="2"/>
      <c r="Q3" s="2"/>
      <c r="R3" s="2"/>
    </row>
    <row r="4" spans="1:169" s="43" customFormat="1" x14ac:dyDescent="0.35">
      <c r="A4" s="49" t="s">
        <v>177</v>
      </c>
      <c r="B4" s="411" t="str">
        <f>Info!B4</f>
        <v>IMPORTERS' QUESTIONNAIRE</v>
      </c>
      <c r="C4" s="412"/>
      <c r="D4" s="412"/>
      <c r="E4" s="412"/>
      <c r="F4" s="412"/>
      <c r="G4" s="412"/>
      <c r="H4" s="412"/>
      <c r="I4" s="412"/>
      <c r="J4" s="412"/>
      <c r="K4" s="412"/>
      <c r="L4" s="413"/>
      <c r="M4" s="60"/>
      <c r="N4" s="5"/>
      <c r="O4" s="5"/>
      <c r="P4" s="109"/>
      <c r="Q4" s="110"/>
      <c r="R4" s="109"/>
      <c r="S4" s="57"/>
      <c r="T4" s="57"/>
    </row>
    <row r="5" spans="1:169" s="43" customFormat="1" x14ac:dyDescent="0.35">
      <c r="A5" s="49" t="s">
        <v>177</v>
      </c>
      <c r="B5" s="519" t="str">
        <f>Info!B5</f>
        <v>RR-2025-002</v>
      </c>
      <c r="C5" s="520"/>
      <c r="D5" s="520"/>
      <c r="E5" s="520"/>
      <c r="F5" s="520"/>
      <c r="G5" s="520"/>
      <c r="H5" s="520"/>
      <c r="I5" s="520"/>
      <c r="J5" s="520"/>
      <c r="K5" s="520"/>
      <c r="L5" s="521"/>
      <c r="M5" s="60"/>
      <c r="N5" s="5"/>
      <c r="O5" s="5"/>
      <c r="P5" s="110"/>
      <c r="Q5" s="110"/>
      <c r="R5" s="109"/>
      <c r="S5" s="57"/>
      <c r="T5" s="57"/>
    </row>
    <row r="6" spans="1:169" s="43" customFormat="1" x14ac:dyDescent="0.35">
      <c r="A6" s="49" t="s">
        <v>177</v>
      </c>
      <c r="B6" s="519" t="str">
        <f>Info!B6</f>
        <v>CONCRETE REINFORCING BAR</v>
      </c>
      <c r="C6" s="520"/>
      <c r="D6" s="520"/>
      <c r="E6" s="520"/>
      <c r="F6" s="520"/>
      <c r="G6" s="520"/>
      <c r="H6" s="520"/>
      <c r="I6" s="520"/>
      <c r="J6" s="520"/>
      <c r="K6" s="520"/>
      <c r="L6" s="521"/>
      <c r="M6" s="60"/>
      <c r="N6" s="21"/>
      <c r="O6" s="21"/>
      <c r="P6" s="59"/>
      <c r="Q6" s="59"/>
      <c r="R6" s="109"/>
      <c r="S6" s="57"/>
      <c r="T6" s="57"/>
    </row>
    <row r="7" spans="1:169" s="43" customFormat="1" x14ac:dyDescent="0.35">
      <c r="A7" s="49"/>
      <c r="B7" s="64"/>
      <c r="C7" s="65"/>
      <c r="D7" s="65"/>
      <c r="E7" s="65"/>
      <c r="F7" s="65"/>
      <c r="G7" s="65"/>
      <c r="H7" s="65"/>
      <c r="I7" s="65"/>
      <c r="J7" s="65"/>
      <c r="K7" s="65"/>
      <c r="L7" s="66"/>
      <c r="M7" s="60"/>
      <c r="N7" s="21"/>
      <c r="O7" s="52"/>
      <c r="P7" s="59"/>
      <c r="Q7" s="59"/>
      <c r="R7" s="109"/>
      <c r="S7" s="57"/>
      <c r="T7" s="57"/>
    </row>
    <row r="8" spans="1:169" x14ac:dyDescent="0.35">
      <c r="A8" s="51"/>
      <c r="B8" s="553" t="str">
        <f>Public!B8</f>
        <v>The following questions refer to the goods as defined in the product description on the Intro tab.</v>
      </c>
      <c r="C8" s="554"/>
      <c r="D8" s="555"/>
      <c r="E8" s="555"/>
      <c r="F8" s="555"/>
      <c r="G8" s="555"/>
      <c r="H8" s="555"/>
      <c r="I8" s="555"/>
      <c r="J8" s="555"/>
      <c r="K8" s="555"/>
      <c r="L8" s="556"/>
      <c r="M8" s="61"/>
      <c r="N8" s="62"/>
      <c r="P8" s="59"/>
      <c r="Q8" s="59"/>
    </row>
    <row r="9" spans="1:169" s="52" customFormat="1" x14ac:dyDescent="0.35">
      <c r="A9" s="51"/>
      <c r="B9" s="108"/>
      <c r="C9" s="61"/>
      <c r="D9" s="177"/>
      <c r="E9" s="177"/>
      <c r="F9" s="177"/>
      <c r="G9" s="177"/>
      <c r="H9" s="177"/>
      <c r="I9" s="177"/>
      <c r="J9" s="177"/>
      <c r="K9" s="177"/>
      <c r="L9" s="178"/>
      <c r="M9" s="61"/>
      <c r="N9" s="62"/>
      <c r="O9" s="54"/>
      <c r="P9" s="59"/>
      <c r="Q9" s="59"/>
      <c r="R9" s="59"/>
    </row>
    <row r="10" spans="1:169" s="77" customFormat="1" x14ac:dyDescent="0.35">
      <c r="A10" s="72" t="s">
        <v>177</v>
      </c>
      <c r="B10" s="377" t="s">
        <v>191</v>
      </c>
      <c r="C10" s="550"/>
      <c r="D10" s="551"/>
      <c r="E10" s="551"/>
      <c r="F10" s="551"/>
      <c r="G10" s="551"/>
      <c r="H10" s="551"/>
      <c r="I10" s="551"/>
      <c r="J10" s="551"/>
      <c r="K10" s="551"/>
      <c r="L10" s="552"/>
      <c r="M10" s="73"/>
      <c r="N10" s="74"/>
      <c r="O10" s="75"/>
      <c r="P10" s="50"/>
      <c r="Q10" s="50"/>
      <c r="R10" s="111"/>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row>
    <row r="11" spans="1:169" s="46" customFormat="1" x14ac:dyDescent="0.35">
      <c r="A11" s="51" t="s">
        <v>177</v>
      </c>
      <c r="B11" s="557" t="s">
        <v>12</v>
      </c>
      <c r="C11" s="558"/>
      <c r="D11" s="559"/>
      <c r="E11" s="559"/>
      <c r="F11" s="559"/>
      <c r="G11" s="559"/>
      <c r="H11" s="559"/>
      <c r="I11" s="559"/>
      <c r="J11" s="559"/>
      <c r="K11" s="559"/>
      <c r="L11" s="560"/>
      <c r="M11" s="177"/>
      <c r="N11" s="63"/>
      <c r="O11" s="56"/>
      <c r="P11" s="113"/>
      <c r="Q11" s="113"/>
      <c r="R11" s="112"/>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row>
    <row r="12" spans="1:169" s="55" customFormat="1" x14ac:dyDescent="0.35">
      <c r="A12" s="51"/>
      <c r="B12" s="561" t="str">
        <f>IF(Intro!$G$23="English",O12,P12)</f>
        <v>Provide the grades imported by your firm between January 1, 2022 and Sept 30, 2025.</v>
      </c>
      <c r="C12" s="562"/>
      <c r="D12" s="563"/>
      <c r="E12" s="563"/>
      <c r="F12" s="563"/>
      <c r="G12" s="563"/>
      <c r="H12" s="563"/>
      <c r="I12" s="563"/>
      <c r="J12" s="563"/>
      <c r="K12" s="563"/>
      <c r="L12" s="564"/>
      <c r="M12" s="128"/>
      <c r="N12" s="63"/>
      <c r="O12" s="59" t="str">
        <f>"Provide the grades imported by your firm between January 1, "&amp;Variables!B6&amp;" and "&amp;Variables!B7&amp;", "&amp;Variables!B8&amp;"."</f>
        <v>Provide the grades imported by your firm between January 1, 2022 and Sept 30, 2025.</v>
      </c>
      <c r="P12" s="90" t="str">
        <f>"Indiquez les nuances importée au pays par votre entreprise du 1er janvier "&amp;Variables!C6&amp;" au "&amp;Variables!C7&amp;" "&amp;Variables!C8&amp;"."</f>
        <v>Indiquez les nuances importée au pays par votre entreprise du 1er janvier 2022 au 30 sept 2025.</v>
      </c>
      <c r="R12" s="90"/>
      <c r="S12" s="90"/>
      <c r="T12" s="90"/>
      <c r="U12" s="90"/>
    </row>
    <row r="13" spans="1:169" x14ac:dyDescent="0.35">
      <c r="A13" s="47" t="s">
        <v>177</v>
      </c>
      <c r="B13" s="565"/>
      <c r="C13" s="566"/>
      <c r="D13" s="563"/>
      <c r="E13" s="563"/>
      <c r="F13" s="563"/>
      <c r="G13" s="563"/>
      <c r="H13" s="563"/>
      <c r="I13" s="563"/>
      <c r="J13" s="563"/>
      <c r="K13" s="563"/>
      <c r="L13" s="564"/>
      <c r="M13" s="32"/>
      <c r="O13" s="109"/>
      <c r="P13" s="109"/>
      <c r="Q13" s="52"/>
      <c r="R13" s="179"/>
      <c r="S13" s="180"/>
      <c r="T13" s="180"/>
      <c r="U13" s="180"/>
    </row>
    <row r="14" spans="1:169" x14ac:dyDescent="0.35">
      <c r="B14" s="542" t="str">
        <f>IF(Intro!$G$23="English",O14,P14)</f>
        <v>Steel Grade</v>
      </c>
      <c r="C14" s="543"/>
      <c r="D14" s="546" t="str">
        <f>IF(Intro!$G$23="English",O15,P15)</f>
        <v>Finish (ie. Bare or Coated)</v>
      </c>
      <c r="E14" s="546" t="str">
        <f>IF(Intro!$G$23="English",O16,P16)</f>
        <v>Country of Origin</v>
      </c>
      <c r="F14" s="546" t="str">
        <f>IF(Intro!$G$23="English",O17,P17)</f>
        <v>Sold in Canada or exported</v>
      </c>
      <c r="G14" s="540" t="str">
        <f>IF(Intro!$G$23="English", O18,P18)</f>
        <v>Outside Diameter (mm)</v>
      </c>
      <c r="H14" s="540"/>
      <c r="I14" s="540" t="str">
        <f>IF(Intro!$G$23="English", O19,P19)</f>
        <v>Wall Thickness (mm)</v>
      </c>
      <c r="J14" s="540"/>
      <c r="K14" s="540" t="str">
        <f>IF(Intro!$G$23="English", O20,P20)</f>
        <v>Length (m)</v>
      </c>
      <c r="L14" s="541"/>
      <c r="O14" s="2" t="s">
        <v>194</v>
      </c>
      <c r="P14" s="2" t="s">
        <v>195</v>
      </c>
      <c r="Q14" s="52"/>
    </row>
    <row r="15" spans="1:169" x14ac:dyDescent="0.35">
      <c r="B15" s="544"/>
      <c r="C15" s="545"/>
      <c r="D15" s="547"/>
      <c r="E15" s="547"/>
      <c r="F15" s="547"/>
      <c r="G15" s="540"/>
      <c r="H15" s="540"/>
      <c r="I15" s="540"/>
      <c r="J15" s="540"/>
      <c r="K15" s="540"/>
      <c r="L15" s="541"/>
      <c r="O15" s="2" t="s">
        <v>196</v>
      </c>
      <c r="P15" s="2" t="s">
        <v>197</v>
      </c>
      <c r="Q15" s="52"/>
    </row>
    <row r="16" spans="1:169" ht="33.75" customHeight="1" x14ac:dyDescent="0.35">
      <c r="B16" s="544"/>
      <c r="C16" s="545"/>
      <c r="D16" s="547"/>
      <c r="E16" s="547"/>
      <c r="F16" s="547"/>
      <c r="G16" s="127" t="s">
        <v>192</v>
      </c>
      <c r="H16" s="127" t="s">
        <v>193</v>
      </c>
      <c r="I16" s="127" t="s">
        <v>192</v>
      </c>
      <c r="J16" s="127" t="s">
        <v>193</v>
      </c>
      <c r="K16" s="127" t="s">
        <v>192</v>
      </c>
      <c r="L16" s="115" t="s">
        <v>193</v>
      </c>
      <c r="O16" s="2" t="s">
        <v>198</v>
      </c>
      <c r="P16" s="2" t="s">
        <v>199</v>
      </c>
      <c r="Q16" s="52"/>
    </row>
    <row r="17" spans="2:17" x14ac:dyDescent="0.35">
      <c r="B17" s="532"/>
      <c r="C17" s="533"/>
      <c r="D17" s="528"/>
      <c r="E17" s="528"/>
      <c r="F17" s="528"/>
      <c r="G17" s="522"/>
      <c r="H17" s="522"/>
      <c r="I17" s="522"/>
      <c r="J17" s="522"/>
      <c r="K17" s="522"/>
      <c r="L17" s="525"/>
      <c r="O17" s="2" t="s">
        <v>201</v>
      </c>
      <c r="P17" s="2" t="s">
        <v>200</v>
      </c>
      <c r="Q17" s="52"/>
    </row>
    <row r="18" spans="2:17" x14ac:dyDescent="0.35">
      <c r="B18" s="534"/>
      <c r="C18" s="535"/>
      <c r="D18" s="529"/>
      <c r="E18" s="529"/>
      <c r="F18" s="529"/>
      <c r="G18" s="523"/>
      <c r="H18" s="523"/>
      <c r="I18" s="523"/>
      <c r="J18" s="523"/>
      <c r="K18" s="523"/>
      <c r="L18" s="526"/>
      <c r="O18" s="2" t="s">
        <v>203</v>
      </c>
      <c r="P18" s="2" t="s">
        <v>202</v>
      </c>
      <c r="Q18" s="52"/>
    </row>
    <row r="19" spans="2:17" x14ac:dyDescent="0.35">
      <c r="B19" s="548"/>
      <c r="C19" s="549"/>
      <c r="D19" s="530"/>
      <c r="E19" s="530"/>
      <c r="F19" s="530"/>
      <c r="G19" s="524"/>
      <c r="H19" s="524"/>
      <c r="I19" s="524"/>
      <c r="J19" s="524"/>
      <c r="K19" s="524"/>
      <c r="L19" s="527"/>
      <c r="O19" s="2" t="s">
        <v>204</v>
      </c>
      <c r="P19" s="2" t="s">
        <v>205</v>
      </c>
      <c r="Q19" s="52"/>
    </row>
    <row r="20" spans="2:17" x14ac:dyDescent="0.35">
      <c r="B20" s="532"/>
      <c r="C20" s="533"/>
      <c r="D20" s="528"/>
      <c r="E20" s="528"/>
      <c r="F20" s="528"/>
      <c r="G20" s="522"/>
      <c r="H20" s="522"/>
      <c r="I20" s="522"/>
      <c r="J20" s="522"/>
      <c r="K20" s="522"/>
      <c r="L20" s="525"/>
      <c r="O20" s="2" t="s">
        <v>206</v>
      </c>
      <c r="P20" s="2" t="s">
        <v>207</v>
      </c>
      <c r="Q20" s="52"/>
    </row>
    <row r="21" spans="2:17" x14ac:dyDescent="0.35">
      <c r="B21" s="534"/>
      <c r="C21" s="535"/>
      <c r="D21" s="529"/>
      <c r="E21" s="529"/>
      <c r="F21" s="529"/>
      <c r="G21" s="523"/>
      <c r="H21" s="523"/>
      <c r="I21" s="523"/>
      <c r="J21" s="523"/>
      <c r="K21" s="523"/>
      <c r="L21" s="526"/>
      <c r="P21" s="52"/>
      <c r="Q21" s="52"/>
    </row>
    <row r="22" spans="2:17" x14ac:dyDescent="0.35">
      <c r="B22" s="548"/>
      <c r="C22" s="549"/>
      <c r="D22" s="530"/>
      <c r="E22" s="530"/>
      <c r="F22" s="530"/>
      <c r="G22" s="524"/>
      <c r="H22" s="524"/>
      <c r="I22" s="524"/>
      <c r="J22" s="524"/>
      <c r="K22" s="524"/>
      <c r="L22" s="527"/>
      <c r="P22" s="52"/>
      <c r="Q22" s="52"/>
    </row>
    <row r="23" spans="2:17" x14ac:dyDescent="0.35">
      <c r="B23" s="532"/>
      <c r="C23" s="533"/>
      <c r="D23" s="528"/>
      <c r="E23" s="528"/>
      <c r="F23" s="528"/>
      <c r="G23" s="522"/>
      <c r="H23" s="522"/>
      <c r="I23" s="522"/>
      <c r="J23" s="522"/>
      <c r="K23" s="522"/>
      <c r="L23" s="525"/>
      <c r="P23" s="52"/>
      <c r="Q23" s="52"/>
    </row>
    <row r="24" spans="2:17" x14ac:dyDescent="0.35">
      <c r="B24" s="534"/>
      <c r="C24" s="535"/>
      <c r="D24" s="529"/>
      <c r="E24" s="529"/>
      <c r="F24" s="529"/>
      <c r="G24" s="523"/>
      <c r="H24" s="523"/>
      <c r="I24" s="523"/>
      <c r="J24" s="523"/>
      <c r="K24" s="523"/>
      <c r="L24" s="526"/>
    </row>
    <row r="25" spans="2:17" x14ac:dyDescent="0.35">
      <c r="B25" s="548"/>
      <c r="C25" s="549"/>
      <c r="D25" s="530"/>
      <c r="E25" s="530"/>
      <c r="F25" s="530"/>
      <c r="G25" s="524"/>
      <c r="H25" s="524"/>
      <c r="I25" s="524"/>
      <c r="J25" s="524"/>
      <c r="K25" s="524"/>
      <c r="L25" s="527"/>
    </row>
    <row r="26" spans="2:17" x14ac:dyDescent="0.35">
      <c r="B26" s="532"/>
      <c r="C26" s="533"/>
      <c r="D26" s="528"/>
      <c r="E26" s="528"/>
      <c r="F26" s="528"/>
      <c r="G26" s="522"/>
      <c r="H26" s="522"/>
      <c r="I26" s="522"/>
      <c r="J26" s="522"/>
      <c r="K26" s="522"/>
      <c r="L26" s="525"/>
    </row>
    <row r="27" spans="2:17" x14ac:dyDescent="0.35">
      <c r="B27" s="534"/>
      <c r="C27" s="535"/>
      <c r="D27" s="529"/>
      <c r="E27" s="529"/>
      <c r="F27" s="529"/>
      <c r="G27" s="523"/>
      <c r="H27" s="523"/>
      <c r="I27" s="523"/>
      <c r="J27" s="523"/>
      <c r="K27" s="523"/>
      <c r="L27" s="526"/>
    </row>
    <row r="28" spans="2:17" x14ac:dyDescent="0.35">
      <c r="B28" s="548"/>
      <c r="C28" s="549"/>
      <c r="D28" s="530"/>
      <c r="E28" s="530"/>
      <c r="F28" s="530"/>
      <c r="G28" s="524"/>
      <c r="H28" s="524"/>
      <c r="I28" s="524"/>
      <c r="J28" s="524"/>
      <c r="K28" s="524"/>
      <c r="L28" s="527"/>
    </row>
    <row r="29" spans="2:17" x14ac:dyDescent="0.35">
      <c r="B29" s="532"/>
      <c r="C29" s="533"/>
      <c r="D29" s="528"/>
      <c r="E29" s="528"/>
      <c r="F29" s="528"/>
      <c r="G29" s="522"/>
      <c r="H29" s="522"/>
      <c r="I29" s="522"/>
      <c r="J29" s="522"/>
      <c r="K29" s="522"/>
      <c r="L29" s="525"/>
    </row>
    <row r="30" spans="2:17" x14ac:dyDescent="0.35">
      <c r="B30" s="534"/>
      <c r="C30" s="535"/>
      <c r="D30" s="529"/>
      <c r="E30" s="529"/>
      <c r="F30" s="529"/>
      <c r="G30" s="523"/>
      <c r="H30" s="523"/>
      <c r="I30" s="523"/>
      <c r="J30" s="523"/>
      <c r="K30" s="523"/>
      <c r="L30" s="526"/>
    </row>
    <row r="31" spans="2:17" x14ac:dyDescent="0.35">
      <c r="B31" s="548"/>
      <c r="C31" s="549"/>
      <c r="D31" s="530"/>
      <c r="E31" s="530"/>
      <c r="F31" s="530"/>
      <c r="G31" s="524"/>
      <c r="H31" s="524"/>
      <c r="I31" s="524"/>
      <c r="J31" s="524"/>
      <c r="K31" s="524"/>
      <c r="L31" s="527"/>
    </row>
    <row r="32" spans="2:17" x14ac:dyDescent="0.35">
      <c r="B32" s="532"/>
      <c r="C32" s="533"/>
      <c r="D32" s="528"/>
      <c r="E32" s="528"/>
      <c r="F32" s="528"/>
      <c r="G32" s="522"/>
      <c r="H32" s="522"/>
      <c r="I32" s="522"/>
      <c r="J32" s="522"/>
      <c r="K32" s="522"/>
      <c r="L32" s="525"/>
    </row>
    <row r="33" spans="2:12" x14ac:dyDescent="0.35">
      <c r="B33" s="534"/>
      <c r="C33" s="535"/>
      <c r="D33" s="529"/>
      <c r="E33" s="529"/>
      <c r="F33" s="529"/>
      <c r="G33" s="523"/>
      <c r="H33" s="523"/>
      <c r="I33" s="523"/>
      <c r="J33" s="523"/>
      <c r="K33" s="523"/>
      <c r="L33" s="526"/>
    </row>
    <row r="34" spans="2:12" x14ac:dyDescent="0.35">
      <c r="B34" s="536"/>
      <c r="C34" s="537"/>
      <c r="D34" s="538"/>
      <c r="E34" s="538"/>
      <c r="F34" s="538"/>
      <c r="G34" s="539"/>
      <c r="H34" s="539"/>
      <c r="I34" s="539"/>
      <c r="J34" s="539"/>
      <c r="K34" s="539"/>
      <c r="L34" s="531"/>
    </row>
  </sheetData>
  <sheetProtection algorithmName="SHA-512" hashValue="F6TVsUUHTTF/gaUw6HySiKGcDDIB9Y+kEF4MkM5LYG5+jwoCJkVMGthAIClDK48ItlgdQ2qCR/e4txo9BAFWCA==" saltValue="Bn6A5IHA70ToA+3dbAlYCg==" spinCount="100000" sheet="1" objects="1" scenarios="1" selectLockedCells="1"/>
  <mergeCells count="75">
    <mergeCell ref="B10:L10"/>
    <mergeCell ref="B8:L8"/>
    <mergeCell ref="B11:L11"/>
    <mergeCell ref="B12:L12"/>
    <mergeCell ref="B13:L13"/>
    <mergeCell ref="B14:C16"/>
    <mergeCell ref="D14:D16"/>
    <mergeCell ref="E14:E16"/>
    <mergeCell ref="F14:F16"/>
    <mergeCell ref="B29:C31"/>
    <mergeCell ref="B23:C25"/>
    <mergeCell ref="B17:C19"/>
    <mergeCell ref="F17:F19"/>
    <mergeCell ref="B20:C22"/>
    <mergeCell ref="D20:D22"/>
    <mergeCell ref="E20:E22"/>
    <mergeCell ref="F20:F22"/>
    <mergeCell ref="B26:C28"/>
    <mergeCell ref="D26:D28"/>
    <mergeCell ref="E26:E28"/>
    <mergeCell ref="F26:F28"/>
    <mergeCell ref="I14:J15"/>
    <mergeCell ref="K14:L15"/>
    <mergeCell ref="G14:H15"/>
    <mergeCell ref="I17:I19"/>
    <mergeCell ref="J17:J19"/>
    <mergeCell ref="K17:K19"/>
    <mergeCell ref="L17:L19"/>
    <mergeCell ref="L20:L22"/>
    <mergeCell ref="D17:D19"/>
    <mergeCell ref="E17:E19"/>
    <mergeCell ref="K23:K25"/>
    <mergeCell ref="L23:L25"/>
    <mergeCell ref="G20:G22"/>
    <mergeCell ref="H20:H22"/>
    <mergeCell ref="I20:I22"/>
    <mergeCell ref="J20:J22"/>
    <mergeCell ref="K20:K22"/>
    <mergeCell ref="G17:G19"/>
    <mergeCell ref="H17:H19"/>
    <mergeCell ref="D23:D25"/>
    <mergeCell ref="E23:E25"/>
    <mergeCell ref="F23:F25"/>
    <mergeCell ref="G23:G25"/>
    <mergeCell ref="G26:G28"/>
    <mergeCell ref="H32:H34"/>
    <mergeCell ref="I32:I34"/>
    <mergeCell ref="J32:J34"/>
    <mergeCell ref="K32:K34"/>
    <mergeCell ref="H26:H28"/>
    <mergeCell ref="I26:I28"/>
    <mergeCell ref="J26:J28"/>
    <mergeCell ref="K26:K28"/>
    <mergeCell ref="L32:L34"/>
    <mergeCell ref="B32:C34"/>
    <mergeCell ref="D32:D34"/>
    <mergeCell ref="E32:E34"/>
    <mergeCell ref="F32:F34"/>
    <mergeCell ref="G32:G34"/>
    <mergeCell ref="B4:L4"/>
    <mergeCell ref="B5:L5"/>
    <mergeCell ref="B6:L6"/>
    <mergeCell ref="K29:K31"/>
    <mergeCell ref="L29:L31"/>
    <mergeCell ref="D29:D31"/>
    <mergeCell ref="E29:E31"/>
    <mergeCell ref="F29:F31"/>
    <mergeCell ref="G29:G31"/>
    <mergeCell ref="H29:H31"/>
    <mergeCell ref="I23:I25"/>
    <mergeCell ref="J23:J25"/>
    <mergeCell ref="H23:H25"/>
    <mergeCell ref="I29:I31"/>
    <mergeCell ref="J29:J31"/>
    <mergeCell ref="L26:L28"/>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09D1-0CAF-47FB-921F-31179EA96436}">
  <sheetPr codeName="Sheet7">
    <tabColor rgb="FF00B0F0"/>
    <pageSetUpPr fitToPage="1"/>
  </sheetPr>
  <dimension ref="A1:P63"/>
  <sheetViews>
    <sheetView showGridLines="0" zoomScaleNormal="100" workbookViewId="0"/>
  </sheetViews>
  <sheetFormatPr defaultColWidth="9.453125" defaultRowHeight="14" x14ac:dyDescent="0.35"/>
  <cols>
    <col min="1" max="1" width="1.54296875" style="8" customWidth="1"/>
    <col min="2" max="2" width="12.1796875" style="1" customWidth="1"/>
    <col min="3" max="3" width="5.7265625" style="1" customWidth="1"/>
    <col min="4" max="4" width="18.81640625" style="1" customWidth="1"/>
    <col min="5" max="12" width="15.453125" style="1" customWidth="1"/>
    <col min="13" max="13" width="9.453125" style="9" customWidth="1"/>
    <col min="14" max="14" width="9.453125" style="92" customWidth="1"/>
    <col min="15" max="15" width="37.1796875" style="92" hidden="1" customWidth="1"/>
    <col min="16" max="16" width="25.54296875" style="92" hidden="1" customWidth="1"/>
    <col min="17" max="17" width="9.453125" style="92" customWidth="1"/>
    <col min="18" max="16384" width="9.453125" style="92"/>
  </cols>
  <sheetData>
    <row r="1" spans="1:16" x14ac:dyDescent="0.35">
      <c r="O1" s="10" t="s">
        <v>70</v>
      </c>
      <c r="P1" s="10" t="s">
        <v>83</v>
      </c>
    </row>
    <row r="2" spans="1:16" x14ac:dyDescent="0.35">
      <c r="B2" s="11" t="s">
        <v>46</v>
      </c>
      <c r="C2" s="11"/>
      <c r="O2" s="2"/>
      <c r="P2" s="2"/>
    </row>
    <row r="3" spans="1:16" x14ac:dyDescent="0.35">
      <c r="B3" s="13"/>
      <c r="C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6" customFormat="1" x14ac:dyDescent="0.35">
      <c r="A7" s="4"/>
      <c r="B7" s="15"/>
      <c r="C7" s="15"/>
      <c r="D7" s="3"/>
      <c r="E7" s="3"/>
      <c r="F7" s="3"/>
      <c r="G7" s="3"/>
      <c r="H7" s="3"/>
      <c r="I7" s="3"/>
      <c r="J7" s="3"/>
      <c r="K7" s="3"/>
      <c r="L7" s="3"/>
      <c r="O7" s="16"/>
      <c r="P7" s="16"/>
    </row>
    <row r="8" spans="1:16" x14ac:dyDescent="0.35">
      <c r="B8" s="411" t="str">
        <f>UPPER(IF(Intro!$G$23="English",O8,P8))</f>
        <v>PUBLIC COMMENTS</v>
      </c>
      <c r="C8" s="412"/>
      <c r="D8" s="412"/>
      <c r="E8" s="412"/>
      <c r="F8" s="412"/>
      <c r="G8" s="412"/>
      <c r="H8" s="412"/>
      <c r="I8" s="412"/>
      <c r="J8" s="412"/>
      <c r="K8" s="412"/>
      <c r="L8" s="413"/>
      <c r="M8" s="92"/>
      <c r="O8" s="92" t="s">
        <v>33</v>
      </c>
      <c r="P8" s="92" t="s">
        <v>64</v>
      </c>
    </row>
    <row r="9" spans="1:16" x14ac:dyDescent="0.35">
      <c r="B9" s="17"/>
      <c r="C9" s="28"/>
      <c r="D9" s="29"/>
      <c r="E9" s="29"/>
      <c r="F9" s="29"/>
      <c r="G9" s="29"/>
      <c r="H9" s="29"/>
      <c r="I9" s="29"/>
      <c r="J9" s="29"/>
      <c r="K9" s="29"/>
      <c r="L9" s="18"/>
      <c r="M9" s="92"/>
    </row>
    <row r="10" spans="1:16" x14ac:dyDescent="0.35">
      <c r="B10" s="369" t="str">
        <f>IF(Intro!$G$23="English",O10,P10)</f>
        <v>Should your firm wish to add any comments related to its responses, submit them here. Be sure to indicate the applicable question number.</v>
      </c>
      <c r="C10" s="370"/>
      <c r="D10" s="370"/>
      <c r="E10" s="370"/>
      <c r="F10" s="370"/>
      <c r="G10" s="370"/>
      <c r="H10" s="370"/>
      <c r="I10" s="370"/>
      <c r="J10" s="370"/>
      <c r="K10" s="370"/>
      <c r="L10" s="371"/>
      <c r="M10" s="92"/>
      <c r="O10" s="19" t="s">
        <v>180</v>
      </c>
      <c r="P10" s="92" t="s">
        <v>165</v>
      </c>
    </row>
    <row r="11" spans="1:16" x14ac:dyDescent="0.35">
      <c r="B11" s="118"/>
      <c r="C11" s="28"/>
      <c r="D11" s="29"/>
      <c r="E11" s="29"/>
      <c r="F11" s="29"/>
      <c r="G11" s="29"/>
      <c r="H11" s="29"/>
      <c r="I11" s="29"/>
      <c r="J11" s="29"/>
      <c r="K11" s="29"/>
      <c r="L11" s="18"/>
      <c r="M11" s="92"/>
      <c r="O11" s="222" t="s">
        <v>357</v>
      </c>
      <c r="P11" s="222" t="s">
        <v>358</v>
      </c>
    </row>
    <row r="12" spans="1:16" x14ac:dyDescent="0.35">
      <c r="B12" s="118"/>
      <c r="C12" s="28"/>
      <c r="D12" s="121" t="str">
        <f>IF(Intro!$G$23="English",O11,P11)</f>
        <v>Tab and Question</v>
      </c>
      <c r="E12" s="361" t="str">
        <f>IF(Intro!$G$23="English",O12,P12)</f>
        <v>Comments</v>
      </c>
      <c r="F12" s="361"/>
      <c r="G12" s="361"/>
      <c r="H12" s="361"/>
      <c r="I12" s="361"/>
      <c r="J12" s="361"/>
      <c r="K12" s="361"/>
      <c r="L12" s="584"/>
      <c r="M12" s="92"/>
      <c r="O12" s="19" t="s">
        <v>99</v>
      </c>
      <c r="P12" s="92" t="s">
        <v>100</v>
      </c>
    </row>
    <row r="13" spans="1:16" x14ac:dyDescent="0.35">
      <c r="B13" s="567" t="str">
        <f>IF(Intro!$G$23="English",O13,P13)</f>
        <v>Comment 1</v>
      </c>
      <c r="C13" s="568"/>
      <c r="D13" s="572"/>
      <c r="E13" s="575"/>
      <c r="F13" s="576"/>
      <c r="G13" s="576"/>
      <c r="H13" s="576"/>
      <c r="I13" s="576"/>
      <c r="J13" s="576"/>
      <c r="K13" s="576"/>
      <c r="L13" s="577"/>
      <c r="M13" s="92"/>
      <c r="O13" s="19" t="s">
        <v>101</v>
      </c>
      <c r="P13" s="92" t="s">
        <v>102</v>
      </c>
    </row>
    <row r="14" spans="1:16" x14ac:dyDescent="0.35">
      <c r="B14" s="369"/>
      <c r="C14" s="569"/>
      <c r="D14" s="573"/>
      <c r="E14" s="578"/>
      <c r="F14" s="579"/>
      <c r="G14" s="579"/>
      <c r="H14" s="579"/>
      <c r="I14" s="579"/>
      <c r="J14" s="579"/>
      <c r="K14" s="579"/>
      <c r="L14" s="580"/>
      <c r="M14" s="92"/>
      <c r="O14" s="19"/>
    </row>
    <row r="15" spans="1:16" x14ac:dyDescent="0.35">
      <c r="B15" s="369"/>
      <c r="C15" s="569"/>
      <c r="D15" s="573"/>
      <c r="E15" s="578"/>
      <c r="F15" s="579"/>
      <c r="G15" s="579"/>
      <c r="H15" s="579"/>
      <c r="I15" s="579"/>
      <c r="J15" s="579"/>
      <c r="K15" s="579"/>
      <c r="L15" s="580"/>
      <c r="M15" s="92"/>
      <c r="O15" s="19"/>
    </row>
    <row r="16" spans="1:16" x14ac:dyDescent="0.35">
      <c r="B16" s="369"/>
      <c r="C16" s="569"/>
      <c r="D16" s="573"/>
      <c r="E16" s="578"/>
      <c r="F16" s="579"/>
      <c r="G16" s="579"/>
      <c r="H16" s="579"/>
      <c r="I16" s="579"/>
      <c r="J16" s="579"/>
      <c r="K16" s="579"/>
      <c r="L16" s="580"/>
      <c r="M16" s="92"/>
      <c r="O16" s="19"/>
    </row>
    <row r="17" spans="2:16" x14ac:dyDescent="0.35">
      <c r="B17" s="369"/>
      <c r="C17" s="569"/>
      <c r="D17" s="573"/>
      <c r="E17" s="578"/>
      <c r="F17" s="579"/>
      <c r="G17" s="579"/>
      <c r="H17" s="579"/>
      <c r="I17" s="579"/>
      <c r="J17" s="579"/>
      <c r="K17" s="579"/>
      <c r="L17" s="580"/>
      <c r="M17" s="92"/>
      <c r="O17" s="19"/>
    </row>
    <row r="18" spans="2:16" x14ac:dyDescent="0.35">
      <c r="B18" s="369"/>
      <c r="C18" s="569"/>
      <c r="D18" s="573"/>
      <c r="E18" s="578"/>
      <c r="F18" s="579"/>
      <c r="G18" s="579"/>
      <c r="H18" s="579"/>
      <c r="I18" s="579"/>
      <c r="J18" s="579"/>
      <c r="K18" s="579"/>
      <c r="L18" s="580"/>
      <c r="M18" s="92"/>
      <c r="O18" s="19"/>
    </row>
    <row r="19" spans="2:16" x14ac:dyDescent="0.35">
      <c r="B19" s="369"/>
      <c r="C19" s="569"/>
      <c r="D19" s="573"/>
      <c r="E19" s="578"/>
      <c r="F19" s="579"/>
      <c r="G19" s="579"/>
      <c r="H19" s="579"/>
      <c r="I19" s="579"/>
      <c r="J19" s="579"/>
      <c r="K19" s="579"/>
      <c r="L19" s="580"/>
      <c r="M19" s="92"/>
      <c r="O19" s="19"/>
    </row>
    <row r="20" spans="2:16" x14ac:dyDescent="0.35">
      <c r="B20" s="369"/>
      <c r="C20" s="569"/>
      <c r="D20" s="573"/>
      <c r="E20" s="578"/>
      <c r="F20" s="579"/>
      <c r="G20" s="579"/>
      <c r="H20" s="579"/>
      <c r="I20" s="579"/>
      <c r="J20" s="579"/>
      <c r="K20" s="579"/>
      <c r="L20" s="580"/>
      <c r="M20" s="92"/>
      <c r="O20" s="19"/>
    </row>
    <row r="21" spans="2:16" x14ac:dyDescent="0.35">
      <c r="B21" s="369"/>
      <c r="C21" s="569"/>
      <c r="D21" s="573"/>
      <c r="E21" s="578"/>
      <c r="F21" s="579"/>
      <c r="G21" s="579"/>
      <c r="H21" s="579"/>
      <c r="I21" s="579"/>
      <c r="J21" s="579"/>
      <c r="K21" s="579"/>
      <c r="L21" s="580"/>
      <c r="M21" s="92"/>
      <c r="O21" s="19"/>
    </row>
    <row r="22" spans="2:16" x14ac:dyDescent="0.35">
      <c r="B22" s="570"/>
      <c r="C22" s="571"/>
      <c r="D22" s="574"/>
      <c r="E22" s="581"/>
      <c r="F22" s="582"/>
      <c r="G22" s="582"/>
      <c r="H22" s="582"/>
      <c r="I22" s="582"/>
      <c r="J22" s="582"/>
      <c r="K22" s="582"/>
      <c r="L22" s="583"/>
      <c r="M22" s="92"/>
      <c r="O22" s="19"/>
    </row>
    <row r="23" spans="2:16" x14ac:dyDescent="0.35">
      <c r="B23" s="567" t="str">
        <f>IF(Intro!$G$23="English",O23,P23)</f>
        <v>Comment 2</v>
      </c>
      <c r="C23" s="568"/>
      <c r="D23" s="572"/>
      <c r="E23" s="575"/>
      <c r="F23" s="576"/>
      <c r="G23" s="576"/>
      <c r="H23" s="576"/>
      <c r="I23" s="576"/>
      <c r="J23" s="576"/>
      <c r="K23" s="576"/>
      <c r="L23" s="577"/>
      <c r="M23" s="92"/>
      <c r="O23" s="19" t="s">
        <v>103</v>
      </c>
      <c r="P23" s="92" t="s">
        <v>104</v>
      </c>
    </row>
    <row r="24" spans="2:16" x14ac:dyDescent="0.35">
      <c r="B24" s="369"/>
      <c r="C24" s="569"/>
      <c r="D24" s="573"/>
      <c r="E24" s="578"/>
      <c r="F24" s="579"/>
      <c r="G24" s="579"/>
      <c r="H24" s="579"/>
      <c r="I24" s="579"/>
      <c r="J24" s="579"/>
      <c r="K24" s="579"/>
      <c r="L24" s="580"/>
      <c r="M24" s="92"/>
      <c r="O24" s="19"/>
    </row>
    <row r="25" spans="2:16" x14ac:dyDescent="0.35">
      <c r="B25" s="369"/>
      <c r="C25" s="569"/>
      <c r="D25" s="573"/>
      <c r="E25" s="578"/>
      <c r="F25" s="579"/>
      <c r="G25" s="579"/>
      <c r="H25" s="579"/>
      <c r="I25" s="579"/>
      <c r="J25" s="579"/>
      <c r="K25" s="579"/>
      <c r="L25" s="580"/>
      <c r="M25" s="92"/>
      <c r="O25" s="19"/>
    </row>
    <row r="26" spans="2:16" x14ac:dyDescent="0.35">
      <c r="B26" s="369"/>
      <c r="C26" s="569"/>
      <c r="D26" s="573"/>
      <c r="E26" s="578"/>
      <c r="F26" s="579"/>
      <c r="G26" s="579"/>
      <c r="H26" s="579"/>
      <c r="I26" s="579"/>
      <c r="J26" s="579"/>
      <c r="K26" s="579"/>
      <c r="L26" s="580"/>
      <c r="M26" s="92"/>
      <c r="O26" s="19"/>
    </row>
    <row r="27" spans="2:16" x14ac:dyDescent="0.35">
      <c r="B27" s="369"/>
      <c r="C27" s="569"/>
      <c r="D27" s="573"/>
      <c r="E27" s="578"/>
      <c r="F27" s="579"/>
      <c r="G27" s="579"/>
      <c r="H27" s="579"/>
      <c r="I27" s="579"/>
      <c r="J27" s="579"/>
      <c r="K27" s="579"/>
      <c r="L27" s="580"/>
      <c r="M27" s="92"/>
      <c r="O27" s="19"/>
    </row>
    <row r="28" spans="2:16" x14ac:dyDescent="0.35">
      <c r="B28" s="369"/>
      <c r="C28" s="569"/>
      <c r="D28" s="573"/>
      <c r="E28" s="578"/>
      <c r="F28" s="579"/>
      <c r="G28" s="579"/>
      <c r="H28" s="579"/>
      <c r="I28" s="579"/>
      <c r="J28" s="579"/>
      <c r="K28" s="579"/>
      <c r="L28" s="580"/>
      <c r="M28" s="92"/>
      <c r="O28" s="19"/>
    </row>
    <row r="29" spans="2:16" x14ac:dyDescent="0.35">
      <c r="B29" s="369"/>
      <c r="C29" s="569"/>
      <c r="D29" s="573"/>
      <c r="E29" s="578"/>
      <c r="F29" s="579"/>
      <c r="G29" s="579"/>
      <c r="H29" s="579"/>
      <c r="I29" s="579"/>
      <c r="J29" s="579"/>
      <c r="K29" s="579"/>
      <c r="L29" s="580"/>
      <c r="M29" s="92"/>
      <c r="O29" s="19"/>
    </row>
    <row r="30" spans="2:16" x14ac:dyDescent="0.35">
      <c r="B30" s="369"/>
      <c r="C30" s="569"/>
      <c r="D30" s="573"/>
      <c r="E30" s="578"/>
      <c r="F30" s="579"/>
      <c r="G30" s="579"/>
      <c r="H30" s="579"/>
      <c r="I30" s="579"/>
      <c r="J30" s="579"/>
      <c r="K30" s="579"/>
      <c r="L30" s="580"/>
      <c r="M30" s="92"/>
      <c r="O30" s="19"/>
    </row>
    <row r="31" spans="2:16" x14ac:dyDescent="0.35">
      <c r="B31" s="369"/>
      <c r="C31" s="569"/>
      <c r="D31" s="573"/>
      <c r="E31" s="578"/>
      <c r="F31" s="579"/>
      <c r="G31" s="579"/>
      <c r="H31" s="579"/>
      <c r="I31" s="579"/>
      <c r="J31" s="579"/>
      <c r="K31" s="579"/>
      <c r="L31" s="580"/>
      <c r="M31" s="92"/>
      <c r="O31" s="19"/>
    </row>
    <row r="32" spans="2:16" x14ac:dyDescent="0.35">
      <c r="B32" s="570"/>
      <c r="C32" s="571"/>
      <c r="D32" s="574"/>
      <c r="E32" s="581"/>
      <c r="F32" s="582"/>
      <c r="G32" s="582"/>
      <c r="H32" s="582"/>
      <c r="I32" s="582"/>
      <c r="J32" s="582"/>
      <c r="K32" s="582"/>
      <c r="L32" s="583"/>
      <c r="M32" s="92"/>
      <c r="O32" s="19"/>
    </row>
    <row r="33" spans="2:16" x14ac:dyDescent="0.35">
      <c r="B33" s="567" t="str">
        <f>IF(Intro!$G$23="English",O33,P33)</f>
        <v>Comment 3</v>
      </c>
      <c r="C33" s="568"/>
      <c r="D33" s="572"/>
      <c r="E33" s="575"/>
      <c r="F33" s="576"/>
      <c r="G33" s="576"/>
      <c r="H33" s="576"/>
      <c r="I33" s="576"/>
      <c r="J33" s="576"/>
      <c r="K33" s="576"/>
      <c r="L33" s="577"/>
      <c r="M33" s="92"/>
      <c r="O33" s="19" t="s">
        <v>105</v>
      </c>
      <c r="P33" s="92" t="s">
        <v>106</v>
      </c>
    </row>
    <row r="34" spans="2:16" x14ac:dyDescent="0.35">
      <c r="B34" s="369"/>
      <c r="C34" s="569"/>
      <c r="D34" s="573"/>
      <c r="E34" s="578"/>
      <c r="F34" s="579"/>
      <c r="G34" s="579"/>
      <c r="H34" s="579"/>
      <c r="I34" s="579"/>
      <c r="J34" s="579"/>
      <c r="K34" s="579"/>
      <c r="L34" s="580"/>
      <c r="M34" s="92"/>
      <c r="O34" s="19"/>
    </row>
    <row r="35" spans="2:16" x14ac:dyDescent="0.35">
      <c r="B35" s="369"/>
      <c r="C35" s="569"/>
      <c r="D35" s="573"/>
      <c r="E35" s="578"/>
      <c r="F35" s="579"/>
      <c r="G35" s="579"/>
      <c r="H35" s="579"/>
      <c r="I35" s="579"/>
      <c r="J35" s="579"/>
      <c r="K35" s="579"/>
      <c r="L35" s="580"/>
      <c r="M35" s="92"/>
      <c r="O35" s="19"/>
    </row>
    <row r="36" spans="2:16" x14ac:dyDescent="0.35">
      <c r="B36" s="369"/>
      <c r="C36" s="569"/>
      <c r="D36" s="573"/>
      <c r="E36" s="578"/>
      <c r="F36" s="579"/>
      <c r="G36" s="579"/>
      <c r="H36" s="579"/>
      <c r="I36" s="579"/>
      <c r="J36" s="579"/>
      <c r="K36" s="579"/>
      <c r="L36" s="580"/>
      <c r="M36" s="92"/>
      <c r="O36" s="19"/>
    </row>
    <row r="37" spans="2:16" x14ac:dyDescent="0.35">
      <c r="B37" s="369"/>
      <c r="C37" s="569"/>
      <c r="D37" s="573"/>
      <c r="E37" s="578"/>
      <c r="F37" s="579"/>
      <c r="G37" s="579"/>
      <c r="H37" s="579"/>
      <c r="I37" s="579"/>
      <c r="J37" s="579"/>
      <c r="K37" s="579"/>
      <c r="L37" s="580"/>
      <c r="M37" s="92"/>
      <c r="O37" s="19"/>
    </row>
    <row r="38" spans="2:16" x14ac:dyDescent="0.35">
      <c r="B38" s="369"/>
      <c r="C38" s="569"/>
      <c r="D38" s="573"/>
      <c r="E38" s="578"/>
      <c r="F38" s="579"/>
      <c r="G38" s="579"/>
      <c r="H38" s="579"/>
      <c r="I38" s="579"/>
      <c r="J38" s="579"/>
      <c r="K38" s="579"/>
      <c r="L38" s="580"/>
      <c r="M38" s="92"/>
      <c r="O38" s="19"/>
    </row>
    <row r="39" spans="2:16" x14ac:dyDescent="0.35">
      <c r="B39" s="369"/>
      <c r="C39" s="569"/>
      <c r="D39" s="573"/>
      <c r="E39" s="578"/>
      <c r="F39" s="579"/>
      <c r="G39" s="579"/>
      <c r="H39" s="579"/>
      <c r="I39" s="579"/>
      <c r="J39" s="579"/>
      <c r="K39" s="579"/>
      <c r="L39" s="580"/>
      <c r="M39" s="92"/>
      <c r="O39" s="19"/>
    </row>
    <row r="40" spans="2:16" x14ac:dyDescent="0.35">
      <c r="B40" s="369"/>
      <c r="C40" s="569"/>
      <c r="D40" s="573"/>
      <c r="E40" s="578"/>
      <c r="F40" s="579"/>
      <c r="G40" s="579"/>
      <c r="H40" s="579"/>
      <c r="I40" s="579"/>
      <c r="J40" s="579"/>
      <c r="K40" s="579"/>
      <c r="L40" s="580"/>
      <c r="M40" s="92"/>
      <c r="O40" s="19"/>
    </row>
    <row r="41" spans="2:16" x14ac:dyDescent="0.35">
      <c r="B41" s="369"/>
      <c r="C41" s="569"/>
      <c r="D41" s="573"/>
      <c r="E41" s="578"/>
      <c r="F41" s="579"/>
      <c r="G41" s="579"/>
      <c r="H41" s="579"/>
      <c r="I41" s="579"/>
      <c r="J41" s="579"/>
      <c r="K41" s="579"/>
      <c r="L41" s="580"/>
      <c r="M41" s="92"/>
      <c r="O41" s="19"/>
    </row>
    <row r="42" spans="2:16" x14ac:dyDescent="0.35">
      <c r="B42" s="570"/>
      <c r="C42" s="571"/>
      <c r="D42" s="574"/>
      <c r="E42" s="581"/>
      <c r="F42" s="582"/>
      <c r="G42" s="582"/>
      <c r="H42" s="582"/>
      <c r="I42" s="582"/>
      <c r="J42" s="582"/>
      <c r="K42" s="582"/>
      <c r="L42" s="583"/>
      <c r="M42" s="92"/>
      <c r="O42" s="19"/>
    </row>
    <row r="43" spans="2:16" x14ac:dyDescent="0.35">
      <c r="B43" s="567" t="str">
        <f>IF(Intro!$G$23="English",O43,P43)</f>
        <v>Comment 4</v>
      </c>
      <c r="C43" s="568"/>
      <c r="D43" s="572"/>
      <c r="E43" s="575"/>
      <c r="F43" s="576"/>
      <c r="G43" s="576"/>
      <c r="H43" s="576"/>
      <c r="I43" s="576"/>
      <c r="J43" s="576"/>
      <c r="K43" s="576"/>
      <c r="L43" s="577"/>
      <c r="M43" s="92"/>
      <c r="O43" s="19" t="s">
        <v>107</v>
      </c>
      <c r="P43" s="92" t="s">
        <v>108</v>
      </c>
    </row>
    <row r="44" spans="2:16" x14ac:dyDescent="0.35">
      <c r="B44" s="369"/>
      <c r="C44" s="569"/>
      <c r="D44" s="573"/>
      <c r="E44" s="578"/>
      <c r="F44" s="579"/>
      <c r="G44" s="579"/>
      <c r="H44" s="579"/>
      <c r="I44" s="579"/>
      <c r="J44" s="579"/>
      <c r="K44" s="579"/>
      <c r="L44" s="580"/>
      <c r="M44" s="92"/>
      <c r="O44" s="19"/>
    </row>
    <row r="45" spans="2:16" x14ac:dyDescent="0.35">
      <c r="B45" s="369"/>
      <c r="C45" s="569"/>
      <c r="D45" s="573"/>
      <c r="E45" s="578"/>
      <c r="F45" s="579"/>
      <c r="G45" s="579"/>
      <c r="H45" s="579"/>
      <c r="I45" s="579"/>
      <c r="J45" s="579"/>
      <c r="K45" s="579"/>
      <c r="L45" s="580"/>
      <c r="M45" s="92"/>
      <c r="O45" s="19"/>
    </row>
    <row r="46" spans="2:16" x14ac:dyDescent="0.35">
      <c r="B46" s="369"/>
      <c r="C46" s="569"/>
      <c r="D46" s="573"/>
      <c r="E46" s="578"/>
      <c r="F46" s="579"/>
      <c r="G46" s="579"/>
      <c r="H46" s="579"/>
      <c r="I46" s="579"/>
      <c r="J46" s="579"/>
      <c r="K46" s="579"/>
      <c r="L46" s="580"/>
      <c r="M46" s="92"/>
      <c r="O46" s="19"/>
    </row>
    <row r="47" spans="2:16" x14ac:dyDescent="0.35">
      <c r="B47" s="369"/>
      <c r="C47" s="569"/>
      <c r="D47" s="573"/>
      <c r="E47" s="578"/>
      <c r="F47" s="579"/>
      <c r="G47" s="579"/>
      <c r="H47" s="579"/>
      <c r="I47" s="579"/>
      <c r="J47" s="579"/>
      <c r="K47" s="579"/>
      <c r="L47" s="580"/>
      <c r="M47" s="92"/>
      <c r="O47" s="19"/>
    </row>
    <row r="48" spans="2:16" x14ac:dyDescent="0.35">
      <c r="B48" s="369"/>
      <c r="C48" s="569"/>
      <c r="D48" s="573"/>
      <c r="E48" s="578"/>
      <c r="F48" s="579"/>
      <c r="G48" s="579"/>
      <c r="H48" s="579"/>
      <c r="I48" s="579"/>
      <c r="J48" s="579"/>
      <c r="K48" s="579"/>
      <c r="L48" s="580"/>
      <c r="M48" s="92"/>
      <c r="O48" s="19"/>
    </row>
    <row r="49" spans="1:16" x14ac:dyDescent="0.35">
      <c r="B49" s="369"/>
      <c r="C49" s="569"/>
      <c r="D49" s="573"/>
      <c r="E49" s="578"/>
      <c r="F49" s="579"/>
      <c r="G49" s="579"/>
      <c r="H49" s="579"/>
      <c r="I49" s="579"/>
      <c r="J49" s="579"/>
      <c r="K49" s="579"/>
      <c r="L49" s="580"/>
      <c r="M49" s="92"/>
      <c r="O49" s="19"/>
    </row>
    <row r="50" spans="1:16" x14ac:dyDescent="0.35">
      <c r="B50" s="369"/>
      <c r="C50" s="569"/>
      <c r="D50" s="573"/>
      <c r="E50" s="578"/>
      <c r="F50" s="579"/>
      <c r="G50" s="579"/>
      <c r="H50" s="579"/>
      <c r="I50" s="579"/>
      <c r="J50" s="579"/>
      <c r="K50" s="579"/>
      <c r="L50" s="580"/>
      <c r="M50" s="92"/>
      <c r="O50" s="19"/>
    </row>
    <row r="51" spans="1:16" x14ac:dyDescent="0.35">
      <c r="B51" s="369"/>
      <c r="C51" s="569"/>
      <c r="D51" s="573"/>
      <c r="E51" s="578"/>
      <c r="F51" s="579"/>
      <c r="G51" s="579"/>
      <c r="H51" s="579"/>
      <c r="I51" s="579"/>
      <c r="J51" s="579"/>
      <c r="K51" s="579"/>
      <c r="L51" s="580"/>
      <c r="M51" s="92"/>
      <c r="O51" s="19"/>
    </row>
    <row r="52" spans="1:16" x14ac:dyDescent="0.35">
      <c r="B52" s="570"/>
      <c r="C52" s="571"/>
      <c r="D52" s="574"/>
      <c r="E52" s="581"/>
      <c r="F52" s="582"/>
      <c r="G52" s="582"/>
      <c r="H52" s="582"/>
      <c r="I52" s="582"/>
      <c r="J52" s="582"/>
      <c r="K52" s="582"/>
      <c r="L52" s="583"/>
      <c r="M52" s="92"/>
      <c r="O52" s="19"/>
    </row>
    <row r="53" spans="1:16" x14ac:dyDescent="0.35">
      <c r="B53" s="567" t="str">
        <f>IF(Intro!$G$23="English",O53,P53)</f>
        <v>Comment 5</v>
      </c>
      <c r="C53" s="568"/>
      <c r="D53" s="572"/>
      <c r="E53" s="575"/>
      <c r="F53" s="576"/>
      <c r="G53" s="576"/>
      <c r="H53" s="576"/>
      <c r="I53" s="576"/>
      <c r="J53" s="576"/>
      <c r="K53" s="576"/>
      <c r="L53" s="577"/>
      <c r="M53" s="92"/>
      <c r="O53" s="19" t="s">
        <v>109</v>
      </c>
      <c r="P53" s="92" t="s">
        <v>110</v>
      </c>
    </row>
    <row r="54" spans="1:16" x14ac:dyDescent="0.35">
      <c r="B54" s="369"/>
      <c r="C54" s="569"/>
      <c r="D54" s="573"/>
      <c r="E54" s="578"/>
      <c r="F54" s="579"/>
      <c r="G54" s="579"/>
      <c r="H54" s="579"/>
      <c r="I54" s="579"/>
      <c r="J54" s="579"/>
      <c r="K54" s="579"/>
      <c r="L54" s="580"/>
      <c r="M54" s="92"/>
      <c r="O54" s="19"/>
    </row>
    <row r="55" spans="1:16" x14ac:dyDescent="0.35">
      <c r="B55" s="369"/>
      <c r="C55" s="569"/>
      <c r="D55" s="573"/>
      <c r="E55" s="578"/>
      <c r="F55" s="579"/>
      <c r="G55" s="579"/>
      <c r="H55" s="579"/>
      <c r="I55" s="579"/>
      <c r="J55" s="579"/>
      <c r="K55" s="579"/>
      <c r="L55" s="580"/>
      <c r="M55" s="92"/>
      <c r="O55" s="19"/>
    </row>
    <row r="56" spans="1:16" x14ac:dyDescent="0.35">
      <c r="B56" s="369"/>
      <c r="C56" s="569"/>
      <c r="D56" s="573"/>
      <c r="E56" s="578"/>
      <c r="F56" s="579"/>
      <c r="G56" s="579"/>
      <c r="H56" s="579"/>
      <c r="I56" s="579"/>
      <c r="J56" s="579"/>
      <c r="K56" s="579"/>
      <c r="L56" s="580"/>
      <c r="M56" s="92"/>
      <c r="O56" s="19"/>
    </row>
    <row r="57" spans="1:16" x14ac:dyDescent="0.35">
      <c r="B57" s="369"/>
      <c r="C57" s="569"/>
      <c r="D57" s="573"/>
      <c r="E57" s="578"/>
      <c r="F57" s="579"/>
      <c r="G57" s="579"/>
      <c r="H57" s="579"/>
      <c r="I57" s="579"/>
      <c r="J57" s="579"/>
      <c r="K57" s="579"/>
      <c r="L57" s="580"/>
      <c r="M57" s="92"/>
      <c r="O57" s="19"/>
    </row>
    <row r="58" spans="1:16" x14ac:dyDescent="0.35">
      <c r="B58" s="369"/>
      <c r="C58" s="569"/>
      <c r="D58" s="573"/>
      <c r="E58" s="578"/>
      <c r="F58" s="579"/>
      <c r="G58" s="579"/>
      <c r="H58" s="579"/>
      <c r="I58" s="579"/>
      <c r="J58" s="579"/>
      <c r="K58" s="579"/>
      <c r="L58" s="580"/>
      <c r="M58" s="92"/>
      <c r="O58" s="19"/>
    </row>
    <row r="59" spans="1:16" x14ac:dyDescent="0.35">
      <c r="B59" s="369"/>
      <c r="C59" s="569"/>
      <c r="D59" s="573"/>
      <c r="E59" s="578"/>
      <c r="F59" s="579"/>
      <c r="G59" s="579"/>
      <c r="H59" s="579"/>
      <c r="I59" s="579"/>
      <c r="J59" s="579"/>
      <c r="K59" s="579"/>
      <c r="L59" s="580"/>
      <c r="M59" s="92"/>
      <c r="O59" s="19"/>
    </row>
    <row r="60" spans="1:16" x14ac:dyDescent="0.35">
      <c r="B60" s="369"/>
      <c r="C60" s="569"/>
      <c r="D60" s="573"/>
      <c r="E60" s="578"/>
      <c r="F60" s="579"/>
      <c r="G60" s="579"/>
      <c r="H60" s="579"/>
      <c r="I60" s="579"/>
      <c r="J60" s="579"/>
      <c r="K60" s="579"/>
      <c r="L60" s="580"/>
      <c r="M60" s="92"/>
      <c r="O60" s="19"/>
    </row>
    <row r="61" spans="1:16" x14ac:dyDescent="0.35">
      <c r="B61" s="369"/>
      <c r="C61" s="569"/>
      <c r="D61" s="573"/>
      <c r="E61" s="578"/>
      <c r="F61" s="579"/>
      <c r="G61" s="579"/>
      <c r="H61" s="579"/>
      <c r="I61" s="579"/>
      <c r="J61" s="579"/>
      <c r="K61" s="579"/>
      <c r="L61" s="580"/>
      <c r="M61" s="92"/>
      <c r="O61" s="19"/>
    </row>
    <row r="62" spans="1:16" x14ac:dyDescent="0.35">
      <c r="B62" s="382"/>
      <c r="C62" s="585"/>
      <c r="D62" s="586"/>
      <c r="E62" s="587"/>
      <c r="F62" s="588"/>
      <c r="G62" s="588"/>
      <c r="H62" s="588"/>
      <c r="I62" s="588"/>
      <c r="J62" s="588"/>
      <c r="K62" s="588"/>
      <c r="L62" s="589"/>
      <c r="M62" s="92"/>
      <c r="O62" s="19"/>
    </row>
    <row r="63" spans="1:16" s="83" customFormat="1" x14ac:dyDescent="0.35">
      <c r="A63" s="138"/>
      <c r="B63" s="4"/>
      <c r="C63" s="69"/>
      <c r="D63" s="69"/>
      <c r="E63" s="69"/>
      <c r="F63" s="69"/>
      <c r="G63" s="69"/>
      <c r="H63" s="69"/>
      <c r="I63" s="69"/>
      <c r="J63" s="69"/>
      <c r="K63" s="69"/>
      <c r="L63" s="69"/>
      <c r="N63" s="139"/>
    </row>
  </sheetData>
  <sheetProtection algorithmName="SHA-512" hashValue="PJ8V4jPNYrt6HBfFeouU4rJkKUjAQjMqO8fB9QY3E0iqMTzcCAcvGbOY9X1htY7mSBuXoHphWASUG45R8jCm7Q==" saltValue="DU14l6BdYrFWzb4ni2/IH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10:L10"/>
    <mergeCell ref="E12:L12"/>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F101CEA-EF13-4032-BE75-F0DF0E44776D}">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97CB-483D-45C7-BF88-B1B1CB7EBD09}">
  <sheetPr codeName="Sheet8">
    <tabColor rgb="FF92D050"/>
    <pageSetUpPr fitToPage="1"/>
  </sheetPr>
  <dimension ref="A1:S99"/>
  <sheetViews>
    <sheetView showGridLines="0" zoomScaleNormal="100"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8" width="9.453125" style="92" customWidth="1"/>
    <col min="19" max="16384" width="9.453125" style="92"/>
  </cols>
  <sheetData>
    <row r="1" spans="1:16" x14ac:dyDescent="0.35">
      <c r="O1" s="10" t="s">
        <v>70</v>
      </c>
      <c r="P1" s="10" t="s">
        <v>83</v>
      </c>
    </row>
    <row r="2" spans="1:16" x14ac:dyDescent="0.35">
      <c r="B2" s="11" t="str">
        <f>IF(Intro!$G$23="English",O2,P2)</f>
        <v>PROTECTED</v>
      </c>
      <c r="C2" s="11"/>
      <c r="D2" s="11"/>
      <c r="O2" s="2" t="s">
        <v>281</v>
      </c>
      <c r="P2" s="104" t="s">
        <v>282</v>
      </c>
    </row>
    <row r="3" spans="1:16" x14ac:dyDescent="0.35">
      <c r="B3" s="13"/>
      <c r="C3" s="13"/>
      <c r="D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Public!B8</f>
        <v>The following questions refer to the goods as defined in the product description on the Intro tab.</v>
      </c>
      <c r="C8" s="494"/>
      <c r="D8" s="494"/>
      <c r="E8" s="494"/>
      <c r="F8" s="494"/>
      <c r="G8" s="494"/>
      <c r="H8" s="494"/>
      <c r="I8" s="494"/>
      <c r="J8" s="494"/>
      <c r="K8" s="494"/>
      <c r="L8" s="494"/>
      <c r="M8" s="21"/>
      <c r="N8" s="21"/>
      <c r="O8" s="16"/>
      <c r="P8" s="16"/>
    </row>
    <row r="9" spans="1:16" s="6" customFormat="1" x14ac:dyDescent="0.35">
      <c r="A9" s="4"/>
      <c r="B9" s="494" t="str">
        <f>Public!B9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IF(Intro!$G$23="English",O10,P10)</f>
        <v xml:space="preserve">Use the AddPro tab if more space is needed.
</v>
      </c>
      <c r="C10" s="494"/>
      <c r="D10" s="494"/>
      <c r="E10" s="494"/>
      <c r="F10" s="494"/>
      <c r="G10" s="494"/>
      <c r="H10" s="494"/>
      <c r="I10" s="494"/>
      <c r="J10" s="494"/>
      <c r="K10" s="494"/>
      <c r="L10" s="494"/>
      <c r="M10" s="21"/>
      <c r="N10" s="21"/>
      <c r="O10" s="16" t="s">
        <v>111</v>
      </c>
      <c r="P10" s="16" t="s">
        <v>228</v>
      </c>
    </row>
    <row r="11" spans="1:16" s="6" customFormat="1" x14ac:dyDescent="0.35">
      <c r="A11" s="4"/>
      <c r="B11" s="494"/>
      <c r="C11" s="494"/>
      <c r="D11" s="494"/>
      <c r="E11" s="494"/>
      <c r="F11" s="494"/>
      <c r="G11" s="494"/>
      <c r="H11" s="494"/>
      <c r="I11" s="494"/>
      <c r="J11" s="494"/>
      <c r="K11" s="494"/>
      <c r="L11" s="494"/>
      <c r="M11" s="21"/>
      <c r="N11" s="21"/>
      <c r="O11" s="16"/>
      <c r="P11" s="16"/>
    </row>
    <row r="12" spans="1:16" s="6" customFormat="1" x14ac:dyDescent="0.35">
      <c r="A12" s="4"/>
      <c r="B12" s="494" t="str">
        <f>IF(Intro!$G$23="English",O12,P12)</f>
        <v>For the questions in this tab, note the following:</v>
      </c>
      <c r="C12" s="494"/>
      <c r="D12" s="494"/>
      <c r="E12" s="494"/>
      <c r="F12" s="494"/>
      <c r="G12" s="494"/>
      <c r="H12" s="494"/>
      <c r="I12" s="494"/>
      <c r="J12" s="494"/>
      <c r="K12" s="494"/>
      <c r="L12" s="494"/>
      <c r="M12" s="21"/>
      <c r="N12" s="21"/>
      <c r="O12" s="16" t="s">
        <v>112</v>
      </c>
      <c r="P12" s="16" t="s">
        <v>113</v>
      </c>
    </row>
    <row r="13" spans="1:16" s="6" customFormat="1" ht="28" x14ac:dyDescent="0.35">
      <c r="A13" s="4" t="s">
        <v>382</v>
      </c>
      <c r="B13" s="590" t="str">
        <f>IF(Intro!$G$23="English",O13,P13)</f>
        <v>• Report only sales from your firm’s imports. Sales of purchased goods from Canadian producers must be excluded.</v>
      </c>
      <c r="C13" s="590"/>
      <c r="D13" s="590"/>
      <c r="E13" s="590"/>
      <c r="F13" s="590"/>
      <c r="G13" s="590"/>
      <c r="H13" s="590"/>
      <c r="I13" s="590"/>
      <c r="J13" s="590"/>
      <c r="K13" s="590"/>
      <c r="L13" s="590"/>
      <c r="M13" s="21"/>
      <c r="N13" s="21"/>
      <c r="O13" s="16" t="s">
        <v>317</v>
      </c>
      <c r="P13" s="16" t="s">
        <v>211</v>
      </c>
    </row>
    <row r="14" spans="1:16" s="6" customFormat="1" x14ac:dyDescent="0.35">
      <c r="A14" s="4"/>
      <c r="B14" s="494" t="str">
        <f>IF(Intro!$G$23="English",O14,P14)</f>
        <v>• Report all sales to Canadian and foreign associated firms.</v>
      </c>
      <c r="C14" s="494"/>
      <c r="D14" s="494"/>
      <c r="E14" s="494"/>
      <c r="F14" s="494"/>
      <c r="G14" s="494"/>
      <c r="H14" s="494"/>
      <c r="I14" s="494"/>
      <c r="J14" s="494"/>
      <c r="K14" s="494"/>
      <c r="L14" s="494"/>
      <c r="M14" s="21"/>
      <c r="N14" s="21"/>
      <c r="O14" s="16" t="s">
        <v>212</v>
      </c>
      <c r="P14" s="16" t="s">
        <v>213</v>
      </c>
    </row>
    <row r="15" spans="1:16" s="6" customFormat="1" x14ac:dyDescent="0.35">
      <c r="A15" s="4"/>
      <c r="B15" s="494" t="str">
        <f>IF(Intro!$G$23="English",O15,P15)</f>
        <v>• Report all sales as of the date of shipment to the customer or the customer’s warehouse.</v>
      </c>
      <c r="C15" s="494"/>
      <c r="D15" s="494"/>
      <c r="E15" s="494"/>
      <c r="F15" s="494"/>
      <c r="G15" s="494"/>
      <c r="H15" s="494"/>
      <c r="I15" s="494"/>
      <c r="J15" s="494"/>
      <c r="K15" s="494"/>
      <c r="L15" s="494"/>
      <c r="M15" s="21"/>
      <c r="N15" s="21"/>
      <c r="O15" s="16" t="s">
        <v>214</v>
      </c>
      <c r="P15" s="16" t="s">
        <v>215</v>
      </c>
    </row>
    <row r="16" spans="1:16" s="6" customFormat="1" x14ac:dyDescent="0.35">
      <c r="A16" s="4"/>
      <c r="B16" s="494" t="str">
        <f>IF(Intro!$G$23="English",O16,P16)</f>
        <v>• Report all values in Canadian dollars.</v>
      </c>
      <c r="C16" s="494"/>
      <c r="D16" s="494"/>
      <c r="E16" s="494"/>
      <c r="F16" s="494"/>
      <c r="G16" s="494"/>
      <c r="H16" s="494"/>
      <c r="I16" s="494"/>
      <c r="J16" s="494"/>
      <c r="K16" s="494"/>
      <c r="L16" s="494"/>
      <c r="M16" s="21"/>
      <c r="N16" s="21"/>
      <c r="O16" s="16" t="s">
        <v>216</v>
      </c>
      <c r="P16" s="16" t="s">
        <v>217</v>
      </c>
    </row>
    <row r="17" spans="1:16" s="6" customFormat="1" x14ac:dyDescent="0.35">
      <c r="A17" s="4"/>
      <c r="B17" s="15"/>
      <c r="C17" s="15"/>
      <c r="D17" s="15"/>
      <c r="E17" s="3"/>
      <c r="F17" s="3"/>
      <c r="G17" s="3"/>
      <c r="H17" s="3"/>
      <c r="I17" s="3"/>
      <c r="J17" s="3"/>
      <c r="K17" s="3"/>
      <c r="L17" s="3"/>
      <c r="O17" s="16"/>
      <c r="P17" s="16"/>
    </row>
    <row r="18" spans="1:16" x14ac:dyDescent="0.35">
      <c r="B18" s="381" t="str">
        <f>IF(Intro!$G$23="English",O18,P18)</f>
        <v>SALES</v>
      </c>
      <c r="C18" s="381"/>
      <c r="D18" s="381"/>
      <c r="E18" s="381"/>
      <c r="F18" s="381"/>
      <c r="G18" s="381"/>
      <c r="H18" s="381"/>
      <c r="I18" s="381"/>
      <c r="J18" s="381"/>
      <c r="K18" s="381"/>
      <c r="L18" s="381"/>
      <c r="M18" s="92"/>
      <c r="O18" s="92" t="s">
        <v>276</v>
      </c>
      <c r="P18" s="92" t="s">
        <v>277</v>
      </c>
    </row>
    <row r="19" spans="1:16" x14ac:dyDescent="0.35">
      <c r="B19" s="487" t="s">
        <v>12</v>
      </c>
      <c r="C19" s="488"/>
      <c r="D19" s="488"/>
      <c r="E19" s="488"/>
      <c r="F19" s="488"/>
      <c r="G19" s="488"/>
      <c r="H19" s="488"/>
      <c r="I19" s="488"/>
      <c r="J19" s="488"/>
      <c r="K19" s="488"/>
      <c r="L19" s="489"/>
      <c r="M19" s="92"/>
    </row>
    <row r="20" spans="1:16" x14ac:dyDescent="0.35">
      <c r="B20" s="102"/>
      <c r="C20" s="32"/>
      <c r="D20" s="32"/>
      <c r="E20" s="32"/>
      <c r="F20" s="32"/>
      <c r="G20" s="32"/>
      <c r="H20" s="32"/>
      <c r="I20" s="32"/>
      <c r="J20" s="32"/>
      <c r="K20" s="32"/>
      <c r="L20" s="164"/>
      <c r="M20" s="92"/>
    </row>
    <row r="21" spans="1:16" x14ac:dyDescent="0.35">
      <c r="B21" s="369" t="str">
        <f>IF(Intro!$G$23="English",O21,P21)</f>
        <v>Describe the method used to value your firm's sales to Canadian or foreign associated firms.</v>
      </c>
      <c r="C21" s="591"/>
      <c r="D21" s="591"/>
      <c r="E21" s="591"/>
      <c r="F21" s="591"/>
      <c r="G21" s="591"/>
      <c r="H21" s="591"/>
      <c r="I21" s="591"/>
      <c r="J21" s="591"/>
      <c r="K21" s="591"/>
      <c r="L21" s="371"/>
      <c r="M21" s="92"/>
      <c r="O21" s="92" t="s">
        <v>218</v>
      </c>
      <c r="P21" s="81" t="s">
        <v>219</v>
      </c>
    </row>
    <row r="22" spans="1:16" x14ac:dyDescent="0.35">
      <c r="B22" s="369" t="str">
        <f>IF(Intro!$G$23="English",O22,P22)</f>
        <v>Note - Only complete this question if your firm sold the goods between January 1, 2022, and Sept 30, 2025.</v>
      </c>
      <c r="C22" s="591"/>
      <c r="D22" s="591"/>
      <c r="E22" s="591"/>
      <c r="F22" s="591"/>
      <c r="G22" s="591"/>
      <c r="H22" s="591"/>
      <c r="I22" s="591"/>
      <c r="J22" s="591"/>
      <c r="K22" s="591"/>
      <c r="L22" s="371"/>
      <c r="M22" s="92"/>
      <c r="O22" s="19" t="str">
        <f>"Note - Only complete this question if your firm sold the goods between January 1, "&amp;Variables!B6&amp;", and "&amp;Variables!B7&amp;", "&amp;Variables!B8&amp;"."</f>
        <v>Note - Only complete this question if your firm sold the goods between January 1, 2022, and Sept 30, 2025.</v>
      </c>
      <c r="P22" s="92" t="str">
        <f>"Note - Ne répondez à cette question que si votre entreprise a vendu les marchandises du 1er janvier "&amp;Variables!C6&amp;" au "&amp;Variables!C7&amp; " "&amp;Variables!C8&amp;"."</f>
        <v>Note - Ne répondez à cette question que si votre entreprise a vendu les marchandises du 1er janvier 2022 au 30 sept 2025.</v>
      </c>
    </row>
    <row r="23" spans="1:16" x14ac:dyDescent="0.35">
      <c r="B23" s="102"/>
      <c r="C23" s="32"/>
      <c r="D23" s="32"/>
      <c r="E23" s="32"/>
      <c r="F23" s="32"/>
      <c r="G23" s="32"/>
      <c r="H23" s="32"/>
      <c r="I23" s="32"/>
      <c r="J23" s="32"/>
      <c r="K23" s="32"/>
      <c r="L23" s="164"/>
      <c r="M23" s="92"/>
    </row>
    <row r="24" spans="1:16" s="10" customFormat="1" x14ac:dyDescent="0.35">
      <c r="A24" s="8"/>
      <c r="B24" s="468"/>
      <c r="C24" s="469"/>
      <c r="D24" s="469"/>
      <c r="E24" s="469"/>
      <c r="F24" s="469"/>
      <c r="G24" s="469"/>
      <c r="H24" s="469"/>
      <c r="I24" s="469"/>
      <c r="J24" s="469"/>
      <c r="K24" s="469"/>
      <c r="L24" s="470"/>
      <c r="M24" s="30"/>
    </row>
    <row r="25" spans="1:16" s="10" customFormat="1" x14ac:dyDescent="0.35">
      <c r="A25" s="8"/>
      <c r="B25" s="468"/>
      <c r="C25" s="469"/>
      <c r="D25" s="469"/>
      <c r="E25" s="469"/>
      <c r="F25" s="469"/>
      <c r="G25" s="469"/>
      <c r="H25" s="469"/>
      <c r="I25" s="469"/>
      <c r="J25" s="469"/>
      <c r="K25" s="469"/>
      <c r="L25" s="470"/>
      <c r="M25" s="30"/>
    </row>
    <row r="26" spans="1:16" s="10" customFormat="1" x14ac:dyDescent="0.35">
      <c r="A26" s="8"/>
      <c r="B26" s="468"/>
      <c r="C26" s="469"/>
      <c r="D26" s="469"/>
      <c r="E26" s="469"/>
      <c r="F26" s="469"/>
      <c r="G26" s="469"/>
      <c r="H26" s="469"/>
      <c r="I26" s="469"/>
      <c r="J26" s="469"/>
      <c r="K26" s="469"/>
      <c r="L26" s="470"/>
      <c r="M26" s="30"/>
    </row>
    <row r="27" spans="1:16" s="10" customFormat="1" x14ac:dyDescent="0.35">
      <c r="A27" s="8"/>
      <c r="B27" s="468"/>
      <c r="C27" s="469"/>
      <c r="D27" s="469"/>
      <c r="E27" s="469"/>
      <c r="F27" s="469"/>
      <c r="G27" s="469"/>
      <c r="H27" s="469"/>
      <c r="I27" s="469"/>
      <c r="J27" s="469"/>
      <c r="K27" s="469"/>
      <c r="L27" s="470"/>
      <c r="M27" s="30"/>
    </row>
    <row r="28" spans="1:16" s="10" customFormat="1" x14ac:dyDescent="0.35">
      <c r="A28" s="8"/>
      <c r="B28" s="468"/>
      <c r="C28" s="469"/>
      <c r="D28" s="469"/>
      <c r="E28" s="469"/>
      <c r="F28" s="469"/>
      <c r="G28" s="469"/>
      <c r="H28" s="469"/>
      <c r="I28" s="469"/>
      <c r="J28" s="469"/>
      <c r="K28" s="469"/>
      <c r="L28" s="470"/>
      <c r="M28" s="30"/>
    </row>
    <row r="29" spans="1:16" s="10" customFormat="1" x14ac:dyDescent="0.35">
      <c r="A29" s="8"/>
      <c r="B29" s="468"/>
      <c r="C29" s="469"/>
      <c r="D29" s="469"/>
      <c r="E29" s="469"/>
      <c r="F29" s="469"/>
      <c r="G29" s="469"/>
      <c r="H29" s="469"/>
      <c r="I29" s="469"/>
      <c r="J29" s="469"/>
      <c r="K29" s="469"/>
      <c r="L29" s="470"/>
      <c r="M29" s="30"/>
    </row>
    <row r="30" spans="1:16" s="10" customFormat="1" x14ac:dyDescent="0.35">
      <c r="A30" s="8"/>
      <c r="B30" s="468"/>
      <c r="C30" s="469"/>
      <c r="D30" s="469"/>
      <c r="E30" s="469"/>
      <c r="F30" s="469"/>
      <c r="G30" s="469"/>
      <c r="H30" s="469"/>
      <c r="I30" s="469"/>
      <c r="J30" s="469"/>
      <c r="K30" s="469"/>
      <c r="L30" s="470"/>
      <c r="M30" s="30"/>
    </row>
    <row r="31" spans="1:16" s="10" customFormat="1" x14ac:dyDescent="0.35">
      <c r="A31" s="8"/>
      <c r="B31" s="468"/>
      <c r="C31" s="469"/>
      <c r="D31" s="469"/>
      <c r="E31" s="469"/>
      <c r="F31" s="469"/>
      <c r="G31" s="469"/>
      <c r="H31" s="469"/>
      <c r="I31" s="469"/>
      <c r="J31" s="469"/>
      <c r="K31" s="469"/>
      <c r="L31" s="470"/>
      <c r="M31" s="30"/>
    </row>
    <row r="32" spans="1:16" x14ac:dyDescent="0.35">
      <c r="B32" s="159"/>
      <c r="C32" s="160"/>
      <c r="D32" s="160"/>
      <c r="E32" s="160"/>
      <c r="F32" s="160"/>
      <c r="G32" s="160"/>
      <c r="H32" s="160"/>
      <c r="I32" s="160"/>
      <c r="J32" s="160"/>
      <c r="K32" s="160"/>
      <c r="L32" s="161"/>
      <c r="M32" s="92"/>
    </row>
    <row r="33" spans="1:19" s="10" customFormat="1" x14ac:dyDescent="0.35">
      <c r="A33" s="8"/>
      <c r="B33" s="471" t="s">
        <v>15</v>
      </c>
      <c r="C33" s="472"/>
      <c r="D33" s="472"/>
      <c r="E33" s="472"/>
      <c r="F33" s="472"/>
      <c r="G33" s="472"/>
      <c r="H33" s="472"/>
      <c r="I33" s="472"/>
      <c r="J33" s="472"/>
      <c r="K33" s="472"/>
      <c r="L33" s="473"/>
      <c r="M33" s="162"/>
    </row>
    <row r="34" spans="1:19" x14ac:dyDescent="0.35">
      <c r="B34" s="102"/>
      <c r="C34" s="32"/>
      <c r="D34" s="32"/>
      <c r="E34" s="32"/>
      <c r="F34" s="32"/>
      <c r="G34" s="32"/>
      <c r="H34" s="32"/>
      <c r="I34" s="32"/>
      <c r="J34" s="32"/>
      <c r="K34" s="32"/>
      <c r="L34" s="164"/>
      <c r="M34" s="92"/>
    </row>
    <row r="35" spans="1:19" x14ac:dyDescent="0.35">
      <c r="B35" s="369" t="str">
        <f>IF(Intro!$G$23="English",O35,P35)</f>
        <v>Explain your firm’s method of calculating the prices of the goods to your customers. Include details related to any terms, discounts, allowances, rebates and incentives, price adjustments or other considerations offered to purchasers since January 1, 2022. If your firm uses price or discount lists, provide copies. Explain whether these pricing practices to your customers changed since January 1, 2022.</v>
      </c>
      <c r="C35" s="370"/>
      <c r="D35" s="370"/>
      <c r="E35" s="370"/>
      <c r="F35" s="370"/>
      <c r="G35" s="370"/>
      <c r="H35" s="370"/>
      <c r="I35" s="370"/>
      <c r="J35" s="370"/>
      <c r="K35" s="370"/>
      <c r="L35" s="371"/>
      <c r="M35" s="92"/>
      <c r="O35" s="9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2022. If your firm uses price or discount lists, provide copies. Explain whether these pricing practices to your customers changed since January 1, 2022.</v>
      </c>
      <c r="P35" s="92" t="str">
        <f>"Expliquez la façon dont votre entreprise calcule les prix des marchandises pour ses clients."&amp;" Donnez les détails au sujet des modalités, rabais, réductions, remises, primes, ajustements de prix et autres mesures offertes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offertes aux acheteurs depuis le 1er janvier 2022. Si votre entreprise utilise des listes de prix ou de remises, fournissez-en des copies. Expliquez comment ces pratiques de fixation des prix ont changé depuis le 1er janvier 2022.</v>
      </c>
      <c r="Q35" s="30"/>
      <c r="R35" s="30"/>
      <c r="S35" s="30"/>
    </row>
    <row r="36" spans="1:19" x14ac:dyDescent="0.35">
      <c r="B36" s="369"/>
      <c r="C36" s="370"/>
      <c r="D36" s="370"/>
      <c r="E36" s="370"/>
      <c r="F36" s="370"/>
      <c r="G36" s="370"/>
      <c r="H36" s="370"/>
      <c r="I36" s="370"/>
      <c r="J36" s="370"/>
      <c r="K36" s="370"/>
      <c r="L36" s="371"/>
      <c r="M36" s="92"/>
      <c r="Q36" s="30"/>
      <c r="R36" s="30"/>
      <c r="S36" s="30"/>
    </row>
    <row r="37" spans="1:19" x14ac:dyDescent="0.35">
      <c r="B37" s="369"/>
      <c r="C37" s="370"/>
      <c r="D37" s="370"/>
      <c r="E37" s="370"/>
      <c r="F37" s="370"/>
      <c r="G37" s="370"/>
      <c r="H37" s="370"/>
      <c r="I37" s="370"/>
      <c r="J37" s="370"/>
      <c r="K37" s="370"/>
      <c r="L37" s="371"/>
      <c r="M37" s="92"/>
      <c r="Q37" s="30"/>
      <c r="R37" s="30"/>
      <c r="S37" s="30"/>
    </row>
    <row r="38" spans="1:19" x14ac:dyDescent="0.35">
      <c r="B38" s="369" t="str">
        <f>B22</f>
        <v>Note - Only complete this question if your firm sold the goods between January 1, 2022, and Sept 30, 2025.</v>
      </c>
      <c r="C38" s="591"/>
      <c r="D38" s="591"/>
      <c r="E38" s="591"/>
      <c r="F38" s="591"/>
      <c r="G38" s="591"/>
      <c r="H38" s="591"/>
      <c r="I38" s="591"/>
      <c r="J38" s="591"/>
      <c r="K38" s="591"/>
      <c r="L38" s="371"/>
      <c r="M38" s="92"/>
      <c r="O38" s="19"/>
    </row>
    <row r="39" spans="1:19" x14ac:dyDescent="0.35">
      <c r="B39" s="102"/>
      <c r="C39" s="32"/>
      <c r="D39" s="32"/>
      <c r="E39" s="32"/>
      <c r="F39" s="32"/>
      <c r="G39" s="32"/>
      <c r="H39" s="32"/>
      <c r="I39" s="32"/>
      <c r="J39" s="32"/>
      <c r="K39" s="32"/>
      <c r="L39" s="164"/>
      <c r="M39" s="92"/>
    </row>
    <row r="40" spans="1:19" s="10" customFormat="1" x14ac:dyDescent="0.35">
      <c r="A40" s="8"/>
      <c r="B40" s="468"/>
      <c r="C40" s="469"/>
      <c r="D40" s="469"/>
      <c r="E40" s="469"/>
      <c r="F40" s="469"/>
      <c r="G40" s="469"/>
      <c r="H40" s="469"/>
      <c r="I40" s="469"/>
      <c r="J40" s="469"/>
      <c r="K40" s="469"/>
      <c r="L40" s="470"/>
      <c r="M40" s="30"/>
    </row>
    <row r="41" spans="1:19" s="10" customFormat="1" x14ac:dyDescent="0.35">
      <c r="A41" s="8"/>
      <c r="B41" s="468"/>
      <c r="C41" s="469"/>
      <c r="D41" s="469"/>
      <c r="E41" s="469"/>
      <c r="F41" s="469"/>
      <c r="G41" s="469"/>
      <c r="H41" s="469"/>
      <c r="I41" s="469"/>
      <c r="J41" s="469"/>
      <c r="K41" s="469"/>
      <c r="L41" s="470"/>
      <c r="M41" s="30"/>
    </row>
    <row r="42" spans="1:19" s="10" customFormat="1" x14ac:dyDescent="0.35">
      <c r="A42" s="8"/>
      <c r="B42" s="468"/>
      <c r="C42" s="469"/>
      <c r="D42" s="469"/>
      <c r="E42" s="469"/>
      <c r="F42" s="469"/>
      <c r="G42" s="469"/>
      <c r="H42" s="469"/>
      <c r="I42" s="469"/>
      <c r="J42" s="469"/>
      <c r="K42" s="469"/>
      <c r="L42" s="470"/>
      <c r="M42" s="30"/>
    </row>
    <row r="43" spans="1:19" s="10" customFormat="1" x14ac:dyDescent="0.35">
      <c r="A43" s="8"/>
      <c r="B43" s="468"/>
      <c r="C43" s="469"/>
      <c r="D43" s="469"/>
      <c r="E43" s="469"/>
      <c r="F43" s="469"/>
      <c r="G43" s="469"/>
      <c r="H43" s="469"/>
      <c r="I43" s="469"/>
      <c r="J43" s="469"/>
      <c r="K43" s="469"/>
      <c r="L43" s="470"/>
      <c r="M43" s="30"/>
    </row>
    <row r="44" spans="1:19" s="10" customFormat="1" x14ac:dyDescent="0.35">
      <c r="A44" s="8"/>
      <c r="B44" s="468"/>
      <c r="C44" s="469"/>
      <c r="D44" s="469"/>
      <c r="E44" s="469"/>
      <c r="F44" s="469"/>
      <c r="G44" s="469"/>
      <c r="H44" s="469"/>
      <c r="I44" s="469"/>
      <c r="J44" s="469"/>
      <c r="K44" s="469"/>
      <c r="L44" s="470"/>
      <c r="M44" s="30"/>
    </row>
    <row r="45" spans="1:19" s="10" customFormat="1" x14ac:dyDescent="0.35">
      <c r="A45" s="8"/>
      <c r="B45" s="468"/>
      <c r="C45" s="469"/>
      <c r="D45" s="469"/>
      <c r="E45" s="469"/>
      <c r="F45" s="469"/>
      <c r="G45" s="469"/>
      <c r="H45" s="469"/>
      <c r="I45" s="469"/>
      <c r="J45" s="469"/>
      <c r="K45" s="469"/>
      <c r="L45" s="470"/>
      <c r="M45" s="30"/>
    </row>
    <row r="46" spans="1:19" s="10" customFormat="1" x14ac:dyDescent="0.35">
      <c r="A46" s="8"/>
      <c r="B46" s="468"/>
      <c r="C46" s="469"/>
      <c r="D46" s="469"/>
      <c r="E46" s="469"/>
      <c r="F46" s="469"/>
      <c r="G46" s="469"/>
      <c r="H46" s="469"/>
      <c r="I46" s="469"/>
      <c r="J46" s="469"/>
      <c r="K46" s="469"/>
      <c r="L46" s="470"/>
      <c r="M46" s="30"/>
    </row>
    <row r="47" spans="1:19" s="10" customFormat="1" x14ac:dyDescent="0.35">
      <c r="A47" s="8"/>
      <c r="B47" s="468"/>
      <c r="C47" s="469"/>
      <c r="D47" s="469"/>
      <c r="E47" s="469"/>
      <c r="F47" s="469"/>
      <c r="G47" s="469"/>
      <c r="H47" s="469"/>
      <c r="I47" s="469"/>
      <c r="J47" s="469"/>
      <c r="K47" s="469"/>
      <c r="L47" s="470"/>
      <c r="M47" s="30"/>
    </row>
    <row r="48" spans="1:19" x14ac:dyDescent="0.35">
      <c r="B48" s="159"/>
      <c r="C48" s="160"/>
      <c r="D48" s="160"/>
      <c r="E48" s="160"/>
      <c r="F48" s="160"/>
      <c r="G48" s="160"/>
      <c r="H48" s="160"/>
      <c r="I48" s="160"/>
      <c r="J48" s="160"/>
      <c r="K48" s="160"/>
      <c r="L48" s="161"/>
      <c r="M48" s="92"/>
    </row>
    <row r="49" spans="1:16" s="10" customFormat="1" x14ac:dyDescent="0.35">
      <c r="A49" s="8"/>
      <c r="B49" s="175"/>
      <c r="C49" s="175"/>
      <c r="D49" s="175"/>
      <c r="E49" s="176"/>
      <c r="F49" s="176"/>
      <c r="G49" s="176"/>
      <c r="H49" s="176"/>
      <c r="I49" s="176"/>
      <c r="J49" s="176"/>
      <c r="K49" s="176"/>
      <c r="L49" s="176"/>
      <c r="M49" s="162"/>
    </row>
    <row r="50" spans="1:16" x14ac:dyDescent="0.35">
      <c r="B50" s="381" t="str">
        <f>IF(Intro!$G$23="English",O50,P50)</f>
        <v>PURCHASES</v>
      </c>
      <c r="C50" s="381"/>
      <c r="D50" s="381"/>
      <c r="E50" s="381"/>
      <c r="F50" s="381"/>
      <c r="G50" s="381"/>
      <c r="H50" s="381"/>
      <c r="I50" s="381"/>
      <c r="J50" s="381"/>
      <c r="K50" s="381"/>
      <c r="L50" s="381"/>
      <c r="M50" s="92"/>
      <c r="O50" s="92" t="s">
        <v>283</v>
      </c>
      <c r="P50" s="92" t="s">
        <v>284</v>
      </c>
    </row>
    <row r="51" spans="1:16" s="10" customFormat="1" x14ac:dyDescent="0.35">
      <c r="A51" s="8"/>
      <c r="B51" s="471" t="s">
        <v>16</v>
      </c>
      <c r="C51" s="472"/>
      <c r="D51" s="472"/>
      <c r="E51" s="472"/>
      <c r="F51" s="472"/>
      <c r="G51" s="472"/>
      <c r="H51" s="472"/>
      <c r="I51" s="472"/>
      <c r="J51" s="472"/>
      <c r="K51" s="472"/>
      <c r="L51" s="473"/>
      <c r="M51" s="162"/>
    </row>
    <row r="52" spans="1:16" x14ac:dyDescent="0.35">
      <c r="B52" s="102"/>
      <c r="C52" s="32"/>
      <c r="D52" s="32"/>
      <c r="E52" s="32"/>
      <c r="F52" s="32"/>
      <c r="G52" s="32"/>
      <c r="H52" s="32"/>
      <c r="I52" s="32"/>
      <c r="J52" s="32"/>
      <c r="K52" s="32"/>
      <c r="L52" s="164"/>
      <c r="M52" s="92"/>
    </row>
    <row r="53" spans="1:16" ht="14.25" customHeight="1" x14ac:dyDescent="0.35">
      <c r="B53" s="369" t="str">
        <f>IF(Intro!$G$23="English",O53,P53)</f>
        <v>Provide your firm’s strategies and objectives for the next two years with respect to the purchases of the goods made in Canada. Provide the rationale and assumptions underlying these strategies and objectives.</v>
      </c>
      <c r="C53" s="370"/>
      <c r="D53" s="370"/>
      <c r="E53" s="370"/>
      <c r="F53" s="370"/>
      <c r="G53" s="370"/>
      <c r="H53" s="370"/>
      <c r="I53" s="370"/>
      <c r="J53" s="370"/>
      <c r="K53" s="370"/>
      <c r="L53" s="371"/>
      <c r="M53" s="92"/>
      <c r="O53" s="92" t="s">
        <v>222</v>
      </c>
      <c r="P53" s="92" t="s">
        <v>223</v>
      </c>
    </row>
    <row r="54" spans="1:16" x14ac:dyDescent="0.35">
      <c r="B54" s="369"/>
      <c r="C54" s="370"/>
      <c r="D54" s="370"/>
      <c r="E54" s="370"/>
      <c r="F54" s="370"/>
      <c r="G54" s="370"/>
      <c r="H54" s="370"/>
      <c r="I54" s="370"/>
      <c r="J54" s="370"/>
      <c r="K54" s="370"/>
      <c r="L54" s="371"/>
      <c r="M54" s="92"/>
    </row>
    <row r="55" spans="1:16" x14ac:dyDescent="0.35">
      <c r="B55" s="102"/>
      <c r="C55" s="32"/>
      <c r="D55" s="32"/>
      <c r="E55" s="32"/>
      <c r="F55" s="32"/>
      <c r="G55" s="32"/>
      <c r="H55" s="32"/>
      <c r="I55" s="32"/>
      <c r="J55" s="32"/>
      <c r="K55" s="32"/>
      <c r="L55" s="164"/>
      <c r="M55" s="92"/>
    </row>
    <row r="56" spans="1:16" s="10" customFormat="1" x14ac:dyDescent="0.35">
      <c r="A56" s="8"/>
      <c r="B56" s="468"/>
      <c r="C56" s="469"/>
      <c r="D56" s="469"/>
      <c r="E56" s="469"/>
      <c r="F56" s="469"/>
      <c r="G56" s="469"/>
      <c r="H56" s="469"/>
      <c r="I56" s="469"/>
      <c r="J56" s="469"/>
      <c r="K56" s="469"/>
      <c r="L56" s="470"/>
      <c r="M56" s="30"/>
    </row>
    <row r="57" spans="1:16" s="10" customFormat="1" x14ac:dyDescent="0.35">
      <c r="A57" s="8"/>
      <c r="B57" s="468"/>
      <c r="C57" s="469"/>
      <c r="D57" s="469"/>
      <c r="E57" s="469"/>
      <c r="F57" s="469"/>
      <c r="G57" s="469"/>
      <c r="H57" s="469"/>
      <c r="I57" s="469"/>
      <c r="J57" s="469"/>
      <c r="K57" s="469"/>
      <c r="L57" s="470"/>
      <c r="M57" s="30"/>
    </row>
    <row r="58" spans="1:16" s="10" customFormat="1" x14ac:dyDescent="0.35">
      <c r="A58" s="8"/>
      <c r="B58" s="468"/>
      <c r="C58" s="469"/>
      <c r="D58" s="469"/>
      <c r="E58" s="469"/>
      <c r="F58" s="469"/>
      <c r="G58" s="469"/>
      <c r="H58" s="469"/>
      <c r="I58" s="469"/>
      <c r="J58" s="469"/>
      <c r="K58" s="469"/>
      <c r="L58" s="470"/>
      <c r="M58" s="30"/>
    </row>
    <row r="59" spans="1:16" s="10" customFormat="1" x14ac:dyDescent="0.35">
      <c r="A59" s="8"/>
      <c r="B59" s="468"/>
      <c r="C59" s="469"/>
      <c r="D59" s="469"/>
      <c r="E59" s="469"/>
      <c r="F59" s="469"/>
      <c r="G59" s="469"/>
      <c r="H59" s="469"/>
      <c r="I59" s="469"/>
      <c r="J59" s="469"/>
      <c r="K59" s="469"/>
      <c r="L59" s="470"/>
      <c r="M59" s="30"/>
    </row>
    <row r="60" spans="1:16" s="10" customFormat="1" x14ac:dyDescent="0.35">
      <c r="A60" s="8"/>
      <c r="B60" s="468"/>
      <c r="C60" s="469"/>
      <c r="D60" s="469"/>
      <c r="E60" s="469"/>
      <c r="F60" s="469"/>
      <c r="G60" s="469"/>
      <c r="H60" s="469"/>
      <c r="I60" s="469"/>
      <c r="J60" s="469"/>
      <c r="K60" s="469"/>
      <c r="L60" s="470"/>
      <c r="M60" s="30"/>
    </row>
    <row r="61" spans="1:16" s="10" customFormat="1" x14ac:dyDescent="0.35">
      <c r="A61" s="8"/>
      <c r="B61" s="468"/>
      <c r="C61" s="469"/>
      <c r="D61" s="469"/>
      <c r="E61" s="469"/>
      <c r="F61" s="469"/>
      <c r="G61" s="469"/>
      <c r="H61" s="469"/>
      <c r="I61" s="469"/>
      <c r="J61" s="469"/>
      <c r="K61" s="469"/>
      <c r="L61" s="470"/>
      <c r="M61" s="30"/>
    </row>
    <row r="62" spans="1:16" s="10" customFormat="1" x14ac:dyDescent="0.35">
      <c r="A62" s="8"/>
      <c r="B62" s="468"/>
      <c r="C62" s="469"/>
      <c r="D62" s="469"/>
      <c r="E62" s="469"/>
      <c r="F62" s="469"/>
      <c r="G62" s="469"/>
      <c r="H62" s="469"/>
      <c r="I62" s="469"/>
      <c r="J62" s="469"/>
      <c r="K62" s="469"/>
      <c r="L62" s="470"/>
      <c r="M62" s="30"/>
    </row>
    <row r="63" spans="1:16" s="10" customFormat="1" x14ac:dyDescent="0.35">
      <c r="A63" s="8"/>
      <c r="B63" s="468"/>
      <c r="C63" s="469"/>
      <c r="D63" s="469"/>
      <c r="E63" s="469"/>
      <c r="F63" s="469"/>
      <c r="G63" s="469"/>
      <c r="H63" s="469"/>
      <c r="I63" s="469"/>
      <c r="J63" s="469"/>
      <c r="K63" s="469"/>
      <c r="L63" s="470"/>
      <c r="M63" s="30"/>
    </row>
    <row r="64" spans="1:16" x14ac:dyDescent="0.35">
      <c r="B64" s="159"/>
      <c r="C64" s="160"/>
      <c r="D64" s="160"/>
      <c r="E64" s="160"/>
      <c r="F64" s="160"/>
      <c r="G64" s="160"/>
      <c r="H64" s="160"/>
      <c r="I64" s="160"/>
      <c r="J64" s="160"/>
      <c r="K64" s="160"/>
      <c r="L64" s="161"/>
      <c r="M64" s="92"/>
    </row>
    <row r="65" spans="1:16" s="10" customFormat="1" x14ac:dyDescent="0.35">
      <c r="A65" s="8"/>
      <c r="B65" s="471" t="s">
        <v>17</v>
      </c>
      <c r="C65" s="472"/>
      <c r="D65" s="472"/>
      <c r="E65" s="472"/>
      <c r="F65" s="472"/>
      <c r="G65" s="472"/>
      <c r="H65" s="472"/>
      <c r="I65" s="472"/>
      <c r="J65" s="472"/>
      <c r="K65" s="472"/>
      <c r="L65" s="473"/>
      <c r="M65" s="162"/>
    </row>
    <row r="66" spans="1:16" x14ac:dyDescent="0.35">
      <c r="B66" s="102"/>
      <c r="C66" s="32"/>
      <c r="D66" s="32"/>
      <c r="E66" s="32"/>
      <c r="F66" s="32"/>
      <c r="G66" s="32"/>
      <c r="H66" s="32"/>
      <c r="I66" s="32"/>
      <c r="J66" s="32"/>
      <c r="K66" s="32"/>
      <c r="L66" s="164"/>
      <c r="M66" s="92"/>
    </row>
    <row r="67" spans="1:16" ht="14.25" customHeight="1" x14ac:dyDescent="0.35">
      <c r="B67" s="369" t="str">
        <f>IF(Intro!$G$23="English",O67,P67)</f>
        <v>Provide your firm’s strategies and objectives for the next two years with respect to imports and sales of imports of the goods. Provide the rationale and assumptions underlying these strategies and objectives.</v>
      </c>
      <c r="C67" s="370"/>
      <c r="D67" s="370"/>
      <c r="E67" s="370"/>
      <c r="F67" s="370"/>
      <c r="G67" s="370"/>
      <c r="H67" s="370"/>
      <c r="I67" s="370"/>
      <c r="J67" s="370"/>
      <c r="K67" s="370"/>
      <c r="L67" s="371"/>
      <c r="M67" s="92"/>
      <c r="O67" s="92" t="s">
        <v>224</v>
      </c>
      <c r="P67" s="92" t="s">
        <v>225</v>
      </c>
    </row>
    <row r="68" spans="1:16" x14ac:dyDescent="0.35">
      <c r="B68" s="369"/>
      <c r="C68" s="370"/>
      <c r="D68" s="370"/>
      <c r="E68" s="370"/>
      <c r="F68" s="370"/>
      <c r="G68" s="370"/>
      <c r="H68" s="370"/>
      <c r="I68" s="370"/>
      <c r="J68" s="370"/>
      <c r="K68" s="370"/>
      <c r="L68" s="371"/>
      <c r="M68" s="92"/>
    </row>
    <row r="69" spans="1:16" x14ac:dyDescent="0.35">
      <c r="B69" s="102"/>
      <c r="C69" s="32"/>
      <c r="D69" s="32"/>
      <c r="E69" s="32"/>
      <c r="F69" s="32"/>
      <c r="G69" s="32"/>
      <c r="H69" s="32"/>
      <c r="I69" s="32"/>
      <c r="J69" s="32"/>
      <c r="K69" s="32"/>
      <c r="L69" s="164"/>
      <c r="M69" s="92"/>
    </row>
    <row r="70" spans="1:16" s="10" customFormat="1" x14ac:dyDescent="0.35">
      <c r="A70" s="8"/>
      <c r="B70" s="468"/>
      <c r="C70" s="469"/>
      <c r="D70" s="469"/>
      <c r="E70" s="469"/>
      <c r="F70" s="469"/>
      <c r="G70" s="469"/>
      <c r="H70" s="469"/>
      <c r="I70" s="469"/>
      <c r="J70" s="469"/>
      <c r="K70" s="469"/>
      <c r="L70" s="470"/>
      <c r="M70" s="30"/>
    </row>
    <row r="71" spans="1:16" s="10" customFormat="1" x14ac:dyDescent="0.35">
      <c r="A71" s="8"/>
      <c r="B71" s="468"/>
      <c r="C71" s="469"/>
      <c r="D71" s="469"/>
      <c r="E71" s="469"/>
      <c r="F71" s="469"/>
      <c r="G71" s="469"/>
      <c r="H71" s="469"/>
      <c r="I71" s="469"/>
      <c r="J71" s="469"/>
      <c r="K71" s="469"/>
      <c r="L71" s="470"/>
      <c r="M71" s="30"/>
    </row>
    <row r="72" spans="1:16" s="10" customFormat="1" x14ac:dyDescent="0.35">
      <c r="A72" s="8"/>
      <c r="B72" s="468"/>
      <c r="C72" s="469"/>
      <c r="D72" s="469"/>
      <c r="E72" s="469"/>
      <c r="F72" s="469"/>
      <c r="G72" s="469"/>
      <c r="H72" s="469"/>
      <c r="I72" s="469"/>
      <c r="J72" s="469"/>
      <c r="K72" s="469"/>
      <c r="L72" s="470"/>
      <c r="M72" s="30"/>
    </row>
    <row r="73" spans="1:16" s="10" customFormat="1" x14ac:dyDescent="0.35">
      <c r="A73" s="8"/>
      <c r="B73" s="468"/>
      <c r="C73" s="469"/>
      <c r="D73" s="469"/>
      <c r="E73" s="469"/>
      <c r="F73" s="469"/>
      <c r="G73" s="469"/>
      <c r="H73" s="469"/>
      <c r="I73" s="469"/>
      <c r="J73" s="469"/>
      <c r="K73" s="469"/>
      <c r="L73" s="470"/>
      <c r="M73" s="30"/>
    </row>
    <row r="74" spans="1:16" s="10" customFormat="1" x14ac:dyDescent="0.35">
      <c r="A74" s="8"/>
      <c r="B74" s="468"/>
      <c r="C74" s="469"/>
      <c r="D74" s="469"/>
      <c r="E74" s="469"/>
      <c r="F74" s="469"/>
      <c r="G74" s="469"/>
      <c r="H74" s="469"/>
      <c r="I74" s="469"/>
      <c r="J74" s="469"/>
      <c r="K74" s="469"/>
      <c r="L74" s="470"/>
      <c r="M74" s="30"/>
    </row>
    <row r="75" spans="1:16" s="10" customFormat="1" x14ac:dyDescent="0.35">
      <c r="A75" s="8"/>
      <c r="B75" s="468"/>
      <c r="C75" s="469"/>
      <c r="D75" s="469"/>
      <c r="E75" s="469"/>
      <c r="F75" s="469"/>
      <c r="G75" s="469"/>
      <c r="H75" s="469"/>
      <c r="I75" s="469"/>
      <c r="J75" s="469"/>
      <c r="K75" s="469"/>
      <c r="L75" s="470"/>
      <c r="M75" s="30"/>
    </row>
    <row r="76" spans="1:16" s="10" customFormat="1" x14ac:dyDescent="0.35">
      <c r="A76" s="8"/>
      <c r="B76" s="468"/>
      <c r="C76" s="469"/>
      <c r="D76" s="469"/>
      <c r="E76" s="469"/>
      <c r="F76" s="469"/>
      <c r="G76" s="469"/>
      <c r="H76" s="469"/>
      <c r="I76" s="469"/>
      <c r="J76" s="469"/>
      <c r="K76" s="469"/>
      <c r="L76" s="470"/>
      <c r="M76" s="30"/>
    </row>
    <row r="77" spans="1:16" s="10" customFormat="1" x14ac:dyDescent="0.35">
      <c r="A77" s="8"/>
      <c r="B77" s="468"/>
      <c r="C77" s="469"/>
      <c r="D77" s="469"/>
      <c r="E77" s="469"/>
      <c r="F77" s="469"/>
      <c r="G77" s="469"/>
      <c r="H77" s="469"/>
      <c r="I77" s="469"/>
      <c r="J77" s="469"/>
      <c r="K77" s="469"/>
      <c r="L77" s="470"/>
      <c r="M77" s="30"/>
    </row>
    <row r="78" spans="1:16" x14ac:dyDescent="0.35">
      <c r="B78" s="159"/>
      <c r="C78" s="160"/>
      <c r="D78" s="160"/>
      <c r="E78" s="160"/>
      <c r="F78" s="160"/>
      <c r="G78" s="160"/>
      <c r="H78" s="160"/>
      <c r="I78" s="160"/>
      <c r="J78" s="160"/>
      <c r="K78" s="160"/>
      <c r="L78" s="161"/>
      <c r="M78" s="92"/>
    </row>
    <row r="79" spans="1:16" s="83" customFormat="1" x14ac:dyDescent="0.35">
      <c r="A79" s="138"/>
      <c r="B79" s="4"/>
      <c r="C79" s="4"/>
      <c r="D79" s="69"/>
      <c r="E79" s="69"/>
      <c r="F79" s="69"/>
      <c r="G79" s="69"/>
      <c r="H79" s="69"/>
      <c r="I79" s="69"/>
      <c r="J79" s="69"/>
      <c r="K79" s="69"/>
      <c r="L79" s="69"/>
      <c r="N79" s="139"/>
    </row>
    <row r="80" spans="1:16" s="83" customFormat="1" x14ac:dyDescent="0.35">
      <c r="A80" s="138"/>
      <c r="B80" s="4"/>
      <c r="C80" s="4"/>
      <c r="D80" s="69"/>
      <c r="E80" s="69"/>
      <c r="F80" s="69"/>
      <c r="G80" s="69"/>
      <c r="H80" s="69"/>
      <c r="I80" s="69"/>
      <c r="J80" s="69"/>
      <c r="K80" s="69"/>
      <c r="L80" s="69"/>
      <c r="N80" s="139"/>
    </row>
    <row r="81" spans="1:14" s="83" customFormat="1" x14ac:dyDescent="0.35">
      <c r="A81" s="138"/>
      <c r="B81" s="4"/>
      <c r="C81" s="4"/>
      <c r="D81" s="69"/>
      <c r="E81" s="69"/>
      <c r="F81" s="69"/>
      <c r="G81" s="69"/>
      <c r="H81" s="69"/>
      <c r="I81" s="69"/>
      <c r="J81" s="69"/>
      <c r="K81" s="69"/>
      <c r="L81" s="69"/>
      <c r="N81" s="139"/>
    </row>
    <row r="82" spans="1:14" s="83" customFormat="1" x14ac:dyDescent="0.35">
      <c r="A82" s="138"/>
      <c r="B82" s="4"/>
      <c r="C82" s="4"/>
      <c r="D82" s="69"/>
      <c r="E82" s="69"/>
      <c r="F82" s="69"/>
      <c r="G82" s="69"/>
      <c r="H82" s="69"/>
      <c r="I82" s="69"/>
      <c r="J82" s="69"/>
      <c r="K82" s="69"/>
      <c r="L82" s="69"/>
      <c r="N82" s="139"/>
    </row>
    <row r="83" spans="1:14" s="83" customFormat="1" x14ac:dyDescent="0.35">
      <c r="A83" s="138"/>
      <c r="B83" s="4"/>
      <c r="C83" s="4"/>
      <c r="D83" s="69"/>
      <c r="E83" s="69"/>
      <c r="F83" s="69"/>
      <c r="G83" s="69"/>
      <c r="H83" s="69"/>
      <c r="I83" s="69"/>
      <c r="J83" s="69"/>
      <c r="K83" s="69"/>
      <c r="L83" s="69"/>
      <c r="N83" s="139"/>
    </row>
    <row r="84" spans="1:14" s="83" customFormat="1" x14ac:dyDescent="0.35">
      <c r="A84" s="138"/>
      <c r="B84" s="4"/>
      <c r="C84" s="4"/>
      <c r="D84" s="69"/>
      <c r="E84" s="69"/>
      <c r="F84" s="69"/>
      <c r="G84" s="69"/>
      <c r="H84" s="69"/>
      <c r="I84" s="69"/>
      <c r="J84" s="69"/>
      <c r="K84" s="69"/>
      <c r="L84" s="69"/>
      <c r="N84" s="139"/>
    </row>
    <row r="85" spans="1:14" s="83" customFormat="1" x14ac:dyDescent="0.35">
      <c r="A85" s="138"/>
      <c r="B85" s="4"/>
      <c r="C85" s="4"/>
      <c r="D85" s="69"/>
      <c r="E85" s="69"/>
      <c r="F85" s="69"/>
      <c r="G85" s="69"/>
      <c r="H85" s="69"/>
      <c r="I85" s="69"/>
      <c r="J85" s="69"/>
      <c r="K85" s="69"/>
      <c r="L85" s="69"/>
      <c r="N85" s="139"/>
    </row>
    <row r="86" spans="1:14" s="83" customFormat="1" x14ac:dyDescent="0.35">
      <c r="A86" s="138"/>
      <c r="B86" s="4"/>
      <c r="C86" s="4"/>
      <c r="D86" s="69"/>
      <c r="E86" s="69"/>
      <c r="F86" s="69"/>
      <c r="G86" s="69"/>
      <c r="H86" s="69"/>
      <c r="I86" s="69"/>
      <c r="J86" s="69"/>
      <c r="K86" s="69"/>
      <c r="L86" s="69"/>
      <c r="N86" s="139"/>
    </row>
    <row r="87" spans="1:14" s="83" customFormat="1" x14ac:dyDescent="0.35">
      <c r="A87" s="138"/>
      <c r="B87" s="4"/>
      <c r="C87" s="4"/>
      <c r="D87" s="69"/>
      <c r="E87" s="69"/>
      <c r="F87" s="69"/>
      <c r="G87" s="69"/>
      <c r="H87" s="69"/>
      <c r="I87" s="69"/>
      <c r="J87" s="69"/>
      <c r="K87" s="69"/>
      <c r="L87" s="69"/>
      <c r="N87" s="139"/>
    </row>
    <row r="88" spans="1:14" s="83" customFormat="1" x14ac:dyDescent="0.35">
      <c r="A88" s="138"/>
      <c r="B88" s="4"/>
      <c r="C88" s="4"/>
      <c r="D88" s="69"/>
      <c r="E88" s="69"/>
      <c r="F88" s="69"/>
      <c r="G88" s="69"/>
      <c r="H88" s="69"/>
      <c r="I88" s="69"/>
      <c r="J88" s="69"/>
      <c r="K88" s="69"/>
      <c r="L88" s="69"/>
      <c r="N88" s="139"/>
    </row>
    <row r="89" spans="1:14" s="83" customFormat="1" x14ac:dyDescent="0.35">
      <c r="A89" s="138"/>
      <c r="B89" s="4"/>
      <c r="C89" s="4"/>
      <c r="D89" s="69"/>
      <c r="E89" s="69"/>
      <c r="F89" s="69"/>
      <c r="G89" s="69"/>
      <c r="H89" s="69"/>
      <c r="I89" s="69"/>
      <c r="J89" s="69"/>
      <c r="K89" s="69"/>
      <c r="L89" s="69"/>
      <c r="N89" s="139"/>
    </row>
    <row r="90" spans="1:14" s="83" customFormat="1" x14ac:dyDescent="0.35">
      <c r="A90" s="138"/>
      <c r="B90" s="4"/>
      <c r="C90" s="4"/>
      <c r="D90" s="69"/>
      <c r="E90" s="69"/>
      <c r="F90" s="69"/>
      <c r="G90" s="69"/>
      <c r="H90" s="69"/>
      <c r="I90" s="69"/>
      <c r="J90" s="69"/>
      <c r="K90" s="69"/>
      <c r="L90" s="69"/>
      <c r="N90" s="139"/>
    </row>
    <row r="91" spans="1:14" s="83" customFormat="1" x14ac:dyDescent="0.35">
      <c r="A91" s="138"/>
      <c r="B91" s="4"/>
      <c r="C91" s="4"/>
      <c r="D91" s="69"/>
      <c r="E91" s="69"/>
      <c r="F91" s="69"/>
      <c r="G91" s="69"/>
      <c r="H91" s="69"/>
      <c r="I91" s="69"/>
      <c r="J91" s="69"/>
      <c r="K91" s="69"/>
      <c r="L91" s="69"/>
      <c r="N91" s="139"/>
    </row>
    <row r="92" spans="1:14" s="83" customFormat="1" x14ac:dyDescent="0.35">
      <c r="A92" s="138"/>
      <c r="B92" s="4"/>
      <c r="C92" s="4"/>
      <c r="D92" s="69"/>
      <c r="E92" s="69"/>
      <c r="F92" s="69"/>
      <c r="G92" s="69"/>
      <c r="H92" s="69"/>
      <c r="I92" s="69"/>
      <c r="J92" s="69"/>
      <c r="K92" s="69"/>
      <c r="L92" s="69"/>
      <c r="N92" s="139"/>
    </row>
    <row r="93" spans="1:14" s="83" customFormat="1" x14ac:dyDescent="0.35">
      <c r="A93" s="138"/>
      <c r="B93" s="4"/>
      <c r="C93" s="4"/>
      <c r="D93" s="69"/>
      <c r="E93" s="69"/>
      <c r="F93" s="69"/>
      <c r="G93" s="69"/>
      <c r="H93" s="69"/>
      <c r="I93" s="69"/>
      <c r="J93" s="69"/>
      <c r="K93" s="69"/>
      <c r="L93" s="69"/>
      <c r="N93" s="139"/>
    </row>
    <row r="94" spans="1:14" s="83" customFormat="1" x14ac:dyDescent="0.35">
      <c r="A94" s="138"/>
      <c r="B94" s="4"/>
      <c r="C94" s="4"/>
      <c r="D94" s="69"/>
      <c r="E94" s="69"/>
      <c r="F94" s="69"/>
      <c r="G94" s="69"/>
      <c r="H94" s="69"/>
      <c r="I94" s="69"/>
      <c r="J94" s="69"/>
      <c r="K94" s="69"/>
      <c r="L94" s="69"/>
      <c r="N94" s="139"/>
    </row>
    <row r="95" spans="1:14" s="83" customFormat="1" x14ac:dyDescent="0.35">
      <c r="A95" s="138"/>
      <c r="B95" s="4"/>
      <c r="C95" s="4"/>
      <c r="D95" s="69"/>
      <c r="E95" s="69"/>
      <c r="F95" s="69"/>
      <c r="G95" s="69"/>
      <c r="H95" s="69"/>
      <c r="I95" s="69"/>
      <c r="J95" s="69"/>
      <c r="K95" s="69"/>
      <c r="L95" s="69"/>
      <c r="N95" s="139"/>
    </row>
    <row r="96" spans="1:14" s="83" customFormat="1" x14ac:dyDescent="0.35">
      <c r="A96" s="138"/>
      <c r="B96" s="4"/>
      <c r="C96" s="4"/>
      <c r="D96" s="69"/>
      <c r="E96" s="69"/>
      <c r="F96" s="69"/>
      <c r="G96" s="69"/>
      <c r="H96" s="69"/>
      <c r="I96" s="69"/>
      <c r="J96" s="69"/>
      <c r="K96" s="69"/>
      <c r="L96" s="69"/>
      <c r="N96" s="139"/>
    </row>
    <row r="97" spans="1:14" s="83" customFormat="1" x14ac:dyDescent="0.35">
      <c r="A97" s="138"/>
      <c r="B97" s="4"/>
      <c r="C97" s="4"/>
      <c r="D97" s="69"/>
      <c r="E97" s="69"/>
      <c r="F97" s="69"/>
      <c r="G97" s="69"/>
      <c r="H97" s="69"/>
      <c r="I97" s="69"/>
      <c r="J97" s="69"/>
      <c r="K97" s="69"/>
      <c r="L97" s="69"/>
      <c r="N97" s="139"/>
    </row>
    <row r="98" spans="1:14" s="83" customFormat="1" x14ac:dyDescent="0.35">
      <c r="A98" s="138"/>
      <c r="B98" s="4"/>
      <c r="C98" s="4"/>
      <c r="D98" s="69"/>
      <c r="E98" s="69"/>
      <c r="F98" s="69"/>
      <c r="G98" s="69"/>
      <c r="H98" s="69"/>
      <c r="I98" s="69"/>
      <c r="J98" s="69"/>
      <c r="K98" s="69"/>
      <c r="L98" s="69"/>
      <c r="N98" s="139"/>
    </row>
    <row r="99" spans="1:14" s="83" customFormat="1" x14ac:dyDescent="0.35">
      <c r="A99" s="138"/>
      <c r="B99" s="4"/>
      <c r="C99" s="4"/>
      <c r="D99" s="69"/>
      <c r="E99" s="69"/>
      <c r="F99" s="69"/>
      <c r="G99" s="69"/>
      <c r="H99" s="69"/>
      <c r="I99" s="69"/>
      <c r="J99" s="69"/>
      <c r="K99" s="69"/>
      <c r="L99" s="69"/>
      <c r="N99" s="139"/>
    </row>
  </sheetData>
  <sheetProtection algorithmName="SHA-512" hashValue="sSq8FD7pKcrm17BRWxA4u12rQSvWGDGGylVsJwc4Tzr+w35PXFAPEgd7Ha5Wpw1pOCFYn9KKLdp2MCL8BO+7sA==" saltValue="GsfQ9MKKFNx9901/XoGdVg==" spinCount="100000" sheet="1" objects="1" scenarios="1" selectLockedCells="1"/>
  <mergeCells count="28">
    <mergeCell ref="B50:L50"/>
    <mergeCell ref="B51:L51"/>
    <mergeCell ref="B65:L65"/>
    <mergeCell ref="B56:L63"/>
    <mergeCell ref="B70:L77"/>
    <mergeCell ref="B53:L54"/>
    <mergeCell ref="B67:L68"/>
    <mergeCell ref="B21:L21"/>
    <mergeCell ref="B22:L22"/>
    <mergeCell ref="B19:L19"/>
    <mergeCell ref="B33:L33"/>
    <mergeCell ref="B24:L31"/>
    <mergeCell ref="B40:L47"/>
    <mergeCell ref="B35:L37"/>
    <mergeCell ref="B15:L15"/>
    <mergeCell ref="B4:L4"/>
    <mergeCell ref="B5:L5"/>
    <mergeCell ref="B6:L6"/>
    <mergeCell ref="B8:L8"/>
    <mergeCell ref="B9:L9"/>
    <mergeCell ref="B10:L10"/>
    <mergeCell ref="B11:L11"/>
    <mergeCell ref="B12:L12"/>
    <mergeCell ref="B13:L13"/>
    <mergeCell ref="B14:L14"/>
    <mergeCell ref="B38:L38"/>
    <mergeCell ref="B16:L16"/>
    <mergeCell ref="B18:L1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4:B27 B40 B42:B44 B56:B59 B70:B73" xr:uid="{2265F3D7-5129-4495-A1C8-FA5A0CE66815}">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49"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3B46-3B01-4F78-A34B-17C682E1A8C7}">
  <sheetPr codeName="Sheet9">
    <tabColor rgb="FFFFC000"/>
  </sheetPr>
  <dimension ref="A1"/>
  <sheetViews>
    <sheetView showGridLines="0" workbookViewId="0">
      <selection activeCell="B12" sqref="B12:L12"/>
    </sheetView>
  </sheetViews>
  <sheetFormatPr defaultColWidth="9.1796875" defaultRowHeight="14" x14ac:dyDescent="0.35"/>
  <cols>
    <col min="1" max="14" width="9.1796875" style="30"/>
    <col min="15" max="16" width="0" style="30" hidden="1" customWidth="1"/>
    <col min="17" max="16384" width="9.1796875" style="30"/>
  </cols>
  <sheetData/>
  <sheetProtection algorithmName="SHA-512" hashValue="EKhplWxahxnibr+4D9wgAHAzgWHDQA3Xv1Wdfmogr3AvRxRoGoHg0O3IHWXHAMSJKVHqBd73STeUTpDRZ7jwhg==" saltValue="F4PpjoeCwQzV4ngu3IulqQ==" spinCount="100000" sheet="1" objects="1" scenarios="1" selectLockedCell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270A-4A37-4CFE-9430-201FA6EB5B0C}">
  <sheetPr codeName="Sheet10">
    <tabColor rgb="FF92D050"/>
    <pageSetUpPr fitToPage="1"/>
  </sheetPr>
  <dimension ref="A1:V65"/>
  <sheetViews>
    <sheetView showGridLines="0" zoomScaleNormal="100" zoomScaleSheetLayoutView="55" workbookViewId="0"/>
  </sheetViews>
  <sheetFormatPr defaultColWidth="9.453125" defaultRowHeight="14" x14ac:dyDescent="0.35"/>
  <cols>
    <col min="1" max="1" width="1.54296875" style="8" customWidth="1"/>
    <col min="2" max="12" width="14.54296875" style="1" customWidth="1"/>
    <col min="13" max="13" width="9.453125" style="9" customWidth="1"/>
    <col min="14" max="14" width="9.453125" style="92" customWidth="1"/>
    <col min="15" max="15" width="10.54296875" style="92" hidden="1" customWidth="1"/>
    <col min="16" max="16" width="8.54296875" style="92" hidden="1" customWidth="1"/>
    <col min="17" max="18" width="9.453125" style="92" customWidth="1"/>
    <col min="19" max="16384" width="9.453125" style="92"/>
  </cols>
  <sheetData>
    <row r="1" spans="1:16" x14ac:dyDescent="0.35">
      <c r="O1" s="10" t="s">
        <v>70</v>
      </c>
      <c r="P1" s="10" t="s">
        <v>83</v>
      </c>
    </row>
    <row r="2" spans="1:16" x14ac:dyDescent="0.35">
      <c r="B2" s="11" t="str">
        <f>Pro!B2</f>
        <v>PROTECTED</v>
      </c>
      <c r="C2" s="11"/>
      <c r="O2" s="2"/>
      <c r="P2" s="2"/>
    </row>
    <row r="3" spans="1:16" x14ac:dyDescent="0.35">
      <c r="B3" s="13"/>
      <c r="C3" s="13"/>
      <c r="O3" s="2"/>
      <c r="P3" s="2"/>
    </row>
    <row r="4" spans="1:16" s="2" customFormat="1" x14ac:dyDescent="0.35">
      <c r="A4" s="4"/>
      <c r="B4" s="381" t="str">
        <f>Info!B4</f>
        <v>IMPORTERS' QUESTIONNAIRE</v>
      </c>
      <c r="C4" s="381"/>
      <c r="D4" s="381"/>
      <c r="E4" s="381"/>
      <c r="F4" s="381"/>
      <c r="G4" s="381"/>
      <c r="H4" s="381"/>
      <c r="I4" s="381"/>
      <c r="J4" s="381"/>
      <c r="K4" s="381"/>
      <c r="L4" s="381"/>
      <c r="M4" s="23"/>
      <c r="N4" s="23"/>
      <c r="O4" s="21"/>
      <c r="P4" s="21"/>
    </row>
    <row r="5" spans="1:16" s="2" customFormat="1" x14ac:dyDescent="0.35">
      <c r="A5" s="4"/>
      <c r="B5" s="381" t="str">
        <f>Info!B5</f>
        <v>RR-2025-002</v>
      </c>
      <c r="C5" s="381"/>
      <c r="D5" s="381"/>
      <c r="E5" s="381"/>
      <c r="F5" s="381"/>
      <c r="G5" s="381"/>
      <c r="H5" s="381"/>
      <c r="I5" s="381"/>
      <c r="J5" s="381"/>
      <c r="K5" s="381"/>
      <c r="L5" s="381"/>
      <c r="M5" s="23"/>
      <c r="N5" s="23"/>
      <c r="O5" s="21"/>
      <c r="P5" s="21"/>
    </row>
    <row r="6" spans="1:16" s="6" customFormat="1" x14ac:dyDescent="0.35">
      <c r="A6" s="4"/>
      <c r="B6" s="381" t="str">
        <f>Info!B6</f>
        <v>CONCRETE REINFORCING BAR</v>
      </c>
      <c r="C6" s="381"/>
      <c r="D6" s="381"/>
      <c r="E6" s="381"/>
      <c r="F6" s="381"/>
      <c r="G6" s="381"/>
      <c r="H6" s="381"/>
      <c r="I6" s="381"/>
      <c r="J6" s="381"/>
      <c r="K6" s="381"/>
      <c r="L6" s="381"/>
      <c r="M6" s="21"/>
      <c r="N6" s="21"/>
      <c r="O6" s="16"/>
      <c r="P6" s="16"/>
    </row>
    <row r="7" spans="1:16" s="6" customFormat="1" x14ac:dyDescent="0.35">
      <c r="A7" s="4"/>
      <c r="B7" s="20"/>
      <c r="C7" s="20"/>
      <c r="D7" s="20"/>
      <c r="E7" s="20"/>
      <c r="F7" s="20"/>
      <c r="G7" s="20"/>
      <c r="H7" s="20"/>
      <c r="I7" s="20"/>
      <c r="J7" s="20"/>
      <c r="K7" s="20"/>
      <c r="L7" s="20"/>
      <c r="M7" s="21"/>
      <c r="N7" s="21"/>
      <c r="O7" s="22"/>
    </row>
    <row r="8" spans="1:16" s="6" customFormat="1" x14ac:dyDescent="0.35">
      <c r="A8" s="4"/>
      <c r="B8" s="494" t="str">
        <f>Pro!B8</f>
        <v>The following questions refer to the goods as defined in the product description on the Intro tab.</v>
      </c>
      <c r="C8" s="494"/>
      <c r="D8" s="494"/>
      <c r="E8" s="494"/>
      <c r="F8" s="494"/>
      <c r="G8" s="494"/>
      <c r="H8" s="494"/>
      <c r="I8" s="494"/>
      <c r="J8" s="494"/>
      <c r="K8" s="494"/>
      <c r="L8" s="494"/>
      <c r="M8" s="21"/>
      <c r="N8" s="21"/>
      <c r="O8" s="22"/>
    </row>
    <row r="9" spans="1:16" s="6" customFormat="1" x14ac:dyDescent="0.35">
      <c r="A9" s="4"/>
      <c r="B9" s="494" t="str">
        <f>Pro!B9</f>
        <v xml:space="preserve">Product information and a glossary of terms can be found in the Info tab.
</v>
      </c>
      <c r="C9" s="494"/>
      <c r="D9" s="494"/>
      <c r="E9" s="494"/>
      <c r="F9" s="494"/>
      <c r="G9" s="494"/>
      <c r="H9" s="494"/>
      <c r="I9" s="494"/>
      <c r="J9" s="494"/>
      <c r="K9" s="494"/>
      <c r="L9" s="494"/>
      <c r="M9" s="21"/>
      <c r="N9" s="21"/>
      <c r="O9" s="16"/>
    </row>
    <row r="10" spans="1:16" s="6" customFormat="1" x14ac:dyDescent="0.35">
      <c r="A10" s="4"/>
      <c r="B10" s="494" t="str">
        <f>Pro!B10</f>
        <v xml:space="preserve">Use the AddPro tab if more space is needed.
</v>
      </c>
      <c r="C10" s="494"/>
      <c r="D10" s="494"/>
      <c r="E10" s="494"/>
      <c r="F10" s="494"/>
      <c r="G10" s="494"/>
      <c r="H10" s="494"/>
      <c r="I10" s="494"/>
      <c r="J10" s="494"/>
      <c r="K10" s="494"/>
      <c r="L10" s="494"/>
      <c r="M10" s="21"/>
      <c r="N10" s="21"/>
      <c r="O10" s="16"/>
      <c r="P10" s="16"/>
    </row>
    <row r="11" spans="1:16" s="6" customFormat="1" x14ac:dyDescent="0.35">
      <c r="A11" s="4"/>
      <c r="B11" s="126"/>
      <c r="C11" s="126"/>
      <c r="D11" s="20"/>
      <c r="E11" s="20"/>
      <c r="F11" s="20"/>
      <c r="G11" s="20"/>
      <c r="H11" s="20"/>
      <c r="I11" s="20"/>
      <c r="J11" s="20"/>
      <c r="K11" s="20"/>
      <c r="L11" s="20"/>
      <c r="M11" s="21"/>
      <c r="N11" s="21"/>
      <c r="O11" s="16"/>
      <c r="P11" s="16"/>
    </row>
    <row r="12" spans="1:16" s="6" customFormat="1" x14ac:dyDescent="0.35">
      <c r="A12" s="4"/>
      <c r="B12" s="494" t="str">
        <f>Pro!B12</f>
        <v>For the questions in this tab, note the following:</v>
      </c>
      <c r="C12" s="494"/>
      <c r="D12" s="494"/>
      <c r="E12" s="494"/>
      <c r="F12" s="494"/>
      <c r="G12" s="494"/>
      <c r="H12" s="494"/>
      <c r="I12" s="494"/>
      <c r="J12" s="494"/>
      <c r="K12" s="494"/>
      <c r="L12" s="494"/>
      <c r="M12" s="21"/>
      <c r="N12" s="21"/>
      <c r="O12" s="16"/>
      <c r="P12" s="16"/>
    </row>
    <row r="13" spans="1:16" s="6" customFormat="1" ht="28" x14ac:dyDescent="0.35">
      <c r="A13" s="4" t="s">
        <v>382</v>
      </c>
      <c r="B13" s="590" t="str">
        <f>Pro!B13</f>
        <v>• Report only sales from your firm’s imports. Sales of purchased goods from Canadian producers must be excluded.</v>
      </c>
      <c r="C13" s="590"/>
      <c r="D13" s="590"/>
      <c r="E13" s="590"/>
      <c r="F13" s="590"/>
      <c r="G13" s="590"/>
      <c r="H13" s="590"/>
      <c r="I13" s="590"/>
      <c r="J13" s="590"/>
      <c r="K13" s="590"/>
      <c r="L13" s="590"/>
      <c r="M13" s="21"/>
      <c r="N13" s="21"/>
      <c r="O13" s="16"/>
      <c r="P13" s="16"/>
    </row>
    <row r="14" spans="1:16" s="6" customFormat="1" x14ac:dyDescent="0.35">
      <c r="A14" s="4"/>
      <c r="B14" s="494" t="str">
        <f>Pro!B14</f>
        <v>• Report all sales to Canadian and foreign associated firms.</v>
      </c>
      <c r="C14" s="494"/>
      <c r="D14" s="494"/>
      <c r="E14" s="494"/>
      <c r="F14" s="494"/>
      <c r="G14" s="494"/>
      <c r="H14" s="494"/>
      <c r="I14" s="494"/>
      <c r="J14" s="494"/>
      <c r="K14" s="494"/>
      <c r="L14" s="494"/>
      <c r="M14" s="21"/>
      <c r="N14" s="21"/>
      <c r="O14" s="16"/>
      <c r="P14" s="16"/>
    </row>
    <row r="15" spans="1:16" s="6" customFormat="1" x14ac:dyDescent="0.35">
      <c r="A15" s="4"/>
      <c r="B15" s="494" t="str">
        <f>Pro!B15</f>
        <v>• Report all sales as of the date of shipment to the customer or the customer’s warehouse.</v>
      </c>
      <c r="C15" s="494"/>
      <c r="D15" s="494"/>
      <c r="E15" s="494"/>
      <c r="F15" s="494"/>
      <c r="G15" s="494"/>
      <c r="H15" s="494"/>
      <c r="I15" s="494"/>
      <c r="J15" s="494"/>
      <c r="K15" s="494"/>
      <c r="L15" s="494"/>
      <c r="M15" s="21"/>
      <c r="N15" s="21"/>
      <c r="O15" s="16"/>
      <c r="P15" s="16"/>
    </row>
    <row r="16" spans="1:16" s="6" customFormat="1" x14ac:dyDescent="0.35">
      <c r="A16" s="4"/>
      <c r="B16" s="494" t="str">
        <f>Pro!B16</f>
        <v>• Report all values in Canadian dollars.</v>
      </c>
      <c r="C16" s="494"/>
      <c r="D16" s="494"/>
      <c r="E16" s="494"/>
      <c r="F16" s="494"/>
      <c r="G16" s="494"/>
      <c r="H16" s="494"/>
      <c r="I16" s="494"/>
      <c r="J16" s="494"/>
      <c r="K16" s="494"/>
      <c r="L16" s="494"/>
      <c r="M16" s="21"/>
      <c r="N16" s="21"/>
      <c r="O16" s="16"/>
      <c r="P16" s="16"/>
    </row>
    <row r="17" spans="1:16" s="6" customFormat="1" x14ac:dyDescent="0.35">
      <c r="A17" s="27"/>
      <c r="B17" s="494" t="str">
        <f>IF(Intro!$G$23="English",O17,P17)</f>
        <v>• If your firm is an end user or a retailer, your firm does not need to report sales of imports or inventories of imports.</v>
      </c>
      <c r="C17" s="494"/>
      <c r="D17" s="494"/>
      <c r="E17" s="494"/>
      <c r="F17" s="494"/>
      <c r="G17" s="494"/>
      <c r="H17" s="494"/>
      <c r="I17" s="494"/>
      <c r="J17" s="494"/>
      <c r="K17" s="494"/>
      <c r="L17" s="494"/>
      <c r="M17" s="21"/>
      <c r="N17" s="21"/>
      <c r="O17" s="16" t="s">
        <v>286</v>
      </c>
      <c r="P17" s="16" t="s">
        <v>287</v>
      </c>
    </row>
    <row r="18" spans="1:16" s="6" customFormat="1" x14ac:dyDescent="0.35">
      <c r="A18" s="4"/>
      <c r="B18" s="15"/>
      <c r="C18" s="15"/>
      <c r="D18" s="3"/>
      <c r="E18" s="3"/>
      <c r="F18" s="3"/>
      <c r="G18" s="3"/>
      <c r="H18" s="3"/>
      <c r="I18" s="3"/>
      <c r="J18" s="3"/>
      <c r="K18" s="3"/>
      <c r="L18" s="3"/>
      <c r="O18" s="16"/>
      <c r="P18" s="16"/>
    </row>
    <row r="19" spans="1:16" x14ac:dyDescent="0.35">
      <c r="A19" s="7"/>
      <c r="B19" s="411" t="str">
        <f>IF(Intro!$G$23="English",O19,P19)</f>
        <v>IMPORTS AND SALES</v>
      </c>
      <c r="C19" s="412"/>
      <c r="D19" s="412"/>
      <c r="E19" s="412"/>
      <c r="F19" s="412"/>
      <c r="G19" s="412"/>
      <c r="H19" s="412"/>
      <c r="I19" s="412"/>
      <c r="J19" s="412"/>
      <c r="K19" s="412"/>
      <c r="L19" s="413"/>
      <c r="M19" s="92"/>
      <c r="O19" s="92" t="s">
        <v>288</v>
      </c>
      <c r="P19" s="92" t="s">
        <v>289</v>
      </c>
    </row>
    <row r="20" spans="1:16" x14ac:dyDescent="0.35">
      <c r="A20" s="7"/>
      <c r="B20" s="487" t="s">
        <v>12</v>
      </c>
      <c r="C20" s="488"/>
      <c r="D20" s="488"/>
      <c r="E20" s="488"/>
      <c r="F20" s="488"/>
      <c r="G20" s="488"/>
      <c r="H20" s="488"/>
      <c r="I20" s="488"/>
      <c r="J20" s="488"/>
      <c r="K20" s="488"/>
      <c r="L20" s="489"/>
      <c r="M20" s="92"/>
    </row>
    <row r="21" spans="1:16" x14ac:dyDescent="0.35">
      <c r="A21" s="7"/>
      <c r="B21" s="17"/>
      <c r="C21" s="28"/>
      <c r="D21" s="29"/>
      <c r="E21" s="29"/>
      <c r="F21" s="29"/>
      <c r="G21" s="29"/>
      <c r="H21" s="29"/>
      <c r="I21" s="29"/>
      <c r="J21" s="29"/>
      <c r="K21" s="29"/>
      <c r="L21" s="18"/>
      <c r="M21" s="92"/>
    </row>
    <row r="22" spans="1:16" ht="15.75" customHeight="1" x14ac:dyDescent="0.35">
      <c r="A22" s="7"/>
      <c r="B22" s="417" t="str">
        <f>IF(Intro!$G$23="English",O22,P22)</f>
        <v xml:space="preserve">Provide your firm's imports and sales of imports of the goods from: </v>
      </c>
      <c r="C22" s="418"/>
      <c r="D22" s="418"/>
      <c r="E22" s="418"/>
      <c r="F22" s="418"/>
      <c r="G22" s="363" t="str">
        <f>IF(Intro!$G$23="English",Variables!B30,Variables!C30)</f>
        <v>China</v>
      </c>
      <c r="H22" s="364"/>
      <c r="I22" s="364"/>
      <c r="J22" s="364"/>
      <c r="K22" s="365"/>
      <c r="L22" s="18"/>
      <c r="M22" s="92"/>
      <c r="O22" s="92" t="s">
        <v>313</v>
      </c>
      <c r="P22" s="92" t="s">
        <v>314</v>
      </c>
    </row>
    <row r="23" spans="1:16" ht="15.75" customHeight="1" x14ac:dyDescent="0.35">
      <c r="A23" s="7"/>
      <c r="B23" s="417"/>
      <c r="C23" s="418"/>
      <c r="D23" s="418"/>
      <c r="E23" s="418"/>
      <c r="F23" s="418"/>
      <c r="G23" s="366"/>
      <c r="H23" s="367"/>
      <c r="I23" s="367"/>
      <c r="J23" s="367"/>
      <c r="K23" s="368"/>
      <c r="L23" s="18"/>
      <c r="M23" s="92"/>
    </row>
    <row r="24" spans="1:16" x14ac:dyDescent="0.35">
      <c r="A24" s="7"/>
      <c r="B24" s="244"/>
      <c r="C24" s="245"/>
      <c r="D24" s="246"/>
      <c r="E24" s="246"/>
      <c r="F24" s="246"/>
      <c r="G24" s="246"/>
      <c r="H24" s="246"/>
      <c r="I24" s="246"/>
      <c r="J24" s="246"/>
      <c r="K24" s="246"/>
      <c r="L24" s="18"/>
      <c r="M24" s="92"/>
    </row>
    <row r="25" spans="1:16" x14ac:dyDescent="0.35">
      <c r="A25" s="7"/>
      <c r="B25" s="252"/>
      <c r="C25" s="245"/>
      <c r="D25" s="246"/>
      <c r="E25" s="246"/>
      <c r="F25" s="246"/>
      <c r="G25" s="246"/>
      <c r="H25" s="246"/>
      <c r="I25" s="246"/>
      <c r="J25" s="246"/>
      <c r="K25" s="246"/>
      <c r="L25" s="18"/>
      <c r="M25" s="92"/>
      <c r="O25" s="19"/>
    </row>
    <row r="26" spans="1:16" x14ac:dyDescent="0.35">
      <c r="A26" s="7"/>
      <c r="B26" s="118"/>
      <c r="E26" s="28"/>
      <c r="F26" s="92"/>
      <c r="G26" s="598">
        <f>Variables!$B$6</f>
        <v>2022</v>
      </c>
      <c r="H26" s="598">
        <f>G26+1</f>
        <v>2023</v>
      </c>
      <c r="I26" s="598">
        <f>H26+1</f>
        <v>2024</v>
      </c>
      <c r="J26" s="598" t="str">
        <f>IF(Intro!$G$23="English",Variables!B9,Variables!C9)</f>
        <v>Jan-Sept 2024</v>
      </c>
      <c r="K26" s="598" t="str">
        <f>IF(Intro!$G$23="English",Variables!B10,Variables!C10)</f>
        <v>Jan-Sept 2025</v>
      </c>
      <c r="L26" s="132"/>
      <c r="M26" s="92"/>
      <c r="O26" s="19"/>
    </row>
    <row r="27" spans="1:16" x14ac:dyDescent="0.35">
      <c r="A27" s="7"/>
      <c r="B27" s="118"/>
      <c r="E27" s="28"/>
      <c r="F27" s="92"/>
      <c r="G27" s="615"/>
      <c r="H27" s="599"/>
      <c r="I27" s="599"/>
      <c r="J27" s="599"/>
      <c r="K27" s="599"/>
      <c r="L27" s="132"/>
      <c r="M27" s="92"/>
      <c r="O27" s="25" t="s">
        <v>181</v>
      </c>
      <c r="P27" s="10" t="s">
        <v>226</v>
      </c>
    </row>
    <row r="28" spans="1:16" ht="14.25" customHeight="1" x14ac:dyDescent="0.35">
      <c r="A28" s="7"/>
      <c r="B28" s="600" t="str">
        <f>IF(Intro!$G$23="English",O28,P28)</f>
        <v xml:space="preserve">Imports </v>
      </c>
      <c r="C28" s="601"/>
      <c r="D28" s="601"/>
      <c r="E28" s="601"/>
      <c r="F28" s="601"/>
      <c r="G28" s="601"/>
      <c r="H28" s="601"/>
      <c r="I28" s="601"/>
      <c r="J28" s="601"/>
      <c r="K28" s="601"/>
      <c r="L28" s="132"/>
      <c r="M28" s="92"/>
      <c r="O28" s="92" t="s">
        <v>208</v>
      </c>
      <c r="P28" s="92" t="s">
        <v>209</v>
      </c>
    </row>
    <row r="29" spans="1:16" x14ac:dyDescent="0.35">
      <c r="A29" s="7"/>
      <c r="B29" s="617" t="str">
        <f>IF(Intro!$G$23="English",O28,P28)</f>
        <v xml:space="preserve">Imports </v>
      </c>
      <c r="C29" s="461"/>
      <c r="D29" s="607" t="str">
        <f>IF(Intro!$G$23="English",Variables!B23,Variables!C23)</f>
        <v>tonnes</v>
      </c>
      <c r="E29" s="607"/>
      <c r="F29" s="607"/>
      <c r="G29" s="215"/>
      <c r="H29" s="215"/>
      <c r="I29" s="215"/>
      <c r="J29" s="215"/>
      <c r="K29" s="215"/>
      <c r="L29" s="132"/>
      <c r="M29" s="92"/>
    </row>
    <row r="30" spans="1:16" x14ac:dyDescent="0.35">
      <c r="A30" s="7"/>
      <c r="B30" s="617"/>
      <c r="C30" s="461"/>
      <c r="D30" s="607" t="str">
        <f>IF(Intro!$G$23="English",O30,P30)</f>
        <v>net delivered purchase value (CAD)</v>
      </c>
      <c r="E30" s="607"/>
      <c r="F30" s="607"/>
      <c r="G30" s="215"/>
      <c r="H30" s="215"/>
      <c r="I30" s="215"/>
      <c r="J30" s="215"/>
      <c r="K30" s="215"/>
      <c r="L30" s="132"/>
      <c r="M30" s="92"/>
      <c r="O30" s="130" t="s">
        <v>296</v>
      </c>
      <c r="P30" s="92" t="s">
        <v>297</v>
      </c>
    </row>
    <row r="31" spans="1:16" x14ac:dyDescent="0.35">
      <c r="A31" s="7"/>
      <c r="B31" s="617"/>
      <c r="C31" s="461"/>
      <c r="D31" s="607" t="str">
        <f>IF(Intro!$G$23="English","$ / "&amp;Variables!B24,"$ / "&amp;Variables!C24)</f>
        <v>$ / tonne</v>
      </c>
      <c r="E31" s="607"/>
      <c r="F31" s="607"/>
      <c r="G31" s="147" t="str">
        <f>IF(G29=0,"-",G30/G29)</f>
        <v>-</v>
      </c>
      <c r="H31" s="147" t="str">
        <f>IF(H29=0,"-",H30/H29)</f>
        <v>-</v>
      </c>
      <c r="I31" s="147" t="str">
        <f>IF(I29=0,"-",I30/I29)</f>
        <v>-</v>
      </c>
      <c r="J31" s="147" t="str">
        <f>IF(J29=0,"-",J30/J29)</f>
        <v>-</v>
      </c>
      <c r="K31" s="147" t="str">
        <f>IF(K29=0,"-",K30/K29)</f>
        <v>-</v>
      </c>
      <c r="L31" s="132"/>
      <c r="M31" s="92"/>
    </row>
    <row r="32" spans="1:16" x14ac:dyDescent="0.35">
      <c r="A32" s="7"/>
      <c r="B32" s="600" t="str">
        <f>IF(Intro!$G$23="English",O32,P32)</f>
        <v>Sales in Canada</v>
      </c>
      <c r="C32" s="601"/>
      <c r="D32" s="601"/>
      <c r="E32" s="601"/>
      <c r="F32" s="601"/>
      <c r="G32" s="601"/>
      <c r="H32" s="601"/>
      <c r="I32" s="601"/>
      <c r="J32" s="601"/>
      <c r="K32" s="601"/>
      <c r="L32" s="132"/>
      <c r="M32" s="92"/>
      <c r="O32" s="130" t="s">
        <v>182</v>
      </c>
      <c r="P32" s="92" t="s">
        <v>227</v>
      </c>
    </row>
    <row r="33" spans="1:22" x14ac:dyDescent="0.35">
      <c r="A33" s="7"/>
      <c r="B33" s="479" t="str">
        <f>IF(Intro!$G$23="English",O34,P34)</f>
        <v>Sales to distributors in Canada</v>
      </c>
      <c r="C33" s="444"/>
      <c r="D33" s="607" t="str">
        <f>D29</f>
        <v>tonnes</v>
      </c>
      <c r="E33" s="607"/>
      <c r="F33" s="607"/>
      <c r="G33" s="215"/>
      <c r="H33" s="215"/>
      <c r="I33" s="215"/>
      <c r="J33" s="215"/>
      <c r="K33" s="215"/>
      <c r="L33" s="132"/>
      <c r="M33" s="92"/>
    </row>
    <row r="34" spans="1:22" ht="14.25" customHeight="1" x14ac:dyDescent="0.35">
      <c r="A34" s="7"/>
      <c r="B34" s="479"/>
      <c r="C34" s="444"/>
      <c r="D34" s="607" t="str">
        <f>IF(Intro!$G$23="English",O35,P35)</f>
        <v>net delivered sales value (CAD)</v>
      </c>
      <c r="E34" s="607"/>
      <c r="F34" s="607"/>
      <c r="G34" s="215"/>
      <c r="H34" s="215"/>
      <c r="I34" s="215"/>
      <c r="J34" s="215"/>
      <c r="K34" s="215"/>
      <c r="L34" s="132"/>
      <c r="M34" s="92"/>
      <c r="O34" s="71" t="str">
        <f>"Sales to "&amp;Variables!$B$26&amp;" in Canada"</f>
        <v>Sales to distributors in Canada</v>
      </c>
      <c r="P34" s="71" t="str">
        <f>"Ventes aux "&amp;Variables!$C$26&amp;" au Canada"</f>
        <v>Ventes aux distributeurs au Canada</v>
      </c>
    </row>
    <row r="35" spans="1:22" ht="14.5" thickBot="1" x14ac:dyDescent="0.4">
      <c r="A35" s="7"/>
      <c r="B35" s="605"/>
      <c r="C35" s="606"/>
      <c r="D35" s="611" t="str">
        <f>D31</f>
        <v>$ / tonne</v>
      </c>
      <c r="E35" s="611"/>
      <c r="F35" s="611"/>
      <c r="G35" s="150" t="str">
        <f>IF(G33=0,"-",G34/G33)</f>
        <v>-</v>
      </c>
      <c r="H35" s="150" t="str">
        <f>IF(H33=0,"-",H34/H33)</f>
        <v>-</v>
      </c>
      <c r="I35" s="150" t="str">
        <f>IF(I33=0,"-",I34/I33)</f>
        <v>-</v>
      </c>
      <c r="J35" s="150" t="str">
        <f>IF(J33=0,"-",J34/J33)</f>
        <v>-</v>
      </c>
      <c r="K35" s="150" t="str">
        <f>IF(K33=0,"-",K34/K33)</f>
        <v>-</v>
      </c>
      <c r="L35" s="132"/>
      <c r="M35" s="92"/>
      <c r="O35" s="130" t="s">
        <v>346</v>
      </c>
      <c r="P35" s="92" t="s">
        <v>347</v>
      </c>
    </row>
    <row r="36" spans="1:22" x14ac:dyDescent="0.35">
      <c r="A36" s="7"/>
      <c r="B36" s="603" t="str">
        <f>IF(Intro!$G$23="English",O36,P36)</f>
        <v>Sales to end users in Canada</v>
      </c>
      <c r="C36" s="604"/>
      <c r="D36" s="616" t="str">
        <f>D29</f>
        <v>tonnes</v>
      </c>
      <c r="E36" s="616"/>
      <c r="F36" s="616"/>
      <c r="G36" s="216"/>
      <c r="H36" s="216"/>
      <c r="I36" s="216"/>
      <c r="J36" s="216"/>
      <c r="K36" s="216"/>
      <c r="L36" s="132"/>
      <c r="M36" s="92"/>
      <c r="O36" s="71" t="str">
        <f>"Sales to "&amp;Variables!$B$27&amp;" in Canada"</f>
        <v>Sales to end users in Canada</v>
      </c>
      <c r="P36" s="71" t="str">
        <f>"Ventes aux "&amp;Variables!$C$27&amp;" au Canada"</f>
        <v>Ventes aux utilisateurs finals au Canada</v>
      </c>
    </row>
    <row r="37" spans="1:22" x14ac:dyDescent="0.35">
      <c r="A37" s="7"/>
      <c r="B37" s="479"/>
      <c r="C37" s="444"/>
      <c r="D37" s="607" t="str">
        <f>D34</f>
        <v>net delivered sales value (CAD)</v>
      </c>
      <c r="E37" s="607"/>
      <c r="F37" s="607"/>
      <c r="G37" s="215"/>
      <c r="H37" s="215"/>
      <c r="I37" s="215"/>
      <c r="J37" s="215"/>
      <c r="K37" s="215"/>
      <c r="L37" s="132"/>
      <c r="M37" s="92"/>
      <c r="O37" s="71"/>
      <c r="P37" s="71"/>
    </row>
    <row r="38" spans="1:22" x14ac:dyDescent="0.35">
      <c r="A38" s="7"/>
      <c r="B38" s="605"/>
      <c r="C38" s="606"/>
      <c r="D38" s="611" t="str">
        <f>D31</f>
        <v>$ / tonne</v>
      </c>
      <c r="E38" s="611"/>
      <c r="F38" s="611"/>
      <c r="G38" s="150" t="str">
        <f>IF(G36=0,"-",G37/G36)</f>
        <v>-</v>
      </c>
      <c r="H38" s="150" t="str">
        <f>IF(H36=0,"-",H37/H36)</f>
        <v>-</v>
      </c>
      <c r="I38" s="150" t="str">
        <f>IF(I36=0,"-",I37/I36)</f>
        <v>-</v>
      </c>
      <c r="J38" s="150" t="str">
        <f>IF(J36=0,"-",J37/J36)</f>
        <v>-</v>
      </c>
      <c r="K38" s="150" t="str">
        <f>IF(K36=0,"-",K37/K36)</f>
        <v>-</v>
      </c>
      <c r="L38" s="132"/>
      <c r="M38" s="92"/>
      <c r="O38" s="67"/>
      <c r="P38" s="71"/>
    </row>
    <row r="39" spans="1:22" x14ac:dyDescent="0.35">
      <c r="A39" s="7"/>
      <c r="B39" s="440" t="str">
        <f>IF(Intro!$G$23="English",O39,P39)</f>
        <v>Total sales of imports in Canada</v>
      </c>
      <c r="C39" s="441"/>
      <c r="D39" s="608" t="str">
        <f>D29</f>
        <v>tonnes</v>
      </c>
      <c r="E39" s="608"/>
      <c r="F39" s="608"/>
      <c r="G39" s="218">
        <f>G33+G36</f>
        <v>0</v>
      </c>
      <c r="H39" s="218">
        <f t="shared" ref="H39:K39" si="0">H33+H36</f>
        <v>0</v>
      </c>
      <c r="I39" s="218">
        <f t="shared" si="0"/>
        <v>0</v>
      </c>
      <c r="J39" s="218">
        <f t="shared" si="0"/>
        <v>0</v>
      </c>
      <c r="K39" s="218">
        <f t="shared" si="0"/>
        <v>0</v>
      </c>
      <c r="L39" s="170"/>
      <c r="M39" s="92"/>
      <c r="O39" s="104" t="s">
        <v>308</v>
      </c>
      <c r="P39" s="104" t="s">
        <v>309</v>
      </c>
    </row>
    <row r="40" spans="1:22" x14ac:dyDescent="0.35">
      <c r="A40" s="7"/>
      <c r="B40" s="438"/>
      <c r="C40" s="439"/>
      <c r="D40" s="609" t="str">
        <f>D37</f>
        <v>net delivered sales value (CAD)</v>
      </c>
      <c r="E40" s="609"/>
      <c r="F40" s="609"/>
      <c r="G40" s="219">
        <f>G34+G37</f>
        <v>0</v>
      </c>
      <c r="H40" s="219">
        <f t="shared" ref="H40:K40" si="1">H34+H37</f>
        <v>0</v>
      </c>
      <c r="I40" s="219">
        <f t="shared" si="1"/>
        <v>0</v>
      </c>
      <c r="J40" s="219">
        <f t="shared" si="1"/>
        <v>0</v>
      </c>
      <c r="K40" s="219">
        <f t="shared" si="1"/>
        <v>0</v>
      </c>
      <c r="L40" s="170"/>
      <c r="M40" s="92"/>
    </row>
    <row r="41" spans="1:22" x14ac:dyDescent="0.35">
      <c r="A41" s="7"/>
      <c r="B41" s="438"/>
      <c r="C41" s="439"/>
      <c r="D41" s="610" t="str">
        <f>D31</f>
        <v>$ / tonne</v>
      </c>
      <c r="E41" s="610"/>
      <c r="F41" s="610"/>
      <c r="G41" s="147" t="str">
        <f>IF(G39=0,"-",G40/G39)</f>
        <v>-</v>
      </c>
      <c r="H41" s="147" t="str">
        <f t="shared" ref="H41:K41" si="2">IF(H39=0,"-",H40/H39)</f>
        <v>-</v>
      </c>
      <c r="I41" s="147" t="str">
        <f t="shared" si="2"/>
        <v>-</v>
      </c>
      <c r="J41" s="147" t="str">
        <f t="shared" si="2"/>
        <v>-</v>
      </c>
      <c r="K41" s="147" t="str">
        <f t="shared" si="2"/>
        <v>-</v>
      </c>
      <c r="L41" s="170"/>
      <c r="M41" s="92"/>
    </row>
    <row r="42" spans="1:22" s="9" customFormat="1" x14ac:dyDescent="0.35">
      <c r="A42" s="133"/>
      <c r="B42" s="247"/>
      <c r="C42" s="248"/>
      <c r="D42" s="602"/>
      <c r="E42" s="602"/>
      <c r="F42" s="249"/>
      <c r="G42" s="249"/>
      <c r="H42" s="249"/>
      <c r="I42" s="249"/>
      <c r="J42" s="249"/>
      <c r="K42" s="250"/>
      <c r="L42" s="251"/>
    </row>
    <row r="43" spans="1:22" x14ac:dyDescent="0.35">
      <c r="A43" s="7"/>
      <c r="B43" s="471" t="s">
        <v>15</v>
      </c>
      <c r="C43" s="472"/>
      <c r="D43" s="472"/>
      <c r="E43" s="472"/>
      <c r="F43" s="472"/>
      <c r="G43" s="472"/>
      <c r="H43" s="472"/>
      <c r="I43" s="472"/>
      <c r="J43" s="472"/>
      <c r="K43" s="472"/>
      <c r="L43" s="473"/>
      <c r="M43" s="92"/>
    </row>
    <row r="44" spans="1:22" x14ac:dyDescent="0.35">
      <c r="A44" s="7"/>
      <c r="B44" s="84"/>
      <c r="C44" s="85"/>
      <c r="D44" s="85"/>
      <c r="E44" s="86"/>
      <c r="F44" s="86"/>
      <c r="G44" s="86"/>
      <c r="H44" s="86"/>
      <c r="I44" s="86"/>
      <c r="J44" s="86"/>
      <c r="K44" s="86"/>
      <c r="L44" s="87"/>
      <c r="M44" s="92"/>
    </row>
    <row r="45" spans="1:22" s="10" customFormat="1" x14ac:dyDescent="0.35">
      <c r="A45" s="7"/>
      <c r="B45" s="592" t="str">
        <f>IF(Intro!$G$23="English",O45,P45)</f>
        <v>Provide the proportion of your import sales value that is represented by delivery costs.</v>
      </c>
      <c r="C45" s="593"/>
      <c r="D45" s="593"/>
      <c r="E45" s="593"/>
      <c r="F45" s="593"/>
      <c r="G45" s="593"/>
      <c r="H45" s="593"/>
      <c r="I45" s="593"/>
      <c r="J45" s="593"/>
      <c r="K45" s="593"/>
      <c r="L45" s="594"/>
      <c r="M45" s="69"/>
      <c r="N45" s="69"/>
      <c r="O45" s="92" t="s">
        <v>220</v>
      </c>
      <c r="P45" s="92" t="s">
        <v>221</v>
      </c>
      <c r="Q45" s="71"/>
      <c r="R45" s="70"/>
      <c r="S45" s="70"/>
      <c r="T45" s="69"/>
      <c r="U45" s="69"/>
      <c r="V45" s="69"/>
    </row>
    <row r="46" spans="1:22" s="10" customFormat="1" x14ac:dyDescent="0.35">
      <c r="A46" s="7"/>
      <c r="B46" s="592" t="str">
        <f>Pro!B22</f>
        <v>Note - Only complete this question if your firm sold the goods between January 1, 2022, and Sept 30, 2025.</v>
      </c>
      <c r="C46" s="593"/>
      <c r="D46" s="593"/>
      <c r="E46" s="593"/>
      <c r="F46" s="593"/>
      <c r="G46" s="593"/>
      <c r="H46" s="593"/>
      <c r="I46" s="593"/>
      <c r="J46" s="593"/>
      <c r="K46" s="593"/>
      <c r="L46" s="594"/>
      <c r="M46" s="69"/>
      <c r="N46" s="69"/>
      <c r="O46" s="19"/>
      <c r="P46" s="92"/>
      <c r="Q46" s="71"/>
      <c r="R46" s="70"/>
      <c r="S46" s="70"/>
      <c r="T46" s="69"/>
      <c r="U46" s="69"/>
      <c r="V46" s="69"/>
    </row>
    <row r="47" spans="1:22" x14ac:dyDescent="0.35">
      <c r="A47" s="7"/>
      <c r="B47" s="595"/>
      <c r="C47" s="596"/>
      <c r="D47" s="596"/>
      <c r="E47" s="596"/>
      <c r="F47" s="596"/>
      <c r="G47" s="596"/>
      <c r="H47" s="596"/>
      <c r="I47" s="596"/>
      <c r="J47" s="596"/>
      <c r="K47" s="596"/>
      <c r="L47" s="597"/>
      <c r="M47" s="69"/>
      <c r="N47" s="69"/>
      <c r="Q47" s="67"/>
      <c r="R47" s="70"/>
      <c r="S47" s="70"/>
      <c r="T47" s="69"/>
      <c r="U47" s="69"/>
      <c r="V47" s="69"/>
    </row>
    <row r="48" spans="1:22" x14ac:dyDescent="0.35">
      <c r="A48" s="7"/>
      <c r="B48" s="118"/>
      <c r="C48" s="82"/>
      <c r="D48" s="598">
        <f>Variables!$B$6</f>
        <v>2022</v>
      </c>
      <c r="E48" s="598">
        <f>D48+1</f>
        <v>2023</v>
      </c>
      <c r="F48" s="598">
        <f>E48+1</f>
        <v>2024</v>
      </c>
      <c r="G48" s="598" t="str">
        <f>IF(Intro!$G$23="English",Variables!B9,Variables!C9)</f>
        <v>Jan-Sept 2024</v>
      </c>
      <c r="H48" s="598" t="str">
        <f>IF(Intro!$G$23="English",Variables!B10,Variables!C10)</f>
        <v>Jan-Sept 2025</v>
      </c>
      <c r="I48" s="92"/>
      <c r="J48" s="70"/>
      <c r="K48" s="70"/>
      <c r="L48" s="68"/>
      <c r="M48" s="69"/>
      <c r="N48" s="69"/>
      <c r="Q48" s="67"/>
      <c r="R48" s="70"/>
      <c r="S48" s="70"/>
      <c r="T48" s="69"/>
      <c r="U48" s="69"/>
      <c r="V48" s="69"/>
    </row>
    <row r="49" spans="1:22" x14ac:dyDescent="0.35">
      <c r="A49" s="7"/>
      <c r="B49" s="118"/>
      <c r="C49" s="82"/>
      <c r="D49" s="599"/>
      <c r="E49" s="599"/>
      <c r="F49" s="599"/>
      <c r="G49" s="599"/>
      <c r="H49" s="599"/>
      <c r="I49" s="92"/>
      <c r="J49" s="70"/>
      <c r="K49" s="70"/>
      <c r="L49" s="68"/>
      <c r="M49" s="69"/>
      <c r="N49" s="69"/>
      <c r="Q49" s="67"/>
      <c r="R49" s="70"/>
      <c r="S49" s="70"/>
      <c r="T49" s="69"/>
      <c r="U49" s="69"/>
      <c r="V49" s="69"/>
    </row>
    <row r="50" spans="1:22" x14ac:dyDescent="0.35">
      <c r="A50" s="7"/>
      <c r="B50" s="145"/>
      <c r="C50" s="151" t="str">
        <f>IF(Intro!$G$23="English",O50,P50)</f>
        <v>Delivery Cost (%)</v>
      </c>
      <c r="D50" s="221"/>
      <c r="E50" s="221"/>
      <c r="F50" s="221"/>
      <c r="G50" s="221"/>
      <c r="H50" s="221"/>
      <c r="I50" s="92"/>
      <c r="J50" s="134"/>
      <c r="K50" s="134"/>
      <c r="L50" s="135"/>
      <c r="M50" s="69"/>
      <c r="N50" s="69"/>
      <c r="O50" s="92" t="s">
        <v>294</v>
      </c>
      <c r="P50" s="92" t="s">
        <v>295</v>
      </c>
      <c r="Q50" s="71"/>
      <c r="R50" s="70"/>
      <c r="S50" s="70"/>
      <c r="T50" s="69"/>
      <c r="U50" s="69"/>
      <c r="V50" s="69"/>
    </row>
    <row r="51" spans="1:22" x14ac:dyDescent="0.35">
      <c r="A51" s="7"/>
      <c r="B51" s="78"/>
      <c r="C51" s="136"/>
      <c r="D51" s="137"/>
      <c r="E51" s="136"/>
      <c r="F51" s="136"/>
      <c r="G51" s="136"/>
      <c r="H51" s="136"/>
      <c r="I51" s="136"/>
      <c r="J51" s="134"/>
      <c r="K51" s="134"/>
      <c r="L51" s="135"/>
      <c r="M51" s="69"/>
      <c r="N51" s="69"/>
      <c r="Q51" s="71"/>
      <c r="R51" s="70"/>
      <c r="S51" s="70"/>
      <c r="T51" s="69"/>
      <c r="U51" s="69"/>
      <c r="V51" s="69"/>
    </row>
    <row r="52" spans="1:22" x14ac:dyDescent="0.35">
      <c r="A52" s="7"/>
      <c r="B52" s="592" t="str">
        <f>IF(Intro!$G$23="English",O52,P52)</f>
        <v>Explain the reasons why the proportion of your import sales value represented by delivery costs has changed since January 1, 2022.</v>
      </c>
      <c r="C52" s="593"/>
      <c r="D52" s="593"/>
      <c r="E52" s="593"/>
      <c r="F52" s="593"/>
      <c r="G52" s="593"/>
      <c r="H52" s="593"/>
      <c r="I52" s="593"/>
      <c r="J52" s="593"/>
      <c r="K52" s="593"/>
      <c r="L52" s="594"/>
      <c r="M52" s="69"/>
      <c r="N52" s="69"/>
      <c r="O52" s="92" t="str">
        <f>"Explain the reasons why the proportion of your import sales value represented by delivery costs has changed since January 1, "&amp;Variables!B6&amp;"."</f>
        <v>Explain the reasons why the proportion of your import sales value represented by delivery costs has changed since January 1, 2022.</v>
      </c>
      <c r="P52" s="92" t="str">
        <f>"Expliquez les raisons pour lesquelles la proportion de la valeur de vos ventes à l’importation représentée par les frais de livraison a changé depuis le 1er janvier "&amp;Variables!B6&amp;"."</f>
        <v>Expliquez les raisons pour lesquelles la proportion de la valeur de vos ventes à l’importation représentée par les frais de livraison a changé depuis le 1er janvier 2022.</v>
      </c>
      <c r="Q52" s="71"/>
      <c r="R52" s="70"/>
      <c r="S52" s="70"/>
      <c r="T52" s="69"/>
      <c r="U52" s="69"/>
      <c r="V52" s="69"/>
    </row>
    <row r="53" spans="1:22" x14ac:dyDescent="0.35">
      <c r="A53" s="7"/>
      <c r="B53" s="78"/>
      <c r="C53" s="136"/>
      <c r="D53" s="137"/>
      <c r="E53" s="136"/>
      <c r="F53" s="136"/>
      <c r="G53" s="136"/>
      <c r="H53" s="136"/>
      <c r="I53" s="136"/>
      <c r="J53" s="134"/>
      <c r="K53" s="134"/>
      <c r="L53" s="135"/>
      <c r="M53" s="69"/>
      <c r="N53" s="69"/>
      <c r="Q53" s="71"/>
      <c r="R53" s="70"/>
      <c r="S53" s="70"/>
      <c r="T53" s="69"/>
      <c r="U53" s="69"/>
      <c r="V53" s="69"/>
    </row>
    <row r="54" spans="1:22" x14ac:dyDescent="0.35">
      <c r="A54" s="7"/>
      <c r="B54" s="612"/>
      <c r="C54" s="613"/>
      <c r="D54" s="613"/>
      <c r="E54" s="613"/>
      <c r="F54" s="613"/>
      <c r="G54" s="613"/>
      <c r="H54" s="613"/>
      <c r="I54" s="613"/>
      <c r="J54" s="613"/>
      <c r="K54" s="613"/>
      <c r="L54" s="614"/>
      <c r="M54" s="69"/>
      <c r="N54" s="69"/>
      <c r="Q54" s="70"/>
      <c r="R54" s="70"/>
      <c r="S54" s="70"/>
      <c r="T54" s="69"/>
      <c r="U54" s="69"/>
      <c r="V54" s="69"/>
    </row>
    <row r="55" spans="1:22" x14ac:dyDescent="0.35">
      <c r="A55" s="7"/>
      <c r="B55" s="612"/>
      <c r="C55" s="613"/>
      <c r="D55" s="613"/>
      <c r="E55" s="613"/>
      <c r="F55" s="613"/>
      <c r="G55" s="613"/>
      <c r="H55" s="613"/>
      <c r="I55" s="613"/>
      <c r="J55" s="613"/>
      <c r="K55" s="613"/>
      <c r="L55" s="614"/>
      <c r="M55" s="69"/>
      <c r="N55" s="69"/>
      <c r="Q55" s="70"/>
      <c r="R55" s="70"/>
      <c r="S55" s="70"/>
      <c r="T55" s="69"/>
      <c r="U55" s="69"/>
      <c r="V55" s="69"/>
    </row>
    <row r="56" spans="1:22" x14ac:dyDescent="0.35">
      <c r="A56" s="7"/>
      <c r="B56" s="612"/>
      <c r="C56" s="613"/>
      <c r="D56" s="613"/>
      <c r="E56" s="613"/>
      <c r="F56" s="613"/>
      <c r="G56" s="613"/>
      <c r="H56" s="613"/>
      <c r="I56" s="613"/>
      <c r="J56" s="613"/>
      <c r="K56" s="613"/>
      <c r="L56" s="614"/>
      <c r="M56" s="69"/>
      <c r="N56" s="69"/>
      <c r="Q56" s="70"/>
      <c r="R56" s="70"/>
      <c r="S56" s="70"/>
      <c r="T56" s="69"/>
      <c r="U56" s="69"/>
      <c r="V56" s="69"/>
    </row>
    <row r="57" spans="1:22" x14ac:dyDescent="0.35">
      <c r="A57" s="7"/>
      <c r="B57" s="612"/>
      <c r="C57" s="613"/>
      <c r="D57" s="613"/>
      <c r="E57" s="613"/>
      <c r="F57" s="613"/>
      <c r="G57" s="613"/>
      <c r="H57" s="613"/>
      <c r="I57" s="613"/>
      <c r="J57" s="613"/>
      <c r="K57" s="613"/>
      <c r="L57" s="614"/>
      <c r="M57" s="69"/>
      <c r="N57" s="69"/>
      <c r="Q57" s="70"/>
      <c r="R57" s="70"/>
      <c r="S57" s="70"/>
      <c r="T57" s="69"/>
      <c r="U57" s="69"/>
      <c r="V57" s="69"/>
    </row>
    <row r="58" spans="1:22" x14ac:dyDescent="0.35">
      <c r="A58" s="7"/>
      <c r="B58" s="612"/>
      <c r="C58" s="613"/>
      <c r="D58" s="613"/>
      <c r="E58" s="613"/>
      <c r="F58" s="613"/>
      <c r="G58" s="613"/>
      <c r="H58" s="613"/>
      <c r="I58" s="613"/>
      <c r="J58" s="613"/>
      <c r="K58" s="613"/>
      <c r="L58" s="614"/>
      <c r="M58" s="69"/>
      <c r="N58" s="69"/>
      <c r="Q58" s="70"/>
      <c r="R58" s="70"/>
      <c r="S58" s="70"/>
      <c r="T58" s="69"/>
      <c r="U58" s="69"/>
      <c r="V58" s="69"/>
    </row>
    <row r="59" spans="1:22" s="83" customFormat="1" x14ac:dyDescent="0.35">
      <c r="A59" s="138"/>
      <c r="B59" s="612"/>
      <c r="C59" s="613"/>
      <c r="D59" s="613"/>
      <c r="E59" s="613"/>
      <c r="F59" s="613"/>
      <c r="G59" s="613"/>
      <c r="H59" s="613"/>
      <c r="I59" s="613"/>
      <c r="J59" s="613"/>
      <c r="K59" s="613"/>
      <c r="L59" s="614"/>
      <c r="N59" s="139"/>
      <c r="O59" s="92"/>
      <c r="P59" s="92"/>
    </row>
    <row r="60" spans="1:22" s="83" customFormat="1" x14ac:dyDescent="0.35">
      <c r="A60" s="138"/>
      <c r="B60" s="612"/>
      <c r="C60" s="613"/>
      <c r="D60" s="613"/>
      <c r="E60" s="613"/>
      <c r="F60" s="613"/>
      <c r="G60" s="613"/>
      <c r="H60" s="613"/>
      <c r="I60" s="613"/>
      <c r="J60" s="613"/>
      <c r="K60" s="613"/>
      <c r="L60" s="614"/>
      <c r="N60" s="139"/>
    </row>
    <row r="61" spans="1:22" s="83" customFormat="1" x14ac:dyDescent="0.35">
      <c r="A61" s="138"/>
      <c r="B61" s="612"/>
      <c r="C61" s="613"/>
      <c r="D61" s="613"/>
      <c r="E61" s="613"/>
      <c r="F61" s="613"/>
      <c r="G61" s="613"/>
      <c r="H61" s="613"/>
      <c r="I61" s="613"/>
      <c r="J61" s="613"/>
      <c r="K61" s="613"/>
      <c r="L61" s="614"/>
      <c r="N61" s="139"/>
      <c r="O61" s="92"/>
      <c r="P61" s="92"/>
    </row>
    <row r="62" spans="1:22" s="83" customFormat="1" x14ac:dyDescent="0.35">
      <c r="A62" s="138"/>
      <c r="B62" s="255"/>
      <c r="C62" s="256"/>
      <c r="D62" s="256"/>
      <c r="E62" s="256"/>
      <c r="F62" s="256"/>
      <c r="G62" s="256"/>
      <c r="H62" s="256"/>
      <c r="I62" s="256"/>
      <c r="J62" s="256"/>
      <c r="K62" s="256"/>
      <c r="L62" s="257"/>
      <c r="N62" s="139"/>
      <c r="O62" s="92"/>
      <c r="P62" s="92"/>
    </row>
    <row r="63" spans="1:22" s="83" customFormat="1" x14ac:dyDescent="0.35">
      <c r="A63" s="138"/>
      <c r="B63" s="4"/>
      <c r="C63" s="69"/>
      <c r="D63" s="69"/>
      <c r="E63" s="69"/>
      <c r="F63" s="69"/>
      <c r="G63" s="69"/>
      <c r="H63" s="69"/>
      <c r="I63" s="69"/>
      <c r="J63" s="69"/>
      <c r="K63" s="69"/>
      <c r="L63" s="69"/>
      <c r="N63" s="139"/>
      <c r="O63" s="10"/>
      <c r="P63" s="10"/>
    </row>
    <row r="65" spans="15:16" x14ac:dyDescent="0.35">
      <c r="O65" s="10"/>
      <c r="P65" s="10"/>
    </row>
  </sheetData>
  <sheetProtection algorithmName="SHA-512" hashValue="iTF7i4U2DX2pPgR/DSDfJ9RiOolYt1C9aCo1DOnm5LXaUbcGPM+TmhvSayM+9+FbTjvn4XYmegfM/QhKLV3jUA==" saltValue="N2GpVuMK/f3BaWGjrZTVUw==" spinCount="100000" sheet="1" objects="1" scenarios="1" selectLockedCells="1"/>
  <mergeCells count="51">
    <mergeCell ref="B8:L8"/>
    <mergeCell ref="B54:L61"/>
    <mergeCell ref="G26:G27"/>
    <mergeCell ref="H26:H27"/>
    <mergeCell ref="I26:I27"/>
    <mergeCell ref="J26:J27"/>
    <mergeCell ref="D29:F29"/>
    <mergeCell ref="D30:F30"/>
    <mergeCell ref="D31:F31"/>
    <mergeCell ref="D33:F33"/>
    <mergeCell ref="D34:F34"/>
    <mergeCell ref="D35:F35"/>
    <mergeCell ref="D36:F36"/>
    <mergeCell ref="B29:C31"/>
    <mergeCell ref="B14:L14"/>
    <mergeCell ref="B19:L19"/>
    <mergeCell ref="B4:L4"/>
    <mergeCell ref="B5:L5"/>
    <mergeCell ref="B46:L46"/>
    <mergeCell ref="B45:L45"/>
    <mergeCell ref="D39:F39"/>
    <mergeCell ref="D40:F40"/>
    <mergeCell ref="D41:F41"/>
    <mergeCell ref="B33:C35"/>
    <mergeCell ref="B15:L15"/>
    <mergeCell ref="B16:L16"/>
    <mergeCell ref="B17:L17"/>
    <mergeCell ref="D38:F38"/>
    <mergeCell ref="B28:K28"/>
    <mergeCell ref="B39:C41"/>
    <mergeCell ref="K26:K27"/>
    <mergeCell ref="B6:L6"/>
    <mergeCell ref="B9:L9"/>
    <mergeCell ref="D48:D49"/>
    <mergeCell ref="E48:E49"/>
    <mergeCell ref="F48:F49"/>
    <mergeCell ref="G48:G49"/>
    <mergeCell ref="H48:H49"/>
    <mergeCell ref="B12:L12"/>
    <mergeCell ref="B43:L43"/>
    <mergeCell ref="B10:L10"/>
    <mergeCell ref="B32:K32"/>
    <mergeCell ref="D42:E42"/>
    <mergeCell ref="B36:C38"/>
    <mergeCell ref="B20:L20"/>
    <mergeCell ref="D37:F37"/>
    <mergeCell ref="B52:L52"/>
    <mergeCell ref="B22:F23"/>
    <mergeCell ref="G22:K23"/>
    <mergeCell ref="B13:L13"/>
    <mergeCell ref="B47:L47"/>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B54:B58" xr:uid="{9EB41193-EDA9-43A2-ACA1-A3CCCF9C52FF}">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J42 G33:K41 G29:K31" xr:uid="{11470ED8-462C-4B2E-92B3-56753D326229}">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30</vt:i4>
      </vt:variant>
    </vt:vector>
  </HeadingPairs>
  <TitlesOfParts>
    <vt:vector size="50" baseType="lpstr">
      <vt:lpstr>Variables</vt:lpstr>
      <vt:lpstr>Intro</vt:lpstr>
      <vt:lpstr>Info</vt:lpstr>
      <vt:lpstr>Public</vt:lpstr>
      <vt:lpstr>Grades•Nuances</vt:lpstr>
      <vt:lpstr>AddPub</vt:lpstr>
      <vt:lpstr>Pro</vt:lpstr>
      <vt:lpstr>Begin</vt:lpstr>
      <vt:lpstr>CHN</vt:lpstr>
      <vt:lpstr>KOR•COR</vt:lpstr>
      <vt:lpstr>TUR</vt:lpstr>
      <vt:lpstr>Measures•Mesures</vt:lpstr>
      <vt:lpstr>US•ÉU</vt:lpstr>
      <vt:lpstr>Other•Autre</vt:lpstr>
      <vt:lpstr>End</vt:lpstr>
      <vt:lpstr>Invent•Stock</vt:lpstr>
      <vt:lpstr>AddPro</vt:lpstr>
      <vt:lpstr>Confirm</vt:lpstr>
      <vt:lpstr>MiniDB1</vt:lpstr>
      <vt:lpstr>QualDB</vt:lpstr>
      <vt:lpstr>AddPro!Print_Area</vt:lpstr>
      <vt:lpstr>AddPub!Print_Area</vt:lpstr>
      <vt:lpstr>CHN!Print_Area</vt:lpstr>
      <vt:lpstr>Confirm!Print_Area</vt:lpstr>
      <vt:lpstr>'Grades•Nuances'!Print_Area</vt:lpstr>
      <vt:lpstr>Info!Print_Area</vt:lpstr>
      <vt:lpstr>Intro!Print_Area</vt:lpstr>
      <vt:lpstr>'Invent•Stock'!Print_Area</vt:lpstr>
      <vt:lpstr>'KOR•COR'!Print_Area</vt:lpstr>
      <vt:lpstr>'Measures•Mesures'!Print_Area</vt:lpstr>
      <vt:lpstr>'Other•Autre'!Print_Area</vt:lpstr>
      <vt:lpstr>Pro!Print_Area</vt:lpstr>
      <vt:lpstr>Public!Print_Area</vt:lpstr>
      <vt:lpstr>TUR!Print_Area</vt:lpstr>
      <vt:lpstr>'US•ÉU'!Print_Area</vt:lpstr>
      <vt:lpstr>AddPro!Print_Titles</vt:lpstr>
      <vt:lpstr>AddPub!Print_Titles</vt:lpstr>
      <vt:lpstr>CHN!Print_Titles</vt:lpstr>
      <vt:lpstr>Confirm!Print_Titles</vt:lpstr>
      <vt:lpstr>'Grades•Nuances'!Print_Titles</vt:lpstr>
      <vt:lpstr>Info!Print_Titles</vt:lpstr>
      <vt:lpstr>Intro!Print_Titles</vt:lpstr>
      <vt:lpstr>'Invent•Stock'!Print_Titles</vt:lpstr>
      <vt:lpstr>'KOR•COR'!Print_Titles</vt:lpstr>
      <vt:lpstr>'Measures•Mesures'!Print_Titles</vt:lpstr>
      <vt:lpstr>'Other•Autre'!Print_Titles</vt:lpstr>
      <vt:lpstr>Pro!Print_Titles</vt:lpstr>
      <vt:lpstr>Public!Print_Titles</vt:lpstr>
      <vt:lpstr>TUR!Print_Titles</vt:lpstr>
      <vt:lpstr>'US•ÉU'!Print_Titles</vt:lpstr>
    </vt:vector>
  </TitlesOfParts>
  <Company>ATSSC-SCDATA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Joseph</dc:creator>
  <cp:lastModifiedBy>Paula Place</cp:lastModifiedBy>
  <cp:lastPrinted>2025-12-22T17:17:23Z</cp:lastPrinted>
  <dcterms:created xsi:type="dcterms:W3CDTF">2021-02-04T13:13:50Z</dcterms:created>
  <dcterms:modified xsi:type="dcterms:W3CDTF">2026-01-12T12:59:08Z</dcterms:modified>
</cp:coreProperties>
</file>