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O:\CITT\Cases\SIMA\RR-2025-002\Working Files\Research\Questionnaires\"/>
    </mc:Choice>
  </mc:AlternateContent>
  <xr:revisionPtr revIDLastSave="0" documentId="13_ncr:1_{76ACEF0F-4066-45C8-A62D-6BDBAE6FF2AB}" xr6:coauthVersionLast="47" xr6:coauthVersionMax="47" xr10:uidLastSave="{00000000-0000-0000-0000-000000000000}"/>
  <bookViews>
    <workbookView xWindow="-110" yWindow="-110" windowWidth="25820" windowHeight="1390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ImpactsDB"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Confirm!$B$1:$L$26</definedName>
    <definedName name="_xlnm.Print_Area" localSheetId="2">Info!$B$1:$L$43</definedName>
    <definedName name="_xlnm.Print_Area" localSheetId="1">Intro!$B$1:$L$102</definedName>
    <definedName name="_xlnm.Print_Area" localSheetId="5">Pro!$B$1:$L$40</definedName>
    <definedName name="_xlnm.Print_Area" localSheetId="3">Public!$B$1:$L$364</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4" l="1"/>
  <c r="I23" i="34" s="1"/>
  <c r="H22" i="34"/>
  <c r="H23" i="34" s="1"/>
  <c r="G22" i="34"/>
  <c r="F22" i="34"/>
  <c r="E22" i="34"/>
  <c r="I21" i="34"/>
  <c r="H21" i="34"/>
  <c r="G21" i="34"/>
  <c r="F21" i="34"/>
  <c r="E21" i="34"/>
  <c r="E23" i="34" s="1"/>
  <c r="I17" i="34"/>
  <c r="H17" i="34"/>
  <c r="G17" i="34"/>
  <c r="G18" i="34" s="1"/>
  <c r="F17" i="34"/>
  <c r="E17" i="34"/>
  <c r="I16" i="34"/>
  <c r="H16" i="34"/>
  <c r="G16" i="34"/>
  <c r="F16" i="34"/>
  <c r="F18" i="34" s="1"/>
  <c r="E16" i="34"/>
  <c r="E18" i="34" s="1"/>
  <c r="I12" i="34"/>
  <c r="H12" i="34"/>
  <c r="H13" i="34" s="1"/>
  <c r="G12" i="34"/>
  <c r="F12" i="34"/>
  <c r="F13" i="34" s="1"/>
  <c r="E12" i="34"/>
  <c r="E13" i="34" s="1"/>
  <c r="I11" i="34"/>
  <c r="I13" i="34" s="1"/>
  <c r="H11" i="34"/>
  <c r="G11" i="34"/>
  <c r="F11" i="34"/>
  <c r="E11" i="34"/>
  <c r="L9" i="35"/>
  <c r="H9" i="35"/>
  <c r="G9" i="35"/>
  <c r="F9" i="35"/>
  <c r="E9" i="35"/>
  <c r="D9" i="35"/>
  <c r="I6" i="35"/>
  <c r="H6" i="35"/>
  <c r="G6" i="35"/>
  <c r="F6" i="35"/>
  <c r="E6" i="35"/>
  <c r="D6" i="35"/>
  <c r="I8" i="34"/>
  <c r="H8" i="34"/>
  <c r="G8" i="34"/>
  <c r="F8" i="34"/>
  <c r="E8" i="34"/>
  <c r="I7" i="34"/>
  <c r="H7" i="34"/>
  <c r="G7" i="34"/>
  <c r="F7" i="34"/>
  <c r="E7" i="34"/>
  <c r="C6" i="35"/>
  <c r="C9" i="35" s="1"/>
  <c r="C5" i="34"/>
  <c r="C12" i="35"/>
  <c r="G23" i="34"/>
  <c r="F23" i="34"/>
  <c r="H18" i="34"/>
  <c r="I18" i="34"/>
  <c r="G13" i="34"/>
  <c r="B22" i="25" l="1"/>
  <c r="H10" i="24"/>
  <c r="B10" i="24"/>
  <c r="B353" i="26" l="1"/>
  <c r="B341" i="26"/>
  <c r="B329" i="26"/>
  <c r="B317" i="26"/>
  <c r="B305" i="26"/>
  <c r="G304" i="26"/>
  <c r="E304" i="26"/>
  <c r="D304" i="26"/>
  <c r="C304" i="26"/>
  <c r="P298" i="26"/>
  <c r="O298" i="26"/>
  <c r="B27" i="25"/>
  <c r="K107" i="26"/>
  <c r="B15" i="30"/>
  <c r="P8" i="26"/>
  <c r="B300" i="26" l="1"/>
  <c r="C8" i="23"/>
  <c r="C6" i="23"/>
  <c r="C2" i="23"/>
  <c r="D12" i="32" l="1"/>
  <c r="E12" i="32"/>
  <c r="D12" i="27"/>
  <c r="E12" i="27"/>
  <c r="C30" i="24"/>
  <c r="C49" i="24"/>
  <c r="B6" i="25"/>
  <c r="P41" i="24"/>
  <c r="O41" i="24"/>
  <c r="B12" i="30"/>
  <c r="B2" i="30"/>
  <c r="F43" i="24"/>
  <c r="D24" i="23"/>
  <c r="D23" i="23"/>
  <c r="B16" i="33" l="1"/>
  <c r="B283" i="26" l="1"/>
  <c r="B102" i="26"/>
  <c r="B36" i="25"/>
  <c r="B25" i="25"/>
  <c r="B20" i="25"/>
  <c r="B8" i="25"/>
  <c r="B4" i="25"/>
  <c r="B87" i="24"/>
  <c r="B69" i="24"/>
  <c r="B59" i="24"/>
  <c r="B53" i="24"/>
  <c r="B47" i="24"/>
  <c r="B39" i="24"/>
  <c r="B26" i="24"/>
  <c r="B6" i="24"/>
  <c r="B5" i="24"/>
  <c r="B12" i="26"/>
  <c r="B135" i="26"/>
  <c r="B253" i="26"/>
  <c r="B286" i="26"/>
  <c r="B53" i="32" l="1"/>
  <c r="B43" i="32"/>
  <c r="B33" i="32"/>
  <c r="B23" i="32"/>
  <c r="B13" i="32"/>
  <c r="B53" i="27"/>
  <c r="B43" i="27"/>
  <c r="B33" i="27"/>
  <c r="B23" i="27"/>
  <c r="P10" i="30" l="1"/>
  <c r="C83" i="26"/>
  <c r="C85" i="26"/>
  <c r="C87" i="26"/>
  <c r="C89" i="26"/>
  <c r="C91" i="26"/>
  <c r="C93" i="26"/>
  <c r="C95" i="26"/>
  <c r="C97" i="26"/>
  <c r="C99" i="26"/>
  <c r="P60" i="26"/>
  <c r="O60" i="26"/>
  <c r="P44" i="24"/>
  <c r="O44" i="24"/>
  <c r="P43" i="24"/>
  <c r="O43" i="24"/>
  <c r="D30" i="25"/>
  <c r="B101" i="24"/>
  <c r="F101" i="24"/>
  <c r="J101" i="24"/>
  <c r="J100" i="24"/>
  <c r="F100" i="24"/>
  <c r="B100" i="24"/>
  <c r="O30" i="25"/>
  <c r="D41" i="25"/>
  <c r="B60" i="26" l="1"/>
  <c r="P30" i="25"/>
  <c r="C43" i="24" l="1"/>
  <c r="B41" i="24"/>
  <c r="P11" i="33" l="1"/>
  <c r="B11" i="33" s="1"/>
  <c r="O11" i="33"/>
  <c r="E13" i="33" l="1"/>
  <c r="F13" i="33"/>
  <c r="G13" i="33"/>
  <c r="H13" i="33"/>
  <c r="I13" i="33"/>
  <c r="E14" i="33"/>
  <c r="F14" i="33"/>
  <c r="G14" i="33"/>
  <c r="H14" i="33"/>
  <c r="I14" i="33"/>
  <c r="I73" i="26"/>
  <c r="J73" i="26"/>
  <c r="K73" i="26"/>
  <c r="L73" i="26"/>
  <c r="H73" i="26"/>
  <c r="I72" i="26"/>
  <c r="J72" i="26"/>
  <c r="K72" i="26"/>
  <c r="L72" i="26"/>
  <c r="H72" i="26"/>
  <c r="B63" i="26"/>
  <c r="B64" i="26"/>
  <c r="B65" i="26"/>
  <c r="B66" i="26"/>
  <c r="B67" i="26"/>
  <c r="B68" i="26"/>
  <c r="B69" i="26"/>
  <c r="B70" i="26"/>
  <c r="B71" i="26"/>
  <c r="O8" i="26"/>
  <c r="P256" i="26" l="1"/>
  <c r="O256" i="26"/>
  <c r="C81" i="26" l="1"/>
  <c r="C79" i="26"/>
  <c r="J19" i="30" l="1"/>
  <c r="J31" i="30" s="1"/>
  <c r="I19" i="30"/>
  <c r="I31" i="30" s="1"/>
  <c r="I23" i="30"/>
  <c r="J23" i="30"/>
  <c r="I29" i="30"/>
  <c r="J29" i="30"/>
  <c r="I39" i="30"/>
  <c r="J39" i="30"/>
  <c r="L60" i="26"/>
  <c r="K60" i="26"/>
  <c r="I25" i="30" l="1"/>
  <c r="J25" i="30"/>
  <c r="F141" i="26" l="1"/>
  <c r="O138" i="26"/>
  <c r="P138" i="26"/>
  <c r="E141" i="26"/>
  <c r="B142" i="26"/>
  <c r="B152" i="26"/>
  <c r="B162" i="26"/>
  <c r="B172" i="26"/>
  <c r="B182" i="26"/>
  <c r="B192" i="26"/>
  <c r="B202" i="26"/>
  <c r="B212" i="26"/>
  <c r="B222" i="26"/>
  <c r="B232" i="26"/>
  <c r="B242" i="26"/>
  <c r="B138" i="26" l="1"/>
  <c r="P132" i="26"/>
  <c r="P105" i="26"/>
  <c r="P77" i="26"/>
  <c r="P58" i="26"/>
  <c r="P30" i="26"/>
  <c r="O132" i="26"/>
  <c r="O105" i="26"/>
  <c r="O77" i="26"/>
  <c r="O58" i="26"/>
  <c r="O30" i="26"/>
  <c r="B62" i="26" l="1"/>
  <c r="H39" i="30" l="1"/>
  <c r="G39" i="30"/>
  <c r="F39" i="30"/>
  <c r="H29" i="30"/>
  <c r="G29" i="30"/>
  <c r="F29" i="30"/>
  <c r="H23" i="30"/>
  <c r="G23" i="30"/>
  <c r="F23" i="30"/>
  <c r="B41" i="25" l="1"/>
  <c r="D37" i="25"/>
  <c r="B37" i="25"/>
  <c r="I107" i="26" l="1"/>
  <c r="G107" i="26"/>
  <c r="E107" i="26"/>
  <c r="B107" i="26"/>
  <c r="B105" i="26"/>
  <c r="F79" i="26" l="1"/>
  <c r="B77" i="26"/>
  <c r="B6" i="33" l="1"/>
  <c r="B6" i="32"/>
  <c r="B6" i="30"/>
  <c r="B6" i="26"/>
  <c r="B6" i="27"/>
  <c r="B73" i="26"/>
  <c r="B72" i="26"/>
  <c r="H60" i="26"/>
  <c r="B58" i="26"/>
  <c r="I60" i="26" l="1"/>
  <c r="J60" i="26" s="1"/>
  <c r="B14" i="33" l="1"/>
  <c r="B13" i="33"/>
  <c r="B10" i="33"/>
  <c r="B8" i="33"/>
  <c r="B10" i="32"/>
  <c r="B8" i="32"/>
  <c r="B2" i="32"/>
  <c r="B39" i="30"/>
  <c r="B38" i="30"/>
  <c r="B35" i="30"/>
  <c r="B33" i="30"/>
  <c r="F31" i="30"/>
  <c r="B31" i="30"/>
  <c r="B29" i="30"/>
  <c r="B28" i="30"/>
  <c r="B27" i="30"/>
  <c r="F25" i="30"/>
  <c r="B25" i="30"/>
  <c r="B23" i="30"/>
  <c r="B22" i="30"/>
  <c r="B21" i="30"/>
  <c r="F19" i="30"/>
  <c r="B19" i="30"/>
  <c r="B10" i="30"/>
  <c r="B13" i="27"/>
  <c r="B10" i="27"/>
  <c r="B8" i="27"/>
  <c r="B270" i="26"/>
  <c r="B256" i="26"/>
  <c r="B132" i="26"/>
  <c r="J33" i="26"/>
  <c r="F33" i="26"/>
  <c r="C33" i="26"/>
  <c r="B30" i="26"/>
  <c r="B15" i="26"/>
  <c r="B10" i="26"/>
  <c r="B9" i="26"/>
  <c r="B9" i="30" s="1"/>
  <c r="B8" i="26"/>
  <c r="B8" i="30" s="1"/>
  <c r="L25" i="25"/>
  <c r="K25" i="25"/>
  <c r="J25" i="25"/>
  <c r="I25" i="25"/>
  <c r="H25" i="25"/>
  <c r="G25" i="25"/>
  <c r="F25" i="25"/>
  <c r="E25" i="25"/>
  <c r="D25" i="25"/>
  <c r="L20" i="25"/>
  <c r="K20" i="25"/>
  <c r="J20" i="25"/>
  <c r="I20" i="25"/>
  <c r="H20" i="25"/>
  <c r="G20" i="25"/>
  <c r="F20" i="25"/>
  <c r="E20" i="25"/>
  <c r="D20" i="25"/>
  <c r="B15" i="25"/>
  <c r="B12" i="25"/>
  <c r="B10" i="25"/>
  <c r="L8" i="25"/>
  <c r="K8" i="25"/>
  <c r="J8" i="25"/>
  <c r="I8" i="25"/>
  <c r="H8" i="25"/>
  <c r="G8" i="25"/>
  <c r="F8" i="25"/>
  <c r="E8" i="25"/>
  <c r="D8" i="25"/>
  <c r="B98" i="24"/>
  <c r="L96" i="24"/>
  <c r="K96" i="24"/>
  <c r="J96" i="24"/>
  <c r="I96" i="24"/>
  <c r="H96" i="24"/>
  <c r="G96" i="24"/>
  <c r="F96" i="24"/>
  <c r="E96" i="24"/>
  <c r="C96" i="24"/>
  <c r="B91" i="24"/>
  <c r="B93" i="24"/>
  <c r="B90" i="24"/>
  <c r="B89" i="24"/>
  <c r="L87" i="24"/>
  <c r="K87" i="24"/>
  <c r="J87" i="24"/>
  <c r="I87" i="24"/>
  <c r="H87" i="24"/>
  <c r="G87" i="24"/>
  <c r="F87" i="24"/>
  <c r="E87" i="24"/>
  <c r="C87" i="24"/>
  <c r="B84" i="24"/>
  <c r="B79" i="24"/>
  <c r="B77" i="24"/>
  <c r="B75" i="24"/>
  <c r="B73" i="24"/>
  <c r="B71" i="24"/>
  <c r="B65" i="24"/>
  <c r="B63" i="24"/>
  <c r="B61" i="24"/>
  <c r="B55" i="24"/>
  <c r="L53" i="24"/>
  <c r="K53" i="24"/>
  <c r="J53" i="24"/>
  <c r="I53" i="24"/>
  <c r="H53" i="24"/>
  <c r="G53" i="24"/>
  <c r="F53" i="24"/>
  <c r="E53" i="24"/>
  <c r="C53" i="24"/>
  <c r="L47" i="24"/>
  <c r="K47" i="24"/>
  <c r="J47" i="24"/>
  <c r="I47" i="24"/>
  <c r="H47" i="24"/>
  <c r="G47" i="24"/>
  <c r="F47" i="24"/>
  <c r="E47" i="24"/>
  <c r="C47" i="24"/>
  <c r="B36" i="24"/>
  <c r="B28" i="24"/>
  <c r="L26" i="24"/>
  <c r="K26" i="24"/>
  <c r="J26" i="24"/>
  <c r="I26" i="24"/>
  <c r="H26" i="24"/>
  <c r="G26" i="24"/>
  <c r="F26" i="24"/>
  <c r="E26" i="24"/>
  <c r="C26" i="24"/>
  <c r="B4" i="33" l="1"/>
  <c r="B4" i="32"/>
  <c r="B4" i="30"/>
  <c r="B4" i="26"/>
  <c r="B4" i="27"/>
  <c r="B5" i="25"/>
  <c r="G19" i="30"/>
  <c r="H19" i="30" s="1"/>
  <c r="G25" i="30"/>
  <c r="H25" i="30" s="1"/>
  <c r="G31" i="30"/>
  <c r="H31" i="30" s="1"/>
  <c r="B5" i="33" l="1"/>
  <c r="B5" i="32"/>
  <c r="B5" i="30"/>
  <c r="B5" i="26"/>
  <c r="B5" i="27"/>
</calcChain>
</file>

<file path=xl/sharedStrings.xml><?xml version="1.0" encoding="utf-8"?>
<sst xmlns="http://schemas.openxmlformats.org/spreadsheetml/2006/main" count="483" uniqueCount="333">
  <si>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</si>
  <si>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</si>
  <si>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</si>
  <si>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</si>
  <si>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</si>
  <si>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</si>
  <si>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</si>
  <si>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</si>
  <si>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</si>
  <si>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</si>
  <si>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</si>
  <si>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</si>
  <si>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</si>
  <si>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</si>
  <si>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</si>
  <si>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</si>
  <si>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</si>
  <si>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</si>
  <si>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</si>
  <si>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</si>
  <si>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</si>
  <si>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</si>
  <si>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</si>
  <si>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</si>
  <si>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</si>
  <si>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</si>
  <si>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</si>
  <si>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</si>
  <si>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</si>
  <si>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</si>
  <si>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</si>
  <si>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</si>
  <si>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</si>
  <si>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</si>
  <si>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</si>
  <si>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</si>
  <si>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</si>
  <si>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</si>
  <si>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</si>
  <si>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</si>
  <si>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</si>
  <si>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</si>
  <si>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</si>
  <si>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</si>
  <si>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</si>
  <si>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</si>
  <si>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</si>
  <si>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</si>
  <si>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</si>
  <si>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</si>
  <si>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</si>
  <si>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</si>
  <si>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</si>
  <si>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</si>
  <si>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</si>
  <si>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</si>
  <si>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</si>
  <si>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</si>
  <si>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</si>
  <si>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</si>
  <si>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</si>
  <si>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</si>
  <si>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</si>
  <si>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</si>
  <si>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</si>
  <si>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</si>
  <si>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</si>
  <si>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</si>
  <si>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</si>
  <si>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</si>
  <si>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</si>
  <si>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</si>
  <si>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</si>
  <si>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</si>
  <si>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</si>
  <si>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</si>
  <si>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</si>
  <si>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</si>
  <si>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</si>
  <si>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</si>
  <si>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</si>
  <si>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</si>
  <si>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</si>
  <si>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</si>
  <si>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</si>
  <si>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</si>
  <si>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</si>
  <si>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</si>
  <si>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</si>
  <si>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</si>
  <si>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</si>
  <si>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</si>
  <si>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</si>
  <si>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</si>
  <si>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</si>
  <si>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</si>
  <si>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</si>
  <si>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</si>
  <si>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</si>
  <si>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</si>
  <si>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</si>
  <si>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</si>
  <si>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protected</t>
  </si>
  <si>
    <t>protégé</t>
  </si>
  <si>
    <t xml:space="preserve">Use the AddPro tab if more space is needed.
</t>
  </si>
  <si>
    <t>Total</t>
  </si>
  <si>
    <t>Nombre d'employés</t>
  </si>
  <si>
    <t>#</t>
  </si>
  <si>
    <t>Nombre d'heures travaillées</t>
  </si>
  <si>
    <t>Emploi direct - ventes nationales et ventes à l'exportation</t>
  </si>
  <si>
    <t>Emploi direct - utilisées à l'interne ou destinées à la transformation ultérieure à l’interne</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</si>
  <si>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</si>
  <si>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</si>
  <si>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</si>
  <si>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</si>
  <si>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</si>
  <si>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</si>
  <si>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</si>
  <si>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</si>
  <si>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</si>
  <si>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</si>
  <si>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</si>
  <si>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</si>
  <si>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</si>
  <si>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</si>
  <si>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</si>
  <si>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</si>
  <si>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</si>
  <si>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</si>
  <si>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</si>
  <si>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</si>
  <si>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</si>
  <si>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</si>
  <si>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Provide the number of employees that are members of your union, their hours worked and wages paid with regard to the production of the goods. Include employment used in the production for domestic sales, for export sales, and for internal use or further processing.</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</si>
  <si>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</si>
  <si>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</si>
  <si>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</si>
  <si>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</si>
  <si>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</si>
  <si>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</si>
  <si>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</si>
  <si>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</si>
  <si>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</si>
  <si>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</si>
  <si>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</si>
  <si>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</si>
  <si>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</si>
  <si>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</si>
  <si>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</si>
  <si>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</si>
  <si>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</si>
  <si>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</si>
  <si>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</si>
  <si>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</si>
  <si>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</si>
  <si>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</si>
  <si>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</si>
  <si>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</si>
  <si>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</si>
  <si>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</si>
  <si>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</si>
  <si>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</si>
  <si>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</si>
  <si>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</si>
  <si>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</si>
  <si>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</si>
  <si>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</si>
  <si>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</si>
  <si>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</si>
  <si>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</si>
  <si>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</si>
  <si>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</si>
  <si>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</si>
  <si>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utilisées à l'interne ou à la transformation ultérieure à l'interne.</t>
  </si>
  <si>
    <t>Si votre entreprise désire ajouter des commentaires concernant vos réponses, vous les inscrivez ici. Indiquez à quelle question se rapportent vos commentaires.</t>
  </si>
  <si>
    <t>Number of employees</t>
  </si>
  <si>
    <t>Wages paid</t>
  </si>
  <si>
    <t>Salaires payés</t>
  </si>
  <si>
    <t>Fournissez le nombre d'employés membres de votre syndicat, les heures travaillées et les salaires payés aux membres de votre syndicat relativement à la production de marchandises. Inclure l'emploi utilisé dans la production pour les ventes intérieures, pour les ventes à l’exportation, pour un usage interne ou pour une transformation ultérieure.</t>
  </si>
  <si>
    <t>Incidence sur la communauté</t>
  </si>
  <si>
    <t>COMMENTAIRES PROTÉGÉS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</si>
  <si>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</si>
  <si>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</si>
  <si>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</si>
  <si>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</si>
  <si>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AA</t>
  </si>
  <si>
    <t>Int period 1</t>
  </si>
  <si>
    <t>Int period 2</t>
  </si>
  <si>
    <t>CAD</t>
  </si>
  <si>
    <t>Number of hours worked</t>
  </si>
  <si>
    <t>Indirect employment</t>
  </si>
  <si>
    <t>Direct employment - Internal use or further internal processing</t>
  </si>
  <si>
    <t>Direct employment - Domestic and export sales</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</si>
  <si>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</si>
  <si>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</si>
  <si>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</si>
  <si>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</si>
  <si>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Confirm that all values reported are in Canadian dollars.</t>
  </si>
  <si>
    <t>Confirmez que toutes les valeurs déclarées sont en dollars canadiens.</t>
  </si>
  <si>
    <t>Analyst 1</t>
  </si>
  <si>
    <t>Analyst 2</t>
  </si>
  <si>
    <t>L'emploi indirect</t>
  </si>
  <si>
    <t>Includes plant personnel such as supervisors, superintendents and quality control employees, but does not include sales and administrative personnel.</t>
  </si>
  <si>
    <t>Subject Countries (incl. French pronouns)</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</si>
  <si>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</si>
  <si>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</si>
  <si>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PRODUCTION</t>
  </si>
  <si>
    <t>Additional Product Defn</t>
  </si>
  <si>
    <t>First Year of POR</t>
  </si>
  <si>
    <t>Last Day of POR</t>
  </si>
  <si>
    <t>Last Year of POR</t>
  </si>
  <si>
    <t>Important notes for formatting</t>
  </si>
  <si>
    <t>Insert and merge rows where needed to expand height of text boxes.</t>
  </si>
  <si>
    <t>Based on the response in Question 1 of the Pro tab, describe the method used to allocate employment, hours worked and wages paid.</t>
  </si>
  <si>
    <t>EMPLOYMENT</t>
  </si>
  <si>
    <t>EMPLOI</t>
  </si>
  <si>
    <t>Question 10</t>
  </si>
  <si>
    <t>MARKETS</t>
  </si>
  <si>
    <t>IMPACT</t>
  </si>
  <si>
    <t>EFFETS</t>
  </si>
  <si>
    <t>COLLECTIVE AGREEMENTS</t>
  </si>
  <si>
    <t>CONVENTIONS COLLECTIVES</t>
  </si>
  <si>
    <t>GENERAL</t>
  </si>
  <si>
    <t>INTRODUCTION</t>
  </si>
  <si>
    <t>UNIONS' QUESTIONNAIRE | QUESTIONNAIRE À L'INTENTION DES SYNDICATS</t>
  </si>
  <si>
    <t>LANGUAGE PREFERENCE | PRÉFÉRENCE LINGUISTIQUE</t>
  </si>
  <si>
    <t>Sur la base de la réponse à la question 1 dans l'onglet Pro, décrivez la méthode utilisée pour répartir l’emploi, les heures travaillées et les salaires versés.</t>
  </si>
  <si>
    <t>MARCHÉS</t>
  </si>
  <si>
    <t>GÉNÉRAL</t>
  </si>
  <si>
    <t>THE GOODS DEFINITION</t>
  </si>
  <si>
    <t>LA DÉFINITION DES MARCHANDISES</t>
  </si>
  <si>
    <t>DO YOU NEED TO COMPLETE THIS QUESTIONNAIRE?</t>
  </si>
  <si>
    <t>DEVEZ-VOUS REMPLIR CE QUESTIONNAIRE?</t>
  </si>
  <si>
    <t>FAILURE TO COMPLETE THE QUESTIONNAIRE</t>
  </si>
  <si>
    <t>QUESTIONNAIRE NON REMPLI</t>
  </si>
  <si>
    <t>QUESTIONS</t>
  </si>
  <si>
    <t>UNIONS' QUESTIONNAIRE</t>
  </si>
  <si>
    <t>QUESTIONNAIRE À L'INTENTION DES SYNDICATS</t>
  </si>
  <si>
    <t>QUESTIONNAIRE OUTLINE</t>
  </si>
  <si>
    <t>APERÇU DU QUESTIONNAIRE</t>
  </si>
  <si>
    <t>ADDITIONAL PRODUCT INFORMATION</t>
  </si>
  <si>
    <t>RENSEIGNEMENTS ADDITIONNELS SUR LE PRODUIT</t>
  </si>
  <si>
    <t>GLOSSARY</t>
  </si>
  <si>
    <t>Yes</t>
  </si>
  <si>
    <t>Oui</t>
  </si>
  <si>
    <t>No</t>
  </si>
  <si>
    <t>Non</t>
  </si>
  <si>
    <t>Drop down list</t>
  </si>
  <si>
    <t>PROTECTED</t>
  </si>
  <si>
    <t>PROTÉGÉ</t>
  </si>
  <si>
    <t>If no, explain.</t>
  </si>
  <si>
    <t>Si non, expliquez.</t>
  </si>
  <si>
    <t>Section locale du syndicat ou unité de négociation</t>
  </si>
  <si>
    <t>Section locale du syndicat</t>
  </si>
  <si>
    <t>Sélectionnez oui ou non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</si>
  <si>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</si>
  <si>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pertain to the goods as defined in the "Intro" tab.</t>
  </si>
  <si>
    <t>Confirmez que toutes les données déclarées  concernent les marchandises telles que définies dans l’onglet « Intro ».</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</si>
  <si>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</si>
  <si>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</si>
  <si>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</si>
  <si>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</si>
  <si>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i.e. columns B-L should be 160 pixels each.</t>
  </si>
  <si>
    <t>When adding or modifying columns, please ensure the total of all column widths in a tab equals 1760 pixels to allow for consistent scaling when exported to PDF.</t>
  </si>
  <si>
    <t>RR-2025-002</t>
  </si>
  <si>
    <t>concrete reinforcing bar</t>
  </si>
  <si>
    <t>barres d'armature pour béton</t>
  </si>
  <si>
    <t>the People's Republic of China, the Republic of Korea, and the Republic of Türkiye</t>
  </si>
  <si>
    <t>Sep 30</t>
  </si>
  <si>
    <t>30 sept</t>
  </si>
  <si>
    <t>Paula Place</t>
  </si>
  <si>
    <t>paula.place@tribunal.gc.ca</t>
  </si>
  <si>
    <t>343-574-3196</t>
  </si>
  <si>
    <t>François Thivierge</t>
  </si>
  <si>
    <t xml:space="preserve">francois.thivierge@tribunal.gc.ca </t>
  </si>
  <si>
    <t>343-550-4453</t>
  </si>
  <si>
    <t>https://www.cbsa-asfc.gc.ca/sima-lmsi/mif-mev/rb1-eng.html</t>
  </si>
  <si>
    <t>https://www.cbsa-asfc.gc.ca/sima-lmsi/mif-mev/rb1-fra.html</t>
  </si>
  <si>
    <t>January 15, 2026</t>
  </si>
  <si>
    <t>15 janvier 2026</t>
  </si>
  <si>
    <t>The goods are commonly classified in the Customs Tariff under the following Harmonized Commodity Description and Coding System (HS) number(s):</t>
  </si>
  <si>
    <t>de la République populaire de Chine, de la République de Corée et de la République de Türkiye</t>
  </si>
  <si>
    <t>janv-sept 2024</t>
  </si>
  <si>
    <t>janv-sept 2025</t>
  </si>
  <si>
    <t>Jan-Sept 2024</t>
  </si>
  <si>
    <t>Jan-Sept 2025</t>
  </si>
  <si>
    <t>Question 11</t>
  </si>
  <si>
    <t>Hot-rolled deformed steel concrete reinforcing bar in straight lengths or coils, commonly identified as rebar, in various diameters up to and including 56.4 millimeters, in various finishes, excluding plain round bar and fabricated rebar products, excluding 10-mm-diameter (10M) rebar produced to meet the requirements of CSA G30 18.09 (or equivalent standards) and coated to meet the requirements of epoxy standard ASTM A775/A 775M 04a (or equivalent standards) in lengths from 1 foot (30.48 cm) up to and including 8 feet (243.84 cm).</t>
  </si>
  <si>
    <t>Barres d’armature crénelées pour béton en acier, laminées à chaud, en longueurs droites ou sous forme de bobines, souvent identifiées comme armature, de différents diamètres jusqu’à 56,4 millimètres inclusivement, de finitions différentes, excluant les barres rondes ordinaires et la fabrication d’autres produits d’armature, excluant les barres de 10 mm de diamètre (10M) fabriquées pour rencontrer les standards CSA G30 18.09 (ou équivalent) et enrobées pour rencontrer les exigences du standard epoxy ASTM A775/A 775M 04a (ou équivalent) en longueur de 1 pied (30.48 cm) jusqu'à et incluant 8 pieds (243.84 cm).</t>
  </si>
  <si>
    <t>7213.10.00.11, 7213.10.00.12, 7213.10.00.13, 7213.10.00.90, 7214.20.00.11, 7214.20.00.12, 7214.20.00.13, 7214.20.00.14, 7214.20.00.21, 7214.20.00.22, 7214.20.00.23, 7214.20.00.24, 7214.20.00.31, 7214.20.00.32, 7214.20.00.33, 7214.20.00.34, 7214.20.00.90, 7215.90.00.20, 7215.90.00.30, 7227.90.00.50, 7228.30.00.51, 7228.30.00.52, 7228.30.00.53</t>
  </si>
  <si>
    <t>hiddenc</t>
  </si>
  <si>
    <t>Jan. - Jun.  |  janv. - juin</t>
  </si>
  <si>
    <t>Number of members</t>
  </si>
  <si>
    <t>Nombre de membres</t>
  </si>
  <si>
    <t>Copy</t>
  </si>
  <si>
    <t>Number of unionized workplaces</t>
  </si>
  <si>
    <t>Nombre de lieux de travail syndiqués</t>
  </si>
  <si>
    <t>Total - Number of employees</t>
  </si>
  <si>
    <t>Total - Nombre d'employés</t>
  </si>
  <si>
    <t>Don't (Formula)</t>
  </si>
  <si>
    <t>Hours worked (000)</t>
  </si>
  <si>
    <t>Nombre d'heures travaillées (000)</t>
  </si>
  <si>
    <t>Total - Hours worked (000)</t>
  </si>
  <si>
    <t>Total - Nombre d'heures travaillées (000)</t>
  </si>
  <si>
    <t>Wages ($000)</t>
  </si>
  <si>
    <t>Salaires (000 $)</t>
  </si>
  <si>
    <t>Total - Wages ($000)</t>
  </si>
  <si>
    <t>Total - Salaires (000 $)</t>
  </si>
  <si>
    <t>hiddenr</t>
  </si>
  <si>
    <t>Shifts</t>
  </si>
  <si>
    <t>Quarts de travail</t>
  </si>
  <si>
    <t>Number of shifts</t>
  </si>
  <si>
    <t>Nombre de quarts de travail</t>
  </si>
  <si>
    <t>Number of members per shift</t>
  </si>
  <si>
    <t>Nombre  de travailleurs par équipe de travail</t>
  </si>
  <si>
    <t>Total - Shifts</t>
  </si>
  <si>
    <t>Total - Quarts de travail</t>
  </si>
  <si>
    <t>Note(s):</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</si>
  <si>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</si>
  <si>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</si>
  <si>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</si>
  <si>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</si>
  <si>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</si>
  <si>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</si>
  <si>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</si>
  <si>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</si>
  <si>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</si>
  <si>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</si>
  <si>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</si>
  <si>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</si>
  <si>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t>
  </si>
  <si>
    <t>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t>
  </si>
  <si>
    <t>Les marchandises sont généralement classées dans le Tarif des douanes sous les numéros suivants du Système harmonisé de désignation et de codification des marchandises (SH)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</si>
</sst>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quot;-&quot;"/>
    <numFmt numFmtId="167" formatCode="#,##0;\(#,##0\);\-"/>
    <numFmt numFmtId="168" formatCode="&quot;$&quot;#,##0_);[Red]\(&quot;$&quot;#,##0\)"/>
  </numFmts>
  <fonts count="3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u/>
      <sz val="10.5"/>
      <color theme="1"/>
      <name val="Calibri"/>
      <family val="2"/>
      <scheme val="minor"/>
    </font>
    <font>
      <sz val="10.5"/>
      <color rgb="FF000000"/>
      <name val="Calibri"/>
      <family val="2"/>
    </font>
    <font>
      <b/>
      <sz val="16"/>
      <color rgb="FF000000"/>
      <name val="Calibri"/>
      <family val="2"/>
      <scheme val="minor"/>
    </font>
    <font>
      <sz val="8"/>
      <name val="Calibri"/>
      <family val="2"/>
      <scheme val="minor"/>
    </font>
    <font>
      <sz val="10.5"/>
      <color rgb="FFFF0000"/>
      <name val="Calibri"/>
      <family val="2"/>
      <scheme val="minor"/>
    </font>
    <font>
      <sz val="10.5"/>
      <color rgb="FF0070C0"/>
      <name val="Calibri"/>
      <family val="2"/>
      <scheme val="minor"/>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b/>
      <sz val="10"/>
      <color rgb="FFFF0000"/>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theme="0"/>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28" fillId="0" borderId="0"/>
  </cellStyleXfs>
  <cellXfs count="441">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4" fillId="0" borderId="0" xfId="0" applyFont="1" applyAlignment="1">
      <alignment vertical="top" wrapText="1"/>
    </xf>
    <xf numFmtId="0" fontId="10" fillId="0" borderId="0" xfId="0" applyFont="1" applyAlignment="1">
      <alignment vertical="top" wrapText="1"/>
    </xf>
    <xf numFmtId="0" fontId="2" fillId="0" borderId="0" xfId="0" applyFont="1" applyAlignment="1">
      <alignment vertical="top" wrapText="1"/>
    </xf>
    <xf numFmtId="0" fontId="4" fillId="0" borderId="0" xfId="0" applyFont="1" applyAlignment="1">
      <alignment vertical="top"/>
    </xf>
    <xf numFmtId="0" fontId="7" fillId="2" borderId="0" xfId="0" applyFont="1" applyFill="1" applyAlignment="1">
      <alignment vertical="top"/>
    </xf>
    <xf numFmtId="0" fontId="7" fillId="0" borderId="0" xfId="0" applyFont="1" applyAlignment="1">
      <alignment vertical="top"/>
    </xf>
    <xf numFmtId="0" fontId="12" fillId="0" borderId="0" xfId="0" applyFont="1" applyAlignment="1">
      <alignment vertical="top"/>
    </xf>
    <xf numFmtId="0" fontId="8" fillId="0" borderId="0" xfId="0" applyFont="1" applyAlignment="1">
      <alignment horizontal="left" vertical="top" wrapText="1"/>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6" fillId="0" borderId="0" xfId="0" applyFont="1" applyAlignment="1">
      <alignment horizontal="left" vertical="top" wrapText="1"/>
    </xf>
    <xf numFmtId="0" fontId="5" fillId="0" borderId="0" xfId="0" applyFont="1" applyAlignment="1">
      <alignment vertical="top"/>
    </xf>
    <xf numFmtId="0" fontId="8" fillId="0" borderId="7" xfId="0" applyFont="1" applyBorder="1" applyAlignment="1">
      <alignment horizontal="centerContinuous" vertical="top" wrapText="1"/>
    </xf>
    <xf numFmtId="0" fontId="7" fillId="0" borderId="8" xfId="0" applyFont="1" applyBorder="1" applyAlignment="1">
      <alignment horizontal="centerContinuous" vertical="top" wrapText="1"/>
    </xf>
    <xf numFmtId="0" fontId="6" fillId="3" borderId="3" xfId="0" applyFont="1" applyFill="1" applyBorder="1" applyAlignment="1">
      <alignment horizontal="centerContinuous" vertical="top" wrapText="1"/>
    </xf>
    <xf numFmtId="0" fontId="6" fillId="3" borderId="11" xfId="0" applyFont="1" applyFill="1" applyBorder="1" applyAlignment="1">
      <alignment horizontal="centerContinuous" vertical="top" wrapText="1"/>
    </xf>
    <xf numFmtId="0" fontId="6" fillId="3" borderId="4" xfId="0" applyFont="1" applyFill="1" applyBorder="1" applyAlignment="1">
      <alignment horizontal="centerContinuous" vertical="top" wrapText="1"/>
    </xf>
    <xf numFmtId="0" fontId="9" fillId="0" borderId="0" xfId="0" applyFont="1" applyAlignment="1">
      <alignment horizontal="left" vertical="top"/>
    </xf>
    <xf numFmtId="0" fontId="4" fillId="3" borderId="0" xfId="0" applyFont="1" applyFill="1" applyAlignment="1">
      <alignment vertical="top" wrapText="1"/>
    </xf>
    <xf numFmtId="0" fontId="4" fillId="2" borderId="0" xfId="0" applyFont="1" applyFill="1" applyAlignment="1">
      <alignment vertical="top"/>
    </xf>
    <xf numFmtId="0" fontId="2" fillId="0" borderId="0" xfId="0" applyFont="1" applyAlignment="1">
      <alignment vertical="top"/>
    </xf>
    <xf numFmtId="0" fontId="3" fillId="2" borderId="0" xfId="0" applyFont="1" applyFill="1" applyAlignment="1">
      <alignment vertical="top"/>
    </xf>
    <xf numFmtId="0" fontId="8" fillId="0" borderId="0" xfId="0" applyFont="1" applyAlignment="1">
      <alignment horizontal="left" vertical="top"/>
    </xf>
    <xf numFmtId="0" fontId="10" fillId="0" borderId="0" xfId="0" applyFont="1" applyFill="1" applyAlignment="1">
      <alignment vertical="top" wrapText="1"/>
    </xf>
    <xf numFmtId="0" fontId="8" fillId="0" borderId="0" xfId="0" applyFont="1" applyBorder="1" applyAlignment="1">
      <alignment horizontal="centerContinuous" vertical="top" wrapText="1"/>
    </xf>
    <xf numFmtId="0" fontId="7" fillId="0" borderId="0" xfId="0" applyFont="1" applyBorder="1" applyAlignment="1">
      <alignment horizontal="centerContinuous" vertical="top" wrapText="1"/>
    </xf>
    <xf numFmtId="0" fontId="8" fillId="0" borderId="0" xfId="0" applyFont="1" applyBorder="1" applyAlignment="1">
      <alignment horizontal="center" vertical="top" wrapText="1"/>
    </xf>
    <xf numFmtId="0" fontId="7" fillId="0" borderId="0" xfId="0" applyFont="1" applyBorder="1" applyAlignment="1">
      <alignment horizontal="center" vertical="top" wrapText="1"/>
    </xf>
    <xf numFmtId="0" fontId="2" fillId="0" borderId="0" xfId="0" applyFont="1" applyFill="1" applyAlignment="1">
      <alignment vertical="top" wrapText="1"/>
    </xf>
    <xf numFmtId="49" fontId="7" fillId="0" borderId="0" xfId="0" applyNumberFormat="1" applyFont="1" applyAlignment="1">
      <alignment vertical="top" wrapText="1"/>
    </xf>
    <xf numFmtId="0" fontId="7" fillId="0" borderId="0" xfId="0" applyFont="1"/>
    <xf numFmtId="0" fontId="13" fillId="0" borderId="0" xfId="1" applyNumberFormat="1" applyFont="1" applyFill="1" applyBorder="1" applyAlignment="1" applyProtection="1">
      <alignment vertical="center" wrapText="1"/>
    </xf>
    <xf numFmtId="0" fontId="13" fillId="0" borderId="8" xfId="1" applyNumberFormat="1" applyFont="1" applyFill="1" applyBorder="1" applyAlignment="1" applyProtection="1">
      <alignment vertical="center" wrapText="1"/>
    </xf>
    <xf numFmtId="0" fontId="9" fillId="2" borderId="0" xfId="0" applyFont="1" applyFill="1" applyAlignment="1">
      <alignment horizontal="left" vertical="top"/>
    </xf>
    <xf numFmtId="0" fontId="7" fillId="2" borderId="7" xfId="0" applyFont="1" applyFill="1" applyBorder="1" applyAlignment="1">
      <alignment vertical="top" wrapText="1"/>
    </xf>
    <xf numFmtId="0" fontId="13" fillId="2" borderId="0" xfId="1" applyNumberFormat="1" applyFont="1" applyFill="1" applyBorder="1" applyAlignment="1" applyProtection="1">
      <alignment horizontal="center" vertical="center" wrapText="1"/>
    </xf>
    <xf numFmtId="15" fontId="7" fillId="2" borderId="0" xfId="0" applyNumberFormat="1" applyFont="1" applyFill="1" applyAlignment="1">
      <alignment horizontal="left" vertical="top"/>
    </xf>
    <xf numFmtId="15" fontId="7" fillId="2" borderId="0" xfId="0" applyNumberFormat="1" applyFont="1" applyFill="1" applyAlignment="1">
      <alignment vertical="top"/>
    </xf>
    <xf numFmtId="0" fontId="9" fillId="2" borderId="5"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6" xfId="0" applyFont="1" applyFill="1" applyBorder="1" applyAlignment="1">
      <alignment horizontal="left" vertical="top" wrapText="1"/>
    </xf>
    <xf numFmtId="0" fontId="7" fillId="0" borderId="0" xfId="0" applyFont="1" applyAlignment="1"/>
    <xf numFmtId="15" fontId="7" fillId="0" borderId="0" xfId="0" applyNumberFormat="1" applyFont="1" applyAlignment="1">
      <alignment vertical="top"/>
    </xf>
    <xf numFmtId="0" fontId="12" fillId="2" borderId="0" xfId="0" applyFont="1" applyFill="1" applyAlignment="1">
      <alignment vertical="top"/>
    </xf>
    <xf numFmtId="0" fontId="5" fillId="2" borderId="0" xfId="0" applyFont="1" applyFill="1" applyAlignment="1">
      <alignment vertical="top"/>
    </xf>
    <xf numFmtId="0" fontId="7" fillId="2" borderId="0" xfId="0" applyFont="1" applyFill="1"/>
    <xf numFmtId="0" fontId="8" fillId="2" borderId="7" xfId="0" applyFont="1" applyFill="1" applyBorder="1" applyAlignment="1">
      <alignment vertical="top" wrapText="1"/>
    </xf>
    <xf numFmtId="0" fontId="8" fillId="2" borderId="29" xfId="0" applyFont="1" applyFill="1" applyBorder="1" applyAlignment="1">
      <alignment vertical="top" wrapText="1"/>
    </xf>
    <xf numFmtId="0" fontId="9" fillId="0" borderId="13" xfId="0" applyFont="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165" fontId="13" fillId="4" borderId="25" xfId="2" applyNumberFormat="1" applyFont="1" applyFill="1" applyBorder="1" applyAlignment="1" applyProtection="1">
      <alignment horizontal="right" vertical="top" wrapText="1"/>
      <protection locked="0"/>
    </xf>
    <xf numFmtId="0" fontId="8" fillId="0" borderId="13" xfId="0" applyFont="1" applyBorder="1" applyAlignment="1">
      <alignment horizontal="center" vertical="top" wrapText="1"/>
    </xf>
    <xf numFmtId="165" fontId="11" fillId="5" borderId="13" xfId="2" applyNumberFormat="1" applyFont="1" applyFill="1" applyBorder="1" applyAlignment="1" applyProtection="1">
      <alignment vertical="top" wrapText="1"/>
    </xf>
    <xf numFmtId="165" fontId="11" fillId="5" borderId="25" xfId="2" applyNumberFormat="1" applyFont="1" applyFill="1" applyBorder="1" applyAlignment="1" applyProtection="1">
      <alignment vertical="top" wrapText="1"/>
    </xf>
    <xf numFmtId="0" fontId="7" fillId="0" borderId="0" xfId="0" applyFont="1" applyBorder="1"/>
    <xf numFmtId="0" fontId="7" fillId="0" borderId="0" xfId="0" applyFont="1" applyBorder="1" applyAlignment="1">
      <alignment vertical="top"/>
    </xf>
    <xf numFmtId="165" fontId="13" fillId="5" borderId="13" xfId="2" applyNumberFormat="1" applyFont="1" applyFill="1" applyBorder="1" applyAlignment="1" applyProtection="1">
      <alignment horizontal="right" vertical="top" wrapText="1"/>
    </xf>
    <xf numFmtId="0" fontId="7" fillId="0" borderId="36" xfId="0" applyFont="1" applyBorder="1" applyAlignment="1">
      <alignment horizontal="center" vertical="top" wrapText="1"/>
    </xf>
    <xf numFmtId="165" fontId="13" fillId="4" borderId="13" xfId="2" applyNumberFormat="1" applyFont="1" applyFill="1" applyBorder="1" applyAlignment="1" applyProtection="1">
      <alignment vertical="top" wrapText="1"/>
      <protection locked="0"/>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center" wrapText="1"/>
    </xf>
    <xf numFmtId="0" fontId="9" fillId="2" borderId="8" xfId="0" applyFont="1" applyFill="1" applyBorder="1" applyAlignment="1">
      <alignment horizontal="left" vertical="top" wrapText="1"/>
    </xf>
    <xf numFmtId="0" fontId="9" fillId="2" borderId="0" xfId="0" applyFont="1" applyFill="1" applyAlignment="1">
      <alignment horizontal="left" vertical="top" wrapText="1"/>
    </xf>
    <xf numFmtId="0" fontId="9" fillId="0" borderId="8" xfId="0" applyFont="1" applyBorder="1" applyAlignment="1">
      <alignment vertical="top" wrapText="1"/>
    </xf>
    <xf numFmtId="0" fontId="5" fillId="2" borderId="0" xfId="0" applyFont="1" applyFill="1" applyAlignment="1">
      <alignment horizontal="left" vertical="top" wrapText="1"/>
    </xf>
    <xf numFmtId="0" fontId="10" fillId="0" borderId="0" xfId="0" applyFont="1" applyFill="1" applyAlignment="1">
      <alignment wrapText="1"/>
    </xf>
    <xf numFmtId="0" fontId="7" fillId="0" borderId="5" xfId="0" applyFont="1" applyBorder="1" applyAlignment="1">
      <alignment wrapText="1"/>
    </xf>
    <xf numFmtId="0" fontId="7" fillId="0" borderId="10"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7" fillId="0" borderId="0" xfId="0" applyFont="1" applyBorder="1" applyAlignment="1">
      <alignment wrapText="1"/>
    </xf>
    <xf numFmtId="0" fontId="7" fillId="0" borderId="8" xfId="0" applyFont="1" applyBorder="1" applyAlignment="1">
      <alignment wrapText="1"/>
    </xf>
    <xf numFmtId="0" fontId="7" fillId="0" borderId="8" xfId="0" applyFont="1" applyBorder="1"/>
    <xf numFmtId="0" fontId="7" fillId="0" borderId="7" xfId="0" applyFont="1" applyBorder="1" applyAlignment="1">
      <alignmen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10" fillId="0" borderId="0" xfId="0" applyFont="1" applyAlignment="1">
      <alignment wrapText="1"/>
    </xf>
    <xf numFmtId="0" fontId="7" fillId="0" borderId="5" xfId="0" applyFont="1" applyBorder="1" applyAlignment="1">
      <alignment vertical="top" wrapText="1"/>
    </xf>
    <xf numFmtId="0" fontId="7" fillId="0" borderId="10" xfId="0" applyFont="1" applyBorder="1" applyAlignment="1">
      <alignment vertical="top" wrapText="1"/>
    </xf>
    <xf numFmtId="0" fontId="7" fillId="0" borderId="6" xfId="0" applyFont="1" applyBorder="1" applyAlignment="1">
      <alignment vertical="top" wrapText="1"/>
    </xf>
    <xf numFmtId="0" fontId="10" fillId="0" borderId="0" xfId="0" applyFont="1" applyAlignment="1">
      <alignment horizontal="left" vertical="top" wrapText="1"/>
    </xf>
    <xf numFmtId="49" fontId="7" fillId="0" borderId="0" xfId="0" applyNumberFormat="1" applyFont="1" applyAlignment="1">
      <alignment vertical="top"/>
    </xf>
    <xf numFmtId="49" fontId="7" fillId="2" borderId="0" xfId="0" applyNumberFormat="1" applyFont="1" applyFill="1" applyAlignment="1">
      <alignment vertical="top" wrapText="1"/>
    </xf>
    <xf numFmtId="0" fontId="6" fillId="0" borderId="0" xfId="0" applyFont="1" applyFill="1" applyAlignment="1">
      <alignment vertical="top" wrapText="1"/>
    </xf>
    <xf numFmtId="0" fontId="7" fillId="0" borderId="0" xfId="0" applyFont="1" applyAlignment="1">
      <alignment horizontal="left" vertical="top"/>
    </xf>
    <xf numFmtId="0" fontId="10" fillId="0" borderId="12" xfId="0" applyFont="1" applyBorder="1" applyAlignment="1">
      <alignment wrapText="1"/>
    </xf>
    <xf numFmtId="0" fontId="10" fillId="0" borderId="0" xfId="0" applyFont="1" applyFill="1" applyAlignment="1">
      <alignment horizontal="left" vertical="top" wrapText="1"/>
    </xf>
    <xf numFmtId="0" fontId="10" fillId="0" borderId="0" xfId="0" applyFont="1" applyBorder="1" applyAlignment="1">
      <alignment wrapText="1"/>
    </xf>
    <xf numFmtId="0" fontId="7" fillId="0" borderId="9" xfId="0" applyFont="1" applyBorder="1" applyAlignment="1">
      <alignment wrapText="1"/>
    </xf>
    <xf numFmtId="0" fontId="12" fillId="6" borderId="13" xfId="0" applyFont="1" applyFill="1" applyBorder="1" applyAlignment="1">
      <alignment horizontal="center" wrapText="1"/>
    </xf>
    <xf numFmtId="0" fontId="10" fillId="0" borderId="0" xfId="0" applyFont="1" applyFill="1" applyBorder="1" applyAlignment="1">
      <alignment vertical="top" wrapText="1"/>
    </xf>
    <xf numFmtId="0" fontId="8" fillId="0" borderId="10" xfId="0" applyFont="1" applyFill="1" applyBorder="1" applyAlignment="1">
      <alignment horizontal="center" vertical="top" wrapText="1"/>
    </xf>
    <xf numFmtId="0" fontId="7" fillId="7" borderId="0" xfId="0" applyFont="1" applyFill="1"/>
    <xf numFmtId="0" fontId="7" fillId="7" borderId="0" xfId="0" applyFont="1" applyFill="1" applyAlignment="1">
      <alignment wrapText="1"/>
    </xf>
    <xf numFmtId="0" fontId="7" fillId="0" borderId="0" xfId="0" applyFont="1" applyAlignment="1">
      <alignment horizontal="left"/>
    </xf>
    <xf numFmtId="0" fontId="7" fillId="7" borderId="0" xfId="0" applyFont="1" applyFill="1" applyAlignment="1">
      <alignment vertical="top"/>
    </xf>
    <xf numFmtId="15" fontId="7" fillId="0" borderId="0" xfId="0" quotePrefix="1" applyNumberFormat="1" applyFont="1" applyAlignment="1">
      <alignment vertical="top"/>
    </xf>
    <xf numFmtId="15" fontId="7" fillId="0" borderId="0" xfId="0" quotePrefix="1" applyNumberFormat="1" applyFont="1"/>
    <xf numFmtId="0" fontId="16" fillId="0" borderId="0" xfId="0" applyFont="1"/>
    <xf numFmtId="0" fontId="16" fillId="7" borderId="0" xfId="0" applyFont="1" applyFill="1"/>
    <xf numFmtId="0" fontId="9" fillId="0" borderId="0" xfId="0" applyFont="1" applyBorder="1" applyAlignment="1">
      <alignment vertical="top" wrapText="1"/>
    </xf>
    <xf numFmtId="0" fontId="4" fillId="3" borderId="0" xfId="0" applyFont="1" applyFill="1" applyAlignment="1">
      <alignment vertical="top"/>
    </xf>
    <xf numFmtId="0" fontId="9" fillId="0" borderId="10" xfId="0" applyFont="1" applyBorder="1" applyAlignment="1">
      <alignment vertical="top" wrapText="1"/>
    </xf>
    <xf numFmtId="0" fontId="9" fillId="0" borderId="0" xfId="0" applyFont="1" applyBorder="1" applyAlignment="1">
      <alignment vertical="top" wrapText="1"/>
    </xf>
    <xf numFmtId="0" fontId="13" fillId="4" borderId="13" xfId="1" applyNumberFormat="1" applyFont="1" applyFill="1" applyBorder="1" applyAlignment="1" applyProtection="1">
      <alignment horizontal="center" vertical="top" wrapText="1"/>
      <protection locked="0"/>
    </xf>
    <xf numFmtId="0" fontId="12" fillId="6" borderId="13" xfId="0" applyFont="1" applyFill="1" applyBorder="1" applyAlignment="1">
      <alignment horizontal="center" vertical="top" wrapText="1"/>
    </xf>
    <xf numFmtId="0" fontId="7" fillId="0" borderId="8" xfId="0" applyFont="1" applyBorder="1" applyAlignment="1">
      <alignment wrapText="1"/>
    </xf>
    <xf numFmtId="0" fontId="13" fillId="4" borderId="13" xfId="1" applyNumberFormat="1" applyFont="1" applyFill="1" applyBorder="1" applyAlignment="1" applyProtection="1">
      <alignment horizontal="center" vertical="top" wrapText="1"/>
      <protection locked="0"/>
    </xf>
    <xf numFmtId="0" fontId="9" fillId="0" borderId="0" xfId="0" applyFont="1" applyBorder="1" applyAlignment="1">
      <alignment vertical="top" wrapText="1"/>
    </xf>
    <xf numFmtId="0" fontId="17" fillId="8" borderId="0" xfId="0" applyFont="1" applyFill="1" applyAlignment="1">
      <alignment vertical="center"/>
    </xf>
    <xf numFmtId="0" fontId="17" fillId="0" borderId="0" xfId="0" applyFont="1" applyAlignment="1">
      <alignment vertical="center"/>
    </xf>
    <xf numFmtId="0" fontId="6" fillId="0" borderId="9" xfId="0" applyFont="1" applyBorder="1" applyAlignment="1">
      <alignment horizontal="left" vertical="top" wrapText="1"/>
    </xf>
    <xf numFmtId="0" fontId="4" fillId="0" borderId="9" xfId="0" applyFont="1" applyBorder="1" applyAlignment="1">
      <alignmen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7" fillId="0" borderId="8" xfId="0" applyFont="1" applyBorder="1" applyAlignment="1">
      <alignment wrapText="1"/>
    </xf>
    <xf numFmtId="0" fontId="9" fillId="0" borderId="0" xfId="0" applyFont="1" applyBorder="1" applyAlignment="1">
      <alignment vertical="top" wrapText="1"/>
    </xf>
    <xf numFmtId="0" fontId="5" fillId="0" borderId="0" xfId="0" applyFont="1" applyAlignment="1">
      <alignment horizontal="left" vertical="top"/>
    </xf>
    <xf numFmtId="0" fontId="18" fillId="4" borderId="13" xfId="1" applyNumberFormat="1" applyFont="1" applyFill="1" applyBorder="1" applyAlignment="1" applyProtection="1">
      <alignment horizontal="center" vertical="center" wrapText="1"/>
      <protection locked="0"/>
    </xf>
    <xf numFmtId="0" fontId="20" fillId="2" borderId="0" xfId="0" applyFont="1" applyFill="1" applyAlignment="1">
      <alignment vertical="top"/>
    </xf>
    <xf numFmtId="16" fontId="7" fillId="0" borderId="0" xfId="0" quotePrefix="1" applyNumberFormat="1" applyFont="1" applyAlignment="1">
      <alignment vertical="top"/>
    </xf>
    <xf numFmtId="15" fontId="7" fillId="0" borderId="0" xfId="0" quotePrefix="1" applyNumberFormat="1" applyFont="1" applyAlignment="1">
      <alignmen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49" fontId="7" fillId="0" borderId="0" xfId="0" quotePrefix="1" applyNumberFormat="1" applyFont="1" applyFill="1" applyAlignment="1">
      <alignment vertical="top"/>
    </xf>
    <xf numFmtId="15" fontId="7" fillId="0" borderId="0" xfId="0" quotePrefix="1" applyNumberFormat="1" applyFont="1" applyFill="1" applyAlignment="1">
      <alignment vertical="top"/>
    </xf>
    <xf numFmtId="0" fontId="7" fillId="0" borderId="0" xfId="0" applyFont="1" applyFill="1"/>
    <xf numFmtId="15" fontId="7" fillId="0" borderId="0" xfId="0" applyNumberFormat="1" applyFont="1" applyFill="1" applyAlignment="1">
      <alignment vertical="top"/>
    </xf>
    <xf numFmtId="0" fontId="7" fillId="0" borderId="0" xfId="0" applyFont="1" applyFill="1" applyAlignment="1">
      <alignment vertical="top"/>
    </xf>
    <xf numFmtId="15" fontId="7" fillId="0" borderId="0" xfId="0" quotePrefix="1" applyNumberFormat="1" applyFont="1" applyFill="1"/>
    <xf numFmtId="0" fontId="5" fillId="2" borderId="0" xfId="0" applyFont="1" applyFill="1" applyBorder="1" applyAlignment="1">
      <alignment vertical="top"/>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12" fillId="6" borderId="13" xfId="0" applyFont="1" applyFill="1" applyBorder="1" applyAlignment="1">
      <alignment horizontal="center" vertical="top" wrapText="1"/>
    </xf>
    <xf numFmtId="0" fontId="8" fillId="0" borderId="10" xfId="0" applyFont="1" applyBorder="1" applyAlignment="1">
      <alignment horizontal="centerContinuous" vertical="top" wrapText="1"/>
    </xf>
    <xf numFmtId="0" fontId="7" fillId="0" borderId="10" xfId="0" applyFont="1" applyBorder="1" applyAlignment="1">
      <alignment horizontal="centerContinuous" vertical="top" wrapText="1"/>
    </xf>
    <xf numFmtId="0" fontId="7" fillId="0" borderId="6" xfId="0" applyFont="1" applyBorder="1" applyAlignment="1">
      <alignment horizontal="centerContinuous" vertical="top" wrapText="1"/>
    </xf>
    <xf numFmtId="0" fontId="9" fillId="0" borderId="8" xfId="0" applyFont="1" applyBorder="1" applyAlignment="1">
      <alignment vertical="top" wrapText="1"/>
    </xf>
    <xf numFmtId="0" fontId="22" fillId="0" borderId="0" xfId="0" applyFont="1"/>
    <xf numFmtId="0" fontId="23" fillId="0" borderId="0" xfId="0" applyFont="1"/>
    <xf numFmtId="0" fontId="24" fillId="0" borderId="0" xfId="0" applyFont="1"/>
    <xf numFmtId="0" fontId="25" fillId="2" borderId="47" xfId="3" applyFont="1" applyFill="1" applyBorder="1"/>
    <xf numFmtId="0" fontId="25" fillId="2" borderId="48" xfId="3" applyFont="1" applyFill="1" applyBorder="1"/>
    <xf numFmtId="0" fontId="25" fillId="2" borderId="49" xfId="3" applyFont="1" applyFill="1" applyBorder="1"/>
    <xf numFmtId="0" fontId="25" fillId="2" borderId="50" xfId="3" applyFont="1" applyFill="1" applyBorder="1"/>
    <xf numFmtId="0" fontId="25" fillId="2" borderId="0" xfId="3" applyFont="1" applyFill="1"/>
    <xf numFmtId="0" fontId="25" fillId="2" borderId="51" xfId="3" applyFont="1" applyFill="1" applyBorder="1"/>
    <xf numFmtId="0" fontId="26" fillId="2" borderId="50" xfId="0" applyFont="1" applyFill="1" applyBorder="1" applyAlignment="1">
      <alignment horizontal="left"/>
    </xf>
    <xf numFmtId="0" fontId="27" fillId="2" borderId="0" xfId="3" applyFont="1" applyFill="1" applyAlignment="1">
      <alignment wrapText="1"/>
    </xf>
    <xf numFmtId="0" fontId="25" fillId="2" borderId="0" xfId="3" applyFont="1" applyFill="1" applyAlignment="1">
      <alignment horizontal="left" wrapText="1"/>
    </xf>
    <xf numFmtId="0" fontId="25" fillId="2" borderId="10" xfId="5" quotePrefix="1" applyFont="1" applyFill="1" applyBorder="1" applyAlignment="1">
      <alignment horizontal="right"/>
    </xf>
    <xf numFmtId="0" fontId="25" fillId="2" borderId="0" xfId="5" quotePrefix="1" applyFont="1" applyFill="1" applyAlignment="1">
      <alignment horizontal="right"/>
    </xf>
    <xf numFmtId="0" fontId="29" fillId="2" borderId="51" xfId="3" applyFont="1" applyFill="1" applyBorder="1"/>
    <xf numFmtId="0" fontId="29" fillId="2" borderId="0" xfId="3" applyFont="1" applyFill="1" applyAlignment="1">
      <alignment horizontal="left" vertical="center" wrapText="1" indent="1"/>
    </xf>
    <xf numFmtId="0" fontId="30" fillId="2" borderId="0" xfId="3" applyFont="1" applyFill="1"/>
    <xf numFmtId="0" fontId="30" fillId="2" borderId="51" xfId="3" applyFont="1" applyFill="1" applyBorder="1"/>
    <xf numFmtId="0" fontId="30" fillId="2" borderId="0" xfId="3" applyFont="1" applyFill="1" applyAlignment="1">
      <alignment horizontal="left" vertical="top"/>
    </xf>
    <xf numFmtId="166" fontId="30" fillId="9" borderId="0" xfId="3" applyNumberFormat="1" applyFont="1" applyFill="1" applyAlignment="1">
      <alignment horizontal="right" vertical="top"/>
    </xf>
    <xf numFmtId="166" fontId="30" fillId="2" borderId="0" xfId="3" applyNumberFormat="1" applyFont="1" applyFill="1" applyAlignment="1">
      <alignment horizontal="center" vertical="top"/>
    </xf>
    <xf numFmtId="0" fontId="0" fillId="10" borderId="0" xfId="0" applyFill="1"/>
    <xf numFmtId="0" fontId="25" fillId="2" borderId="50" xfId="3" applyFont="1" applyFill="1" applyBorder="1" applyAlignment="1">
      <alignment horizontal="left"/>
    </xf>
    <xf numFmtId="0" fontId="31" fillId="2" borderId="0" xfId="3" applyFont="1" applyFill="1" applyAlignment="1">
      <alignment horizontal="left" vertical="top" indent="1"/>
    </xf>
    <xf numFmtId="0" fontId="30" fillId="2" borderId="0" xfId="3" applyFont="1" applyFill="1" applyAlignment="1" applyProtection="1">
      <alignment horizontal="right" vertical="top"/>
      <protection locked="0"/>
    </xf>
    <xf numFmtId="0" fontId="30" fillId="2" borderId="0" xfId="3" applyFont="1" applyFill="1" applyAlignment="1" applyProtection="1">
      <alignment horizontal="center" vertical="top"/>
      <protection locked="0"/>
    </xf>
    <xf numFmtId="0" fontId="32" fillId="2" borderId="0" xfId="0" applyFont="1" applyFill="1"/>
    <xf numFmtId="166" fontId="30" fillId="2" borderId="0" xfId="3" applyNumberFormat="1" applyFont="1" applyFill="1" applyAlignment="1">
      <alignment horizontal="right" vertical="top"/>
    </xf>
    <xf numFmtId="0" fontId="22" fillId="2" borderId="0" xfId="0" applyFont="1" applyFill="1" applyAlignment="1">
      <alignment horizontal="left" indent="2"/>
    </xf>
    <xf numFmtId="167" fontId="30" fillId="9" borderId="0" xfId="0" applyNumberFormat="1" applyFont="1" applyFill="1" applyAlignment="1">
      <alignment horizontal="right"/>
    </xf>
    <xf numFmtId="0" fontId="32" fillId="2" borderId="0" xfId="0" applyFont="1" applyFill="1" applyAlignment="1">
      <alignment horizontal="left" indent="1"/>
    </xf>
    <xf numFmtId="167" fontId="25" fillId="11" borderId="11" xfId="0" applyNumberFormat="1" applyFont="1" applyFill="1" applyBorder="1" applyAlignment="1">
      <alignment horizontal="right"/>
    </xf>
    <xf numFmtId="0" fontId="0" fillId="11" borderId="0" xfId="0" applyFill="1"/>
    <xf numFmtId="168" fontId="30" fillId="2" borderId="0" xfId="3" applyNumberFormat="1" applyFont="1" applyFill="1" applyAlignment="1">
      <alignment horizontal="left" vertical="top" indent="2"/>
    </xf>
    <xf numFmtId="0" fontId="30" fillId="2" borderId="0" xfId="3" applyFont="1" applyFill="1" applyAlignment="1">
      <alignment horizontal="right" vertical="top"/>
    </xf>
    <xf numFmtId="0" fontId="30" fillId="2" borderId="0" xfId="3" applyFont="1" applyFill="1" applyAlignment="1">
      <alignment horizontal="center" vertical="top"/>
    </xf>
    <xf numFmtId="168" fontId="30" fillId="2" borderId="0" xfId="3" applyNumberFormat="1" applyFont="1" applyFill="1" applyAlignment="1">
      <alignment horizontal="left" vertical="top" wrapText="1" indent="2"/>
    </xf>
    <xf numFmtId="1" fontId="22" fillId="2" borderId="0" xfId="0" applyNumberFormat="1" applyFont="1" applyFill="1" applyAlignment="1">
      <alignment horizontal="left" indent="2"/>
    </xf>
    <xf numFmtId="167" fontId="30" fillId="11" borderId="0" xfId="0" applyNumberFormat="1" applyFont="1" applyFill="1" applyAlignment="1">
      <alignment horizontal="right"/>
    </xf>
    <xf numFmtId="167" fontId="30" fillId="11" borderId="11" xfId="0" applyNumberFormat="1" applyFont="1" applyFill="1" applyBorder="1" applyAlignment="1">
      <alignment horizontal="right"/>
    </xf>
    <xf numFmtId="0" fontId="22" fillId="2" borderId="10" xfId="0" applyFont="1" applyFill="1" applyBorder="1" applyAlignment="1">
      <alignment vertical="top"/>
    </xf>
    <xf numFmtId="0" fontId="22" fillId="2" borderId="0" xfId="0" applyFont="1" applyFill="1" applyAlignment="1">
      <alignment vertical="top"/>
    </xf>
    <xf numFmtId="0" fontId="30" fillId="2" borderId="11" xfId="3" applyFont="1" applyFill="1" applyBorder="1"/>
    <xf numFmtId="0" fontId="30" fillId="0" borderId="0" xfId="3" applyFont="1"/>
    <xf numFmtId="0" fontId="30" fillId="2" borderId="52" xfId="3" applyFont="1" applyFill="1" applyBorder="1"/>
    <xf numFmtId="0" fontId="30" fillId="2" borderId="0" xfId="3" applyFont="1" applyFill="1" applyAlignment="1">
      <alignment horizontal="left"/>
    </xf>
    <xf numFmtId="0" fontId="26" fillId="2" borderId="53" xfId="0" applyFont="1" applyFill="1" applyBorder="1" applyAlignment="1">
      <alignment horizontal="left"/>
    </xf>
    <xf numFmtId="0" fontId="30" fillId="2" borderId="54" xfId="3" applyFont="1" applyFill="1" applyBorder="1" applyAlignment="1">
      <alignment horizontal="left"/>
    </xf>
    <xf numFmtId="0" fontId="30" fillId="2" borderId="54" xfId="3" applyFont="1" applyFill="1" applyBorder="1"/>
    <xf numFmtId="0" fontId="30" fillId="2" borderId="55" xfId="3" applyFont="1" applyFill="1" applyBorder="1"/>
    <xf numFmtId="0" fontId="25" fillId="2" borderId="0" xfId="3" applyFont="1" applyFill="1" applyAlignment="1">
      <alignment wrapText="1"/>
    </xf>
    <xf numFmtId="0" fontId="25" fillId="2" borderId="0" xfId="5" quotePrefix="1" applyFont="1" applyFill="1" applyAlignment="1">
      <alignment horizontal="center"/>
    </xf>
    <xf numFmtId="0" fontId="26" fillId="2" borderId="10" xfId="0" applyFont="1" applyFill="1" applyBorder="1" applyAlignment="1">
      <alignment horizontal="left" wrapText="1" indent="1"/>
    </xf>
    <xf numFmtId="0" fontId="22" fillId="2" borderId="51" xfId="0" applyFont="1" applyFill="1" applyBorder="1"/>
    <xf numFmtId="0" fontId="30" fillId="9" borderId="0" xfId="3" applyFont="1" applyFill="1" applyAlignment="1">
      <alignment horizontal="left" vertical="top"/>
    </xf>
    <xf numFmtId="166" fontId="25" fillId="9" borderId="0" xfId="3" applyNumberFormat="1" applyFont="1" applyFill="1" applyAlignment="1">
      <alignment horizontal="center" vertical="center"/>
    </xf>
    <xf numFmtId="0" fontId="22" fillId="2" borderId="0" xfId="0" applyFont="1" applyFill="1"/>
    <xf numFmtId="0" fontId="22" fillId="2" borderId="0" xfId="0" applyFont="1" applyFill="1" applyAlignment="1">
      <alignment horizontal="left" indent="1"/>
    </xf>
    <xf numFmtId="0" fontId="25" fillId="2" borderId="10" xfId="3" applyFont="1" applyFill="1" applyBorder="1" applyAlignment="1">
      <alignment horizontal="left" vertical="top"/>
    </xf>
    <xf numFmtId="0" fontId="33" fillId="2" borderId="0" xfId="0" applyFont="1" applyFill="1"/>
    <xf numFmtId="0" fontId="20" fillId="2" borderId="0" xfId="0" applyFont="1" applyFill="1" applyAlignment="1">
      <alignment horizontal="left" vertical="top" wrapText="1"/>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24" xfId="0" applyFont="1" applyBorder="1" applyAlignment="1">
      <alignment horizontal="left" vertical="center" wrapText="1"/>
    </xf>
    <xf numFmtId="0" fontId="9" fillId="0" borderId="13" xfId="0" applyFont="1" applyBorder="1" applyAlignment="1">
      <alignment horizontal="left" vertical="center" wrapText="1"/>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7" fillId="0" borderId="0"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9" fillId="0" borderId="7" xfId="0" applyFont="1" applyBorder="1" applyAlignment="1">
      <alignment horizontal="left" vertical="center" wrapText="1"/>
    </xf>
    <xf numFmtId="0" fontId="7" fillId="0" borderId="0" xfId="0" applyFont="1" applyBorder="1" applyAlignment="1">
      <alignment wrapText="1"/>
    </xf>
    <xf numFmtId="0" fontId="7" fillId="0" borderId="8" xfId="0" applyFont="1" applyBorder="1" applyAlignment="1">
      <alignment wrapText="1"/>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7" fillId="0" borderId="0" xfId="0" applyFont="1" applyAlignment="1">
      <alignment horizontal="right" vertical="center" indent="1"/>
    </xf>
    <xf numFmtId="0" fontId="13" fillId="4" borderId="16" xfId="1" applyNumberFormat="1" applyFont="1" applyFill="1" applyBorder="1" applyAlignment="1" applyProtection="1">
      <alignment horizontal="center" vertical="center" wrapText="1"/>
      <protection locked="0"/>
    </xf>
    <xf numFmtId="0" fontId="13" fillId="4" borderId="19" xfId="1" applyNumberFormat="1" applyFont="1" applyFill="1" applyBorder="1" applyAlignment="1" applyProtection="1">
      <alignment horizontal="center" vertical="center" wrapText="1"/>
      <protection locked="0"/>
    </xf>
    <xf numFmtId="0" fontId="13" fillId="6" borderId="30" xfId="1" applyNumberFormat="1" applyFont="1" applyFill="1" applyBorder="1" applyAlignment="1" applyProtection="1">
      <alignment horizontal="left" vertical="center" wrapText="1" indent="1"/>
    </xf>
    <xf numFmtId="0" fontId="13" fillId="6" borderId="41" xfId="1" applyNumberFormat="1" applyFont="1" applyFill="1" applyBorder="1" applyAlignment="1" applyProtection="1">
      <alignment horizontal="left" vertical="center" wrapText="1" indent="1"/>
    </xf>
    <xf numFmtId="0" fontId="13" fillId="6" borderId="33" xfId="1" applyNumberFormat="1" applyFont="1" applyFill="1" applyBorder="1" applyAlignment="1" applyProtection="1">
      <alignment horizontal="left" vertical="center" wrapText="1" indent="1"/>
    </xf>
    <xf numFmtId="0" fontId="13" fillId="6" borderId="31" xfId="1" applyNumberFormat="1" applyFont="1" applyFill="1" applyBorder="1" applyAlignment="1" applyProtection="1">
      <alignment horizontal="left" vertical="center" wrapText="1" indent="1"/>
    </xf>
    <xf numFmtId="0" fontId="13" fillId="6" borderId="42" xfId="1" applyNumberFormat="1" applyFont="1" applyFill="1" applyBorder="1" applyAlignment="1" applyProtection="1">
      <alignment horizontal="left" vertical="center" wrapText="1" indent="1"/>
    </xf>
    <xf numFmtId="0" fontId="13" fillId="6" borderId="43" xfId="1" applyNumberFormat="1" applyFont="1" applyFill="1" applyBorder="1" applyAlignment="1" applyProtection="1">
      <alignment horizontal="left" vertical="center" wrapText="1" inden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left" vertical="top" wrapText="1"/>
    </xf>
    <xf numFmtId="0" fontId="9" fillId="0" borderId="7" xfId="0" applyFont="1" applyBorder="1" applyAlignment="1">
      <alignment horizontal="right" vertical="center" wrapText="1" indent="1"/>
    </xf>
    <xf numFmtId="0" fontId="9" fillId="0" borderId="0" xfId="0" applyFont="1" applyBorder="1" applyAlignment="1">
      <alignment horizontal="right" vertical="center" wrapText="1" indent="1"/>
    </xf>
    <xf numFmtId="0" fontId="15" fillId="0" borderId="7"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14" fontId="13" fillId="4" borderId="13" xfId="1" applyNumberFormat="1" applyFont="1" applyFill="1" applyBorder="1" applyAlignment="1" applyProtection="1">
      <alignment horizontal="left" vertical="center" wrapText="1" indent="1"/>
      <protection locked="0"/>
    </xf>
    <xf numFmtId="0" fontId="13" fillId="4" borderId="13" xfId="1" applyNumberFormat="1" applyFont="1" applyFill="1" applyBorder="1" applyAlignment="1" applyProtection="1">
      <alignment horizontal="left" vertical="center" wrapText="1" indent="1"/>
      <protection locked="0"/>
    </xf>
    <xf numFmtId="0" fontId="13" fillId="4" borderId="25" xfId="1" applyNumberFormat="1" applyFont="1" applyFill="1" applyBorder="1" applyAlignment="1" applyProtection="1">
      <alignment horizontal="left" vertical="center" wrapText="1" indent="1"/>
      <protection locked="0"/>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8" xfId="0" applyFont="1" applyBorder="1" applyAlignment="1">
      <alignment horizontal="left" vertical="top" wrapText="1" indent="1"/>
    </xf>
    <xf numFmtId="0" fontId="9" fillId="6" borderId="24" xfId="0" applyFont="1" applyFill="1" applyBorder="1" applyAlignment="1">
      <alignment horizontal="center" vertical="top" wrapText="1"/>
    </xf>
    <xf numFmtId="0" fontId="9" fillId="6" borderId="13" xfId="0" applyFont="1" applyFill="1" applyBorder="1" applyAlignment="1">
      <alignment horizontal="center" vertical="top" wrapText="1"/>
    </xf>
    <xf numFmtId="0" fontId="9" fillId="6" borderId="25" xfId="0" applyFont="1" applyFill="1" applyBorder="1" applyAlignment="1">
      <alignment horizontal="center" vertical="top" wrapText="1"/>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6" fillId="3" borderId="0" xfId="0" applyFont="1" applyFill="1" applyAlignment="1">
      <alignment horizontal="center" vertical="top"/>
    </xf>
    <xf numFmtId="0" fontId="21" fillId="2" borderId="7" xfId="0" applyFont="1" applyFill="1" applyBorder="1" applyAlignment="1" applyProtection="1">
      <alignment horizontal="left" vertical="center" wrapText="1"/>
      <protection locked="0"/>
    </xf>
    <xf numFmtId="0" fontId="21" fillId="2" borderId="0"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8" fillId="0" borderId="24" xfId="0" applyFont="1" applyBorder="1" applyAlignment="1">
      <alignment horizontal="left" vertical="center" wrapText="1"/>
    </xf>
    <xf numFmtId="0" fontId="8" fillId="0" borderId="13" xfId="0" applyFont="1" applyBorder="1" applyAlignment="1">
      <alignment horizontal="left" vertical="center" wrapText="1"/>
    </xf>
    <xf numFmtId="0" fontId="9" fillId="0" borderId="25" xfId="0" applyFont="1" applyBorder="1" applyAlignment="1">
      <alignment horizontal="left" vertical="center" wrapText="1"/>
    </xf>
    <xf numFmtId="0" fontId="8" fillId="0" borderId="33" xfId="0" applyFont="1" applyBorder="1" applyAlignment="1">
      <alignment horizontal="left" vertical="center" wrapText="1"/>
    </xf>
    <xf numFmtId="0" fontId="8" fillId="0" borderId="14"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9" fillId="0" borderId="14" xfId="0" applyFont="1" applyBorder="1" applyAlignment="1">
      <alignment horizontal="left" vertical="center" wrapText="1"/>
    </xf>
    <xf numFmtId="0" fontId="9" fillId="0" borderId="30"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8" fillId="7" borderId="3" xfId="0" applyFont="1" applyFill="1" applyBorder="1" applyAlignment="1">
      <alignment horizontal="center" vertical="top"/>
    </xf>
    <xf numFmtId="0" fontId="8" fillId="7" borderId="11" xfId="0" applyFont="1" applyFill="1" applyBorder="1" applyAlignment="1">
      <alignment horizontal="center" vertical="top"/>
    </xf>
    <xf numFmtId="0" fontId="8" fillId="7" borderId="4" xfId="0" applyFont="1" applyFill="1" applyBorder="1" applyAlignment="1">
      <alignment horizontal="center" vertical="top"/>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13" fillId="4" borderId="24" xfId="1" applyNumberFormat="1" applyFont="1" applyFill="1" applyBorder="1" applyAlignment="1" applyProtection="1">
      <alignment horizontal="left" vertical="center" wrapText="1"/>
      <protection locked="0"/>
    </xf>
    <xf numFmtId="0" fontId="12" fillId="0" borderId="24" xfId="0" applyFont="1" applyBorder="1" applyAlignment="1">
      <alignment horizontal="center" vertical="center"/>
    </xf>
    <xf numFmtId="164" fontId="13" fillId="5" borderId="13" xfId="2" applyFont="1" applyFill="1" applyBorder="1" applyAlignment="1" applyProtection="1">
      <alignment horizontal="center" vertical="center" wrapText="1"/>
    </xf>
    <xf numFmtId="0" fontId="7" fillId="0" borderId="24" xfId="0" applyFont="1" applyBorder="1" applyAlignment="1">
      <alignment horizontal="left" vertical="top" wrapText="1"/>
    </xf>
    <xf numFmtId="0" fontId="7" fillId="0" borderId="13" xfId="0" applyFont="1" applyBorder="1" applyAlignment="1">
      <alignment horizontal="left" vertical="top" wrapText="1"/>
    </xf>
    <xf numFmtId="0" fontId="12" fillId="0" borderId="24" xfId="0" applyFont="1" applyBorder="1" applyAlignment="1">
      <alignment vertical="top" wrapText="1"/>
    </xf>
    <xf numFmtId="0" fontId="12" fillId="0" borderId="13" xfId="0" applyFont="1" applyBorder="1" applyAlignment="1">
      <alignment vertical="top" wrapText="1"/>
    </xf>
    <xf numFmtId="0" fontId="12" fillId="0" borderId="24" xfId="0" applyFont="1" applyBorder="1" applyAlignment="1">
      <alignment horizontal="left" vertical="top" wrapText="1"/>
    </xf>
    <xf numFmtId="0" fontId="12" fillId="0" borderId="13" xfId="0" applyFont="1" applyBorder="1" applyAlignment="1">
      <alignment horizontal="left" vertical="top" wrapText="1"/>
    </xf>
    <xf numFmtId="0" fontId="8" fillId="6" borderId="14"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6" fillId="3" borderId="0" xfId="0" applyFont="1" applyFill="1" applyAlignment="1">
      <alignment horizontal="left" vertical="top" wrapText="1"/>
    </xf>
    <xf numFmtId="0" fontId="8" fillId="7" borderId="7" xfId="0" applyFont="1" applyFill="1" applyBorder="1" applyAlignment="1">
      <alignment horizontal="center" vertical="top"/>
    </xf>
    <xf numFmtId="0" fontId="8" fillId="7" borderId="0" xfId="0" applyFont="1" applyFill="1" applyBorder="1" applyAlignment="1">
      <alignment horizontal="center" vertical="top"/>
    </xf>
    <xf numFmtId="0" fontId="8" fillId="7" borderId="8" xfId="0" applyFont="1" applyFill="1" applyBorder="1" applyAlignment="1">
      <alignment horizontal="center" vertical="top"/>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3" fillId="4" borderId="13" xfId="1" applyNumberFormat="1" applyFont="1" applyFill="1" applyBorder="1" applyAlignment="1" applyProtection="1">
      <alignment vertical="center" wrapText="1"/>
      <protection locked="0"/>
    </xf>
    <xf numFmtId="0" fontId="13" fillId="4" borderId="25" xfId="1" applyNumberFormat="1" applyFont="1" applyFill="1" applyBorder="1" applyAlignment="1" applyProtection="1">
      <alignment vertical="center" wrapText="1"/>
      <protection locked="0"/>
    </xf>
    <xf numFmtId="0" fontId="13" fillId="4" borderId="13" xfId="1" applyNumberFormat="1" applyFont="1" applyFill="1" applyBorder="1" applyAlignment="1" applyProtection="1">
      <alignment horizontal="center" vertical="center" wrapText="1"/>
      <protection locked="0"/>
    </xf>
    <xf numFmtId="0" fontId="13" fillId="4" borderId="27" xfId="1" applyNumberFormat="1" applyFont="1" applyFill="1" applyBorder="1" applyAlignment="1" applyProtection="1">
      <alignment horizontal="center" vertical="center" wrapText="1"/>
      <protection locked="0"/>
    </xf>
    <xf numFmtId="0" fontId="9" fillId="0" borderId="24" xfId="0" applyFont="1" applyBorder="1" applyAlignment="1">
      <alignment vertical="center" wrapText="1"/>
    </xf>
    <xf numFmtId="0" fontId="9" fillId="0" borderId="13"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2" borderId="7" xfId="0" applyFont="1" applyFill="1" applyBorder="1" applyAlignment="1">
      <alignment horizontal="center" vertical="top" wrapText="1"/>
    </xf>
    <xf numFmtId="0" fontId="9" fillId="0" borderId="7" xfId="0" applyFont="1" applyBorder="1" applyAlignment="1">
      <alignment vertical="top" wrapText="1"/>
    </xf>
    <xf numFmtId="0" fontId="9" fillId="0" borderId="0" xfId="0" applyFont="1" applyBorder="1" applyAlignment="1">
      <alignment vertical="top" wrapText="1"/>
    </xf>
    <xf numFmtId="0" fontId="9" fillId="0" borderId="8" xfId="0" applyFont="1" applyBorder="1" applyAlignment="1">
      <alignment vertical="top" wrapText="1"/>
    </xf>
    <xf numFmtId="0" fontId="12" fillId="0" borderId="26" xfId="0" applyFont="1" applyBorder="1" applyAlignment="1">
      <alignment horizontal="center" vertical="center"/>
    </xf>
    <xf numFmtId="164" fontId="13" fillId="5" borderId="27" xfId="2" applyFont="1" applyFill="1" applyBorder="1" applyAlignment="1" applyProtection="1">
      <alignment horizontal="center" vertical="center" wrapText="1"/>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8" fillId="6" borderId="24" xfId="0" applyFont="1" applyFill="1" applyBorder="1" applyAlignment="1">
      <alignment horizontal="center" vertical="top" wrapText="1"/>
    </xf>
    <xf numFmtId="0" fontId="8" fillId="6" borderId="13" xfId="0" applyFont="1" applyFill="1" applyBorder="1" applyAlignment="1">
      <alignment horizontal="center" vertical="top" wrapText="1"/>
    </xf>
    <xf numFmtId="0" fontId="8" fillId="6" borderId="25" xfId="0" applyFont="1" applyFill="1" applyBorder="1" applyAlignment="1">
      <alignment horizontal="center" vertical="top" wrapText="1"/>
    </xf>
    <xf numFmtId="14" fontId="13" fillId="4" borderId="13"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vertical="center" wrapText="1"/>
      <protection locked="0"/>
    </xf>
    <xf numFmtId="0" fontId="13" fillId="4" borderId="28" xfId="1" applyNumberFormat="1" applyFont="1" applyFill="1" applyBorder="1" applyAlignment="1" applyProtection="1">
      <alignment vertical="center" wrapText="1"/>
      <protection locked="0"/>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0" borderId="33" xfId="0" applyFont="1" applyBorder="1" applyAlignment="1">
      <alignment vertical="top" wrapText="1"/>
    </xf>
    <xf numFmtId="0" fontId="9" fillId="0" borderId="46" xfId="0" applyFont="1" applyBorder="1" applyAlignment="1">
      <alignment vertical="top" wrapText="1"/>
    </xf>
    <xf numFmtId="0" fontId="9" fillId="0" borderId="43" xfId="0" applyFont="1" applyBorder="1" applyAlignment="1">
      <alignment vertical="top" wrapText="1"/>
    </xf>
    <xf numFmtId="0" fontId="13" fillId="4" borderId="14" xfId="1" applyNumberFormat="1" applyFont="1" applyFill="1" applyBorder="1" applyAlignment="1" applyProtection="1">
      <alignment horizontal="center" vertical="top" wrapText="1"/>
      <protection locked="0"/>
    </xf>
    <xf numFmtId="0" fontId="13" fillId="4" borderId="34" xfId="1" applyNumberFormat="1" applyFont="1" applyFill="1" applyBorder="1" applyAlignment="1" applyProtection="1">
      <alignment horizontal="center" vertical="top" wrapText="1"/>
      <protection locked="0"/>
    </xf>
    <xf numFmtId="0" fontId="13" fillId="4" borderId="15" xfId="1" applyNumberFormat="1" applyFont="1" applyFill="1" applyBorder="1" applyAlignment="1" applyProtection="1">
      <alignment horizontal="center" vertical="top" wrapText="1"/>
      <protection locked="0"/>
    </xf>
    <xf numFmtId="0" fontId="13" fillId="4" borderId="14" xfId="1" applyNumberFormat="1" applyFont="1" applyFill="1" applyBorder="1" applyAlignment="1" applyProtection="1">
      <alignment horizontal="left" vertical="top" wrapText="1"/>
      <protection locked="0"/>
    </xf>
    <xf numFmtId="0" fontId="13" fillId="4" borderId="34"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22"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44"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20" xfId="1" applyNumberFormat="1" applyFont="1" applyFill="1" applyBorder="1" applyAlignment="1" applyProtection="1">
      <alignment vertical="top" wrapText="1"/>
      <protection locked="0"/>
    </xf>
    <xf numFmtId="0" fontId="13" fillId="4" borderId="45" xfId="1" applyNumberFormat="1" applyFont="1" applyFill="1" applyBorder="1" applyAlignment="1" applyProtection="1">
      <alignment vertical="top" wrapText="1"/>
      <protection locked="0"/>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13" fillId="4" borderId="1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13" fillId="4" borderId="27"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165" fontId="13" fillId="4" borderId="14" xfId="2" applyNumberFormat="1" applyFont="1" applyFill="1" applyBorder="1" applyAlignment="1" applyProtection="1">
      <alignment vertical="center" wrapText="1"/>
      <protection locked="0"/>
    </xf>
    <xf numFmtId="165" fontId="13" fillId="4" borderId="15" xfId="2" applyNumberFormat="1" applyFont="1" applyFill="1" applyBorder="1" applyAlignment="1" applyProtection="1">
      <alignment vertical="center" wrapText="1"/>
      <protection locked="0"/>
    </xf>
    <xf numFmtId="0" fontId="12" fillId="6" borderId="14" xfId="0" applyFont="1" applyFill="1" applyBorder="1" applyAlignment="1">
      <alignment horizontal="center" vertical="top" wrapText="1"/>
    </xf>
    <xf numFmtId="0" fontId="12" fillId="6" borderId="15" xfId="0" applyFont="1" applyFill="1" applyBorder="1" applyAlignment="1">
      <alignment horizontal="center" vertical="top" wrapText="1"/>
    </xf>
    <xf numFmtId="165" fontId="13" fillId="4" borderId="34" xfId="2" applyNumberFormat="1" applyFont="1" applyFill="1" applyBorder="1" applyAlignment="1" applyProtection="1">
      <alignment vertical="center" wrapText="1"/>
      <protection locked="0"/>
    </xf>
    <xf numFmtId="0" fontId="9" fillId="0" borderId="14"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5" xfId="0" applyFont="1" applyBorder="1" applyAlignment="1">
      <alignment horizontal="center" vertical="center" wrapText="1"/>
    </xf>
    <xf numFmtId="0" fontId="12" fillId="6" borderId="32" xfId="0" applyFont="1" applyFill="1" applyBorder="1" applyAlignment="1">
      <alignment horizontal="center" vertical="top" wrapText="1"/>
    </xf>
    <xf numFmtId="0" fontId="12" fillId="6" borderId="17" xfId="0" applyFont="1" applyFill="1" applyBorder="1" applyAlignment="1">
      <alignment horizontal="center" vertical="top" wrapText="1"/>
    </xf>
    <xf numFmtId="0" fontId="12" fillId="6" borderId="18" xfId="0" applyFont="1" applyFill="1" applyBorder="1" applyAlignment="1">
      <alignment horizontal="center" vertical="top" wrapText="1"/>
    </xf>
    <xf numFmtId="0" fontId="12" fillId="6" borderId="29" xfId="0" applyFont="1" applyFill="1" applyBorder="1" applyAlignment="1">
      <alignment horizontal="center" vertical="top" wrapText="1"/>
    </xf>
    <xf numFmtId="0" fontId="12" fillId="6" borderId="20" xfId="0" applyFont="1" applyFill="1" applyBorder="1" applyAlignment="1">
      <alignment horizontal="center" vertical="top" wrapText="1"/>
    </xf>
    <xf numFmtId="0" fontId="12" fillId="6" borderId="21" xfId="0" applyFont="1" applyFill="1" applyBorder="1" applyAlignment="1">
      <alignment horizontal="center" vertical="top" wrapText="1"/>
    </xf>
    <xf numFmtId="0" fontId="9" fillId="0" borderId="24" xfId="0" applyFont="1" applyBorder="1" applyAlignment="1">
      <alignment horizontal="left" vertical="top" wrapText="1"/>
    </xf>
    <xf numFmtId="0" fontId="9" fillId="0" borderId="13" xfId="0" applyFont="1" applyBorder="1" applyAlignment="1">
      <alignment horizontal="left" vertical="top" wrapText="1"/>
    </xf>
    <xf numFmtId="0" fontId="8" fillId="0" borderId="24" xfId="0" applyFont="1" applyBorder="1" applyAlignment="1">
      <alignment horizontal="left" vertical="top" wrapText="1"/>
    </xf>
    <xf numFmtId="0" fontId="8" fillId="0" borderId="13" xfId="0" applyFont="1" applyBorder="1" applyAlignment="1">
      <alignment horizontal="left" vertical="top" wrapText="1"/>
    </xf>
    <xf numFmtId="0" fontId="9" fillId="0" borderId="32"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2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3" xfId="0" applyFont="1" applyBorder="1" applyAlignment="1">
      <alignment horizontal="left" vertical="center" wrapText="1"/>
    </xf>
    <xf numFmtId="0" fontId="13" fillId="4" borderId="7" xfId="1" applyNumberFormat="1" applyFont="1" applyFill="1" applyBorder="1" applyAlignment="1" applyProtection="1">
      <alignment horizontal="left" vertical="top" wrapText="1"/>
      <protection locked="0"/>
    </xf>
    <xf numFmtId="0" fontId="13" fillId="4" borderId="0" xfId="1" applyNumberFormat="1" applyFont="1" applyFill="1" applyBorder="1" applyAlignment="1" applyProtection="1">
      <alignment horizontal="left" vertical="top" wrapText="1"/>
      <protection locked="0"/>
    </xf>
    <xf numFmtId="0" fontId="13" fillId="4" borderId="8" xfId="1" applyNumberFormat="1" applyFont="1" applyFill="1" applyBorder="1" applyAlignment="1" applyProtection="1">
      <alignment horizontal="left" vertical="top" wrapText="1"/>
      <protection locked="0"/>
    </xf>
    <xf numFmtId="0" fontId="25" fillId="2" borderId="10" xfId="0" applyFont="1" applyFill="1" applyBorder="1" applyAlignment="1">
      <alignment horizontal="center"/>
    </xf>
    <xf numFmtId="0" fontId="30"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D1D78EE6-6ABC-4090-A974-7C3874930E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425450</xdr:colOff>
      <xdr:row>0</xdr:row>
      <xdr:rowOff>0</xdr:rowOff>
    </xdr:from>
    <xdr:to>
      <xdr:col>11</xdr:col>
      <xdr:colOff>1000125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9010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6"/>
  <sheetViews>
    <sheetView showGridLines="0" topLeftCell="A10" workbookViewId="0">
      <selection activeCell="B21" sqref="B21"/>
    </sheetView>
  </sheetViews>
  <sheetFormatPr defaultColWidth="9.1796875" defaultRowHeight="14" x14ac:dyDescent="0.35"/>
  <cols>
    <col min="1" max="1" width="24.453125" style="101" bestFit="1" customWidth="1"/>
    <col min="2" max="2" width="26.26953125" style="35" customWidth="1"/>
    <col min="3" max="3" width="22.1796875" style="35" bestFit="1" customWidth="1"/>
    <col min="4" max="4" width="12.453125" style="35" bestFit="1" customWidth="1"/>
    <col min="5" max="16384" width="9.1796875" style="35"/>
  </cols>
  <sheetData>
    <row r="1" spans="1:6" s="108" customFormat="1" x14ac:dyDescent="0.35">
      <c r="A1" s="108" t="s">
        <v>66</v>
      </c>
      <c r="B1" s="108" t="s">
        <v>67</v>
      </c>
      <c r="C1" s="108" t="s">
        <v>68</v>
      </c>
      <c r="F1" s="108" t="s">
        <v>69</v>
      </c>
    </row>
    <row r="2" spans="1:6" x14ac:dyDescent="0.35">
      <c r="A2" s="101" t="s">
        <v>70</v>
      </c>
      <c r="B2" s="35" t="s">
        <v>264</v>
      </c>
      <c r="C2" s="35" t="str">
        <f>B2</f>
        <v>RR-2025-002</v>
      </c>
      <c r="F2" s="35" t="s">
        <v>181</v>
      </c>
    </row>
    <row r="3" spans="1:6" x14ac:dyDescent="0.35">
      <c r="A3" s="101" t="s">
        <v>71</v>
      </c>
      <c r="B3" s="8" t="s">
        <v>265</v>
      </c>
      <c r="C3" s="8" t="s">
        <v>266</v>
      </c>
      <c r="F3" s="35" t="s">
        <v>182</v>
      </c>
    </row>
    <row r="4" spans="1:6" x14ac:dyDescent="0.35">
      <c r="A4" s="101" t="s">
        <v>141</v>
      </c>
      <c r="F4" s="35" t="s">
        <v>183</v>
      </c>
    </row>
    <row r="5" spans="1:6" ht="28" x14ac:dyDescent="0.35">
      <c r="A5" s="102" t="s">
        <v>203</v>
      </c>
      <c r="B5" s="35" t="s">
        <v>267</v>
      </c>
      <c r="C5" s="35" t="s">
        <v>281</v>
      </c>
      <c r="D5" s="35" t="s">
        <v>260</v>
      </c>
    </row>
    <row r="6" spans="1:6" x14ac:dyDescent="0.35">
      <c r="A6" s="104" t="s">
        <v>208</v>
      </c>
      <c r="B6" s="93">
        <v>2022</v>
      </c>
      <c r="C6" s="93">
        <f>B6</f>
        <v>2022</v>
      </c>
      <c r="F6" s="107" t="s">
        <v>211</v>
      </c>
    </row>
    <row r="7" spans="1:6" x14ac:dyDescent="0.35">
      <c r="A7" s="104" t="s">
        <v>209</v>
      </c>
      <c r="B7" s="105" t="s">
        <v>268</v>
      </c>
      <c r="C7" s="129" t="s">
        <v>269</v>
      </c>
      <c r="F7" s="35" t="s">
        <v>263</v>
      </c>
    </row>
    <row r="8" spans="1:6" x14ac:dyDescent="0.35">
      <c r="A8" s="104" t="s">
        <v>210</v>
      </c>
      <c r="B8" s="93">
        <v>2025</v>
      </c>
      <c r="C8" s="93">
        <f>B8</f>
        <v>2025</v>
      </c>
      <c r="F8" s="35" t="s">
        <v>262</v>
      </c>
    </row>
    <row r="9" spans="1:6" x14ac:dyDescent="0.35">
      <c r="A9" s="101" t="s">
        <v>186</v>
      </c>
      <c r="B9" s="8" t="s">
        <v>284</v>
      </c>
      <c r="C9" s="8" t="s">
        <v>282</v>
      </c>
      <c r="F9" s="103" t="s">
        <v>212</v>
      </c>
    </row>
    <row r="10" spans="1:6" x14ac:dyDescent="0.35">
      <c r="A10" s="101" t="s">
        <v>187</v>
      </c>
      <c r="B10" s="8" t="s">
        <v>285</v>
      </c>
      <c r="C10" s="8" t="s">
        <v>283</v>
      </c>
    </row>
    <row r="11" spans="1:6" x14ac:dyDescent="0.35">
      <c r="A11" s="101" t="s">
        <v>72</v>
      </c>
      <c r="B11" s="134" t="s">
        <v>278</v>
      </c>
      <c r="C11" s="135" t="s">
        <v>279</v>
      </c>
    </row>
    <row r="12" spans="1:6" x14ac:dyDescent="0.35">
      <c r="B12" s="136"/>
      <c r="C12" s="136"/>
    </row>
    <row r="13" spans="1:6" x14ac:dyDescent="0.35">
      <c r="A13" s="101" t="s">
        <v>199</v>
      </c>
      <c r="B13" s="136" t="s">
        <v>270</v>
      </c>
      <c r="C13" s="136" t="s">
        <v>271</v>
      </c>
      <c r="D13" s="35" t="s">
        <v>272</v>
      </c>
    </row>
    <row r="14" spans="1:6" x14ac:dyDescent="0.35">
      <c r="A14" s="101" t="s">
        <v>200</v>
      </c>
      <c r="B14" s="136" t="s">
        <v>273</v>
      </c>
      <c r="C14" s="136" t="s">
        <v>274</v>
      </c>
      <c r="D14" s="35" t="s">
        <v>275</v>
      </c>
    </row>
    <row r="15" spans="1:6" x14ac:dyDescent="0.35">
      <c r="B15" s="136"/>
      <c r="C15" s="136"/>
    </row>
    <row r="16" spans="1:6" x14ac:dyDescent="0.35">
      <c r="A16" s="101" t="s">
        <v>73</v>
      </c>
      <c r="B16" s="136" t="s">
        <v>287</v>
      </c>
      <c r="C16" s="137" t="s">
        <v>288</v>
      </c>
    </row>
    <row r="17" spans="1:4" x14ac:dyDescent="0.35">
      <c r="A17" s="101" t="s">
        <v>207</v>
      </c>
      <c r="B17" s="138" t="s">
        <v>276</v>
      </c>
      <c r="C17" s="138" t="s">
        <v>277</v>
      </c>
    </row>
    <row r="18" spans="1:4" x14ac:dyDescent="0.35">
      <c r="B18" s="136"/>
      <c r="C18" s="136"/>
    </row>
    <row r="19" spans="1:4" x14ac:dyDescent="0.35">
      <c r="A19" s="104" t="s">
        <v>74</v>
      </c>
      <c r="B19" s="139"/>
      <c r="C19" s="139"/>
    </row>
    <row r="20" spans="1:4" x14ac:dyDescent="0.35">
      <c r="A20" s="104" t="s">
        <v>75</v>
      </c>
      <c r="B20" s="135"/>
      <c r="C20" s="136"/>
    </row>
    <row r="21" spans="1:4" ht="168" x14ac:dyDescent="0.35">
      <c r="A21" s="104" t="s">
        <v>76</v>
      </c>
      <c r="B21" s="130" t="s">
        <v>289</v>
      </c>
      <c r="C21" s="130"/>
    </row>
    <row r="23" spans="1:4" x14ac:dyDescent="0.35">
      <c r="A23" s="101" t="s">
        <v>247</v>
      </c>
      <c r="B23" s="106" t="s">
        <v>243</v>
      </c>
      <c r="C23" s="106" t="s">
        <v>244</v>
      </c>
      <c r="D23" s="101" t="str">
        <f>IF(Intro!$G$22="English",B23,C23)</f>
        <v>Yes</v>
      </c>
    </row>
    <row r="24" spans="1:4" x14ac:dyDescent="0.35">
      <c r="B24" s="106" t="s">
        <v>245</v>
      </c>
      <c r="C24" s="106" t="s">
        <v>246</v>
      </c>
      <c r="D24" s="101" t="str">
        <f>IF(Intro!$G$22="English",B24,C24)</f>
        <v>No</v>
      </c>
    </row>
    <row r="25" spans="1:4" x14ac:dyDescent="0.35">
      <c r="B25" s="106"/>
      <c r="C25" s="106"/>
    </row>
    <row r="26" spans="1:4" x14ac:dyDescent="0.35">
      <c r="B26" s="106"/>
      <c r="C26" s="106"/>
    </row>
  </sheetData>
  <dataValidations count="2">
    <dataValidation type="list" allowBlank="1" showInputMessage="1" showErrorMessage="1" sqref="C4" xr:uid="{CB882B65-265B-4E24-86A0-EFA2F768DD99}">
      <formula1>"le dumping, le subventionnement, le dumping et le subventionnement"</formula1>
    </dataValidation>
    <dataValidation type="list" allowBlank="1" showInputMessage="1" showErrorMessage="1" sqref="B4" xr:uid="{667004F1-1FB9-4AA2-819A-8CCEB0148279}">
      <formula1>"dumping, subsidization, dumping and subsidization"</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30A9-1538-4506-A801-056362A53633}">
  <sheetPr>
    <tabColor rgb="FFFF0000"/>
  </sheetPr>
  <dimension ref="A1:L15"/>
  <sheetViews>
    <sheetView workbookViewId="0">
      <selection activeCell="I16" sqref="I16"/>
    </sheetView>
  </sheetViews>
  <sheetFormatPr defaultRowHeight="14.5" x14ac:dyDescent="0.35"/>
  <cols>
    <col min="2" max="2" width="2.81640625" customWidth="1"/>
    <col min="3" max="3" width="27.26953125" bestFit="1" customWidth="1"/>
    <col min="4" max="4" width="21.54296875" bestFit="1" customWidth="1"/>
    <col min="5" max="5" width="24.453125" customWidth="1"/>
    <col min="6" max="6" width="27" customWidth="1"/>
    <col min="7" max="7" width="20.54296875" customWidth="1"/>
    <col min="8" max="8" width="15" customWidth="1"/>
    <col min="9" max="9" width="21.81640625" customWidth="1"/>
    <col min="10" max="10" width="2.81640625" customWidth="1"/>
    <col min="11" max="11" width="17.26953125" bestFit="1" customWidth="1"/>
    <col min="12" max="12" width="63.26953125" customWidth="1"/>
  </cols>
  <sheetData>
    <row r="1" spans="1:12" x14ac:dyDescent="0.35">
      <c r="A1" s="150"/>
      <c r="B1" s="150"/>
      <c r="C1" s="150"/>
      <c r="D1" s="150"/>
      <c r="E1" s="150"/>
      <c r="F1" s="150"/>
      <c r="G1" s="150"/>
      <c r="H1" s="150"/>
      <c r="I1" s="150"/>
      <c r="J1" s="150"/>
      <c r="K1" s="150"/>
    </row>
    <row r="2" spans="1:12" ht="15" thickBot="1" x14ac:dyDescent="0.4">
      <c r="A2" s="150"/>
      <c r="B2" s="150"/>
      <c r="C2" s="150"/>
      <c r="D2" s="150"/>
      <c r="E2" s="150"/>
      <c r="F2" s="150"/>
      <c r="G2" s="150"/>
      <c r="H2" s="150"/>
      <c r="I2" s="150"/>
      <c r="J2" s="150"/>
      <c r="K2" s="150"/>
    </row>
    <row r="3" spans="1:12" x14ac:dyDescent="0.35">
      <c r="A3" s="150"/>
      <c r="B3" s="153"/>
      <c r="C3" s="154"/>
      <c r="D3" s="154"/>
      <c r="E3" s="154"/>
      <c r="F3" s="154"/>
      <c r="G3" s="154"/>
      <c r="H3" s="154"/>
      <c r="I3" s="154"/>
      <c r="J3" s="155"/>
      <c r="K3" s="150"/>
    </row>
    <row r="4" spans="1:12" x14ac:dyDescent="0.35">
      <c r="A4" s="150"/>
      <c r="B4" s="159"/>
      <c r="C4" s="200"/>
      <c r="D4" s="161"/>
      <c r="E4" s="201"/>
      <c r="F4" s="201"/>
      <c r="G4" s="201"/>
      <c r="H4" s="163"/>
      <c r="I4" s="163"/>
      <c r="J4" s="164"/>
      <c r="K4" s="150"/>
    </row>
    <row r="5" spans="1:12" ht="39.5" x14ac:dyDescent="0.35">
      <c r="A5" s="150"/>
      <c r="B5" s="159"/>
      <c r="C5" s="165"/>
      <c r="D5" s="202" t="s">
        <v>319</v>
      </c>
      <c r="E5" s="202" t="s">
        <v>320</v>
      </c>
      <c r="F5" s="202" t="s">
        <v>321</v>
      </c>
      <c r="G5" s="202" t="s">
        <v>322</v>
      </c>
      <c r="H5" s="202" t="s">
        <v>323</v>
      </c>
      <c r="I5" s="202" t="s">
        <v>324</v>
      </c>
      <c r="J5" s="203"/>
      <c r="K5" s="150"/>
    </row>
    <row r="6" spans="1:12" x14ac:dyDescent="0.35">
      <c r="A6" s="150"/>
      <c r="B6" s="159"/>
      <c r="C6" s="204">
        <f>Intro!E61</f>
        <v>0</v>
      </c>
      <c r="D6" s="205" t="str">
        <f>IF(OR(Public!$E142="Yes",Public!$E142="Oui"),"X","")</f>
        <v/>
      </c>
      <c r="E6" s="205" t="str">
        <f>IF(OR(Public!$E152="Yes",Public!$E152="Oui"),"X","")</f>
        <v/>
      </c>
      <c r="F6" s="205" t="str">
        <f>IF(OR(Public!$E162="Yes",Public!$E162="Oui"),"X","")</f>
        <v/>
      </c>
      <c r="G6" s="205" t="str">
        <f>IF(OR(Public!$E172="Yes",Public!$E172="Oui"),"X","")</f>
        <v/>
      </c>
      <c r="H6" s="205" t="str">
        <f>IF(OR(Public!$E182="Yes",Public!$E182="Oui"),"X","")</f>
        <v/>
      </c>
      <c r="I6" s="205" t="str">
        <f>IF(OR(Public!$E192="Yes",Public!$E192="Oui"),"X","")</f>
        <v/>
      </c>
      <c r="J6" s="167"/>
      <c r="K6" s="171" t="s">
        <v>294</v>
      </c>
    </row>
    <row r="7" spans="1:12" x14ac:dyDescent="0.35">
      <c r="A7" s="150"/>
      <c r="B7" s="172"/>
      <c r="C7" s="168"/>
      <c r="D7" s="206"/>
      <c r="E7" s="170"/>
      <c r="F7" s="170"/>
      <c r="G7" s="170"/>
      <c r="H7" s="170"/>
      <c r="I7" s="207"/>
      <c r="J7" s="167"/>
      <c r="K7" s="150"/>
    </row>
    <row r="8" spans="1:12" ht="39.5" x14ac:dyDescent="0.35">
      <c r="A8" s="150"/>
      <c r="B8" s="172"/>
      <c r="C8" s="168"/>
      <c r="D8" s="202" t="s">
        <v>325</v>
      </c>
      <c r="E8" s="202" t="s">
        <v>326</v>
      </c>
      <c r="F8" s="202" t="s">
        <v>327</v>
      </c>
      <c r="G8" s="202" t="s">
        <v>328</v>
      </c>
      <c r="H8" s="202" t="s">
        <v>329</v>
      </c>
      <c r="I8" s="207"/>
      <c r="J8" s="167"/>
      <c r="K8" s="150"/>
      <c r="L8" s="171" t="s">
        <v>294</v>
      </c>
    </row>
    <row r="9" spans="1:12" x14ac:dyDescent="0.35">
      <c r="A9" s="150"/>
      <c r="B9" s="172"/>
      <c r="C9" s="168">
        <f>C6</f>
        <v>0</v>
      </c>
      <c r="D9" s="205" t="str">
        <f>IF(OR(Public!$E202="Yes",Public!$E202="Oui"),"X","")</f>
        <v/>
      </c>
      <c r="E9" s="205" t="str">
        <f>IF(OR(Public!$E212="Yes",Public!$E212="Oui"),"X","")</f>
        <v/>
      </c>
      <c r="F9" s="205" t="str">
        <f>IF(OR(Public!$E222="Yes",Public!$E222="Oui"),"X","")</f>
        <v/>
      </c>
      <c r="G9" s="205" t="str">
        <f>IF(OR(Public!$E232="Yes",Public!$E232="Oui"),"X","")</f>
        <v/>
      </c>
      <c r="H9" s="205" t="str">
        <f>IF(OR(Public!$E242="Yes",Public!$E242="Oui"),"X","")</f>
        <v/>
      </c>
      <c r="I9" s="207"/>
      <c r="J9" s="167"/>
      <c r="K9" s="171" t="s">
        <v>294</v>
      </c>
      <c r="L9">
        <f>Public!F242</f>
        <v>0</v>
      </c>
    </row>
    <row r="10" spans="1:12" x14ac:dyDescent="0.35">
      <c r="A10" s="150"/>
      <c r="B10" s="172"/>
      <c r="C10" s="208"/>
      <c r="D10" s="209"/>
      <c r="E10" s="170"/>
      <c r="F10" s="170"/>
      <c r="G10" s="170"/>
      <c r="H10" s="170"/>
      <c r="I10" s="207"/>
      <c r="J10" s="167"/>
      <c r="K10" s="150"/>
    </row>
    <row r="11" spans="1:12" x14ac:dyDescent="0.35">
      <c r="A11" s="150"/>
      <c r="B11" s="159"/>
      <c r="C11" s="192" t="s">
        <v>317</v>
      </c>
      <c r="D11" s="166"/>
      <c r="E11" s="191"/>
      <c r="F11" s="191"/>
      <c r="G11" s="157"/>
      <c r="H11" s="157"/>
      <c r="I11" s="157"/>
      <c r="J11" s="167"/>
      <c r="K11" s="150"/>
    </row>
    <row r="12" spans="1:12" x14ac:dyDescent="0.35">
      <c r="A12" s="150"/>
      <c r="B12" s="159"/>
      <c r="C12" s="440" t="str">
        <f>"1. "&amp;"bluh"</f>
        <v>1. bluh</v>
      </c>
      <c r="D12" s="440"/>
      <c r="E12" s="440"/>
      <c r="F12" s="440"/>
      <c r="G12" s="440"/>
      <c r="H12" s="440"/>
      <c r="I12" s="440"/>
      <c r="J12" s="167"/>
      <c r="K12" s="150"/>
    </row>
    <row r="13" spans="1:12" x14ac:dyDescent="0.35">
      <c r="A13" s="150"/>
      <c r="B13" s="159"/>
      <c r="C13" s="440" t="s">
        <v>318</v>
      </c>
      <c r="D13" s="440"/>
      <c r="E13" s="440"/>
      <c r="F13" s="440"/>
      <c r="G13" s="440"/>
      <c r="H13" s="440"/>
      <c r="I13" s="440"/>
      <c r="J13" s="167"/>
      <c r="K13" s="150"/>
    </row>
    <row r="14" spans="1:12" ht="15" thickBot="1" x14ac:dyDescent="0.4">
      <c r="A14" s="150"/>
      <c r="B14" s="196"/>
      <c r="C14" s="197"/>
      <c r="D14" s="197"/>
      <c r="E14" s="198"/>
      <c r="F14" s="198"/>
      <c r="G14" s="198"/>
      <c r="H14" s="198"/>
      <c r="I14" s="198"/>
      <c r="J14" s="199"/>
      <c r="K14" s="150"/>
    </row>
    <row r="15" spans="1:12" x14ac:dyDescent="0.35">
      <c r="A15" s="150"/>
      <c r="B15" s="150"/>
      <c r="C15" s="150"/>
      <c r="D15" s="150"/>
      <c r="E15" s="150"/>
      <c r="F15" s="150"/>
      <c r="G15" s="150"/>
      <c r="H15" s="150"/>
      <c r="I15" s="150"/>
      <c r="J15" s="150"/>
      <c r="K15" s="150"/>
    </row>
  </sheetData>
  <mergeCells count="2">
    <mergeCell ref="C12:I12"/>
    <mergeCell ref="C13:I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2"/>
  <sheetViews>
    <sheetView showGridLines="0" tabSelected="1" zoomScaleNormal="100" workbookViewId="0">
      <selection activeCell="G22" sqref="G22:G23"/>
    </sheetView>
  </sheetViews>
  <sheetFormatPr defaultColWidth="9.26953125" defaultRowHeight="14" x14ac:dyDescent="0.35"/>
  <cols>
    <col min="1" max="1" width="1.7265625" style="28" customWidth="1"/>
    <col min="2" max="12" width="14.54296875" style="2" customWidth="1"/>
    <col min="13" max="13" width="9.36328125" style="7" customWidth="1"/>
    <col min="14" max="14" width="9.36328125" style="8" customWidth="1"/>
    <col min="15" max="15" width="17.54296875" style="8" hidden="1" customWidth="1"/>
    <col min="16" max="16" width="18.26953125" style="8" hidden="1" customWidth="1"/>
    <col min="17" max="25" width="9.36328125" style="8" customWidth="1"/>
    <col min="26" max="16384" width="9.26953125" style="8"/>
  </cols>
  <sheetData>
    <row r="1" spans="1:23" x14ac:dyDescent="0.35">
      <c r="O1" s="9" t="s">
        <v>67</v>
      </c>
      <c r="P1" s="9" t="s">
        <v>77</v>
      </c>
    </row>
    <row r="2" spans="1:23" x14ac:dyDescent="0.35">
      <c r="B2" s="10" t="s">
        <v>0</v>
      </c>
      <c r="C2" s="10"/>
      <c r="D2" s="10"/>
      <c r="O2" s="11"/>
      <c r="P2" s="11"/>
    </row>
    <row r="3" spans="1:23" x14ac:dyDescent="0.35">
      <c r="B3" s="12"/>
      <c r="C3" s="12"/>
      <c r="D3" s="12"/>
      <c r="O3" s="11"/>
      <c r="P3" s="11"/>
    </row>
    <row r="4" spans="1:23" s="1" customFormat="1" x14ac:dyDescent="0.35">
      <c r="A4" s="33"/>
      <c r="B4" s="234" t="s">
        <v>224</v>
      </c>
      <c r="C4" s="235"/>
      <c r="D4" s="235"/>
      <c r="E4" s="235"/>
      <c r="F4" s="235"/>
      <c r="G4" s="235"/>
      <c r="H4" s="235"/>
      <c r="I4" s="235"/>
      <c r="J4" s="235"/>
      <c r="K4" s="235"/>
      <c r="L4" s="236"/>
      <c r="M4" s="13"/>
      <c r="N4" s="13"/>
      <c r="O4" s="14"/>
      <c r="P4" s="14"/>
    </row>
    <row r="5" spans="1:23" s="1" customFormat="1" x14ac:dyDescent="0.35">
      <c r="A5" s="33"/>
      <c r="B5" s="237" t="str">
        <f>Variables!B2</f>
        <v>RR-2025-002</v>
      </c>
      <c r="C5" s="238"/>
      <c r="D5" s="238"/>
      <c r="E5" s="238"/>
      <c r="F5" s="238"/>
      <c r="G5" s="238"/>
      <c r="H5" s="238"/>
      <c r="I5" s="238"/>
      <c r="J5" s="238"/>
      <c r="K5" s="238"/>
      <c r="L5" s="239"/>
      <c r="M5" s="13"/>
      <c r="N5" s="13"/>
      <c r="O5" s="14"/>
      <c r="P5" s="14"/>
    </row>
    <row r="6" spans="1:23" s="6" customFormat="1" x14ac:dyDescent="0.35">
      <c r="A6" s="33"/>
      <c r="B6" s="211" t="str">
        <f>UPPER(IF(Intro!$G$22="English",Variables!B3,Variables!C3))</f>
        <v>CONCRETE REINFORCING BAR</v>
      </c>
      <c r="C6" s="212"/>
      <c r="D6" s="212"/>
      <c r="E6" s="212"/>
      <c r="F6" s="212"/>
      <c r="G6" s="212"/>
      <c r="H6" s="212"/>
      <c r="I6" s="212"/>
      <c r="J6" s="212"/>
      <c r="K6" s="212"/>
      <c r="L6" s="213"/>
      <c r="M6" s="24"/>
      <c r="N6" s="24"/>
      <c r="O6" s="16"/>
      <c r="P6" s="16"/>
    </row>
    <row r="7" spans="1:23" s="6" customFormat="1" x14ac:dyDescent="0.35">
      <c r="A7" s="33"/>
      <c r="B7" s="15"/>
      <c r="C7" s="15"/>
      <c r="D7" s="15"/>
      <c r="E7" s="3"/>
      <c r="F7" s="3"/>
      <c r="G7" s="3"/>
      <c r="H7" s="3"/>
      <c r="I7" s="3"/>
      <c r="J7" s="3"/>
      <c r="K7" s="3"/>
      <c r="L7" s="3"/>
      <c r="O7" s="16"/>
      <c r="P7" s="16"/>
    </row>
    <row r="8" spans="1:23" s="1" customFormat="1" x14ac:dyDescent="0.35">
      <c r="A8" s="33"/>
      <c r="B8" s="214" t="s">
        <v>223</v>
      </c>
      <c r="C8" s="215"/>
      <c r="D8" s="215"/>
      <c r="E8" s="215"/>
      <c r="F8" s="215"/>
      <c r="G8" s="215"/>
      <c r="H8" s="215"/>
      <c r="I8" s="215"/>
      <c r="J8" s="215"/>
      <c r="K8" s="215"/>
      <c r="L8" s="216"/>
      <c r="M8" s="13"/>
      <c r="N8" s="13"/>
      <c r="O8" s="14"/>
      <c r="P8" s="14"/>
    </row>
    <row r="9" spans="1:23" x14ac:dyDescent="0.35">
      <c r="B9" s="17"/>
      <c r="C9" s="29"/>
      <c r="D9" s="29"/>
      <c r="E9" s="30"/>
      <c r="F9" s="30"/>
      <c r="G9" s="30"/>
      <c r="H9" s="30"/>
      <c r="I9" s="30"/>
      <c r="J9" s="30"/>
      <c r="K9" s="30"/>
      <c r="L9" s="18"/>
      <c r="M9" s="8"/>
      <c r="O9" s="210" t="s">
        <v>261</v>
      </c>
      <c r="P9" s="210"/>
    </row>
    <row r="10" spans="1:23" s="35" customFormat="1" ht="15" customHeight="1" x14ac:dyDescent="0.35">
      <c r="A10" s="74"/>
      <c r="B10" s="217" t="str">
        <f>"The information requested in this questionnaire will be used by the Canadian International Trade Tribunal (the Tribunal) in connection with its expiry review concerning the dumping of "&amp;Variables!B3&amp;" (as defined below) originating in or exported from "&amp;Variables!B5&amp;" and the subsidizing of "&amp;Variables!B3&amp;" originating in or exported from the People's Republic of China. Your firm's knowledge and experience will aid the Tribunal in the proper conduct of its review by helping it better understand the Canadian market for "&amp;Variables!B3&amp;". The Tribunal therefore requests a response to this questionnaire from your firm."</f>
        <v>The information requested in this questionnaire will be used by the Canadian International Trade Tribunal (the Tribunal) in connection with its expiry review concerning the dumping of concrete reinforcing bar (as defined below) originating in or exported from the People's Republic of China, the Republic of Korea, and the Republic of Türkiye and the subsidizing of concrete reinforcing bar originating in or exported from the People's Republic of China. Your firm's knowledge and experience will aid the Tribunal in the proper conduct of its review by helping it better understand the Canadian market for concrete reinforcing bar. The Tribunal therefore requests a response to this questionnaire from your firm.</v>
      </c>
      <c r="C10" s="218"/>
      <c r="D10" s="218"/>
      <c r="E10" s="218"/>
      <c r="F10" s="218"/>
      <c r="G10" s="109"/>
      <c r="H10" s="266" t="str">
        <f>"Les renseignements demandés dans le présent questionnaire seront utilisés par le Tribunal canadien du commerce extérieur (le Tribunal) dans le cadre de son réexamen relatif à l'expiration concernant le dumping de "&amp;Variables!C3&amp;" (telles que définies ci-dessous) originaires ou exportées "&amp;Variables!C5&amp;" et le subventionnement de "&amp;Variables!C3&amp;" originaires ou exportées de la République populaire de Chine.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barres d'armature pour béton (telles que définies ci-dessous) originaires ou exportées de la République populaire de Chine, de la République de Corée et de la République de Türkiye et le subventionnement de barres d'armature pour béton originaires ou exportées de la République populaire de Chine. Les connaissances et l'expérience de votre entreprise aideraient le Tribunal à mener correctement son enquête en lui permettant de mieux comprendre le marché canadien de barres d'armature pour béton. Le Tribunal demande donc à votre entreprise de répondre à ce questionnaire.</v>
      </c>
      <c r="I10" s="266"/>
      <c r="J10" s="266"/>
      <c r="K10" s="266"/>
      <c r="L10" s="267"/>
      <c r="N10" s="46"/>
      <c r="O10" s="210"/>
      <c r="P10" s="210"/>
      <c r="Q10" s="46"/>
      <c r="R10" s="46"/>
      <c r="S10" s="46"/>
      <c r="T10" s="46"/>
      <c r="U10" s="46"/>
      <c r="V10" s="46"/>
      <c r="W10" s="46"/>
    </row>
    <row r="11" spans="1:23" s="35" customFormat="1" ht="15" customHeight="1" x14ac:dyDescent="0.35">
      <c r="A11" s="74"/>
      <c r="B11" s="217"/>
      <c r="C11" s="218"/>
      <c r="D11" s="218"/>
      <c r="E11" s="218"/>
      <c r="F11" s="218"/>
      <c r="G11" s="109"/>
      <c r="H11" s="266"/>
      <c r="I11" s="266"/>
      <c r="J11" s="266"/>
      <c r="K11" s="266"/>
      <c r="L11" s="267"/>
      <c r="N11" s="46"/>
      <c r="O11" s="210"/>
      <c r="P11" s="210"/>
      <c r="Q11" s="46"/>
      <c r="R11" s="46"/>
      <c r="S11" s="46"/>
      <c r="T11" s="46"/>
      <c r="U11" s="46"/>
      <c r="V11" s="46"/>
      <c r="W11" s="46"/>
    </row>
    <row r="12" spans="1:23" s="35" customFormat="1" ht="15" customHeight="1" x14ac:dyDescent="0.35">
      <c r="A12" s="74"/>
      <c r="B12" s="217"/>
      <c r="C12" s="218"/>
      <c r="D12" s="218"/>
      <c r="E12" s="218"/>
      <c r="F12" s="218"/>
      <c r="G12" s="109"/>
      <c r="H12" s="266"/>
      <c r="I12" s="266"/>
      <c r="J12" s="266"/>
      <c r="K12" s="266"/>
      <c r="L12" s="267"/>
      <c r="N12" s="46"/>
      <c r="O12" s="210"/>
      <c r="P12" s="210"/>
      <c r="Q12" s="46"/>
      <c r="R12" s="46"/>
      <c r="S12" s="46"/>
      <c r="T12" s="46"/>
      <c r="U12" s="46"/>
      <c r="V12" s="46"/>
      <c r="W12" s="46"/>
    </row>
    <row r="13" spans="1:23" s="35" customFormat="1" ht="15" customHeight="1" x14ac:dyDescent="0.35">
      <c r="A13" s="74"/>
      <c r="B13" s="217"/>
      <c r="C13" s="218"/>
      <c r="D13" s="218"/>
      <c r="E13" s="218"/>
      <c r="F13" s="218"/>
      <c r="G13" s="109"/>
      <c r="H13" s="266"/>
      <c r="I13" s="266"/>
      <c r="J13" s="266"/>
      <c r="K13" s="266"/>
      <c r="L13" s="267"/>
      <c r="N13" s="46"/>
      <c r="O13" s="210"/>
      <c r="P13" s="210"/>
      <c r="Q13" s="46"/>
      <c r="R13" s="46"/>
      <c r="S13" s="46"/>
      <c r="T13" s="46"/>
      <c r="U13" s="46"/>
      <c r="V13" s="46"/>
      <c r="W13" s="46"/>
    </row>
    <row r="14" spans="1:23" s="35" customFormat="1" ht="15" customHeight="1" x14ac:dyDescent="0.35">
      <c r="A14" s="74"/>
      <c r="B14" s="217"/>
      <c r="C14" s="218"/>
      <c r="D14" s="218"/>
      <c r="E14" s="218"/>
      <c r="F14" s="218"/>
      <c r="G14" s="112"/>
      <c r="H14" s="266"/>
      <c r="I14" s="266"/>
      <c r="J14" s="266"/>
      <c r="K14" s="266"/>
      <c r="L14" s="267"/>
      <c r="N14" s="46"/>
      <c r="O14" s="210"/>
      <c r="P14" s="210"/>
      <c r="Q14" s="46"/>
      <c r="R14" s="46"/>
      <c r="S14" s="46"/>
      <c r="T14" s="46"/>
      <c r="U14" s="46"/>
      <c r="V14" s="46"/>
      <c r="W14" s="46"/>
    </row>
    <row r="15" spans="1:23" s="35" customFormat="1" ht="15" customHeight="1" x14ac:dyDescent="0.35">
      <c r="A15" s="74"/>
      <c r="B15" s="217"/>
      <c r="C15" s="218"/>
      <c r="D15" s="218"/>
      <c r="E15" s="218"/>
      <c r="F15" s="218"/>
      <c r="G15" s="109"/>
      <c r="H15" s="266"/>
      <c r="I15" s="266"/>
      <c r="J15" s="266"/>
      <c r="K15" s="266"/>
      <c r="L15" s="267"/>
      <c r="N15" s="46"/>
      <c r="O15" s="210"/>
      <c r="P15" s="210"/>
      <c r="Q15" s="46"/>
      <c r="R15" s="46"/>
      <c r="S15" s="46"/>
      <c r="T15" s="46"/>
      <c r="U15" s="46"/>
      <c r="V15" s="46"/>
      <c r="W15" s="46"/>
    </row>
    <row r="16" spans="1:23" s="35" customFormat="1" ht="15" customHeight="1" x14ac:dyDescent="0.35">
      <c r="A16" s="74"/>
      <c r="B16" s="217"/>
      <c r="C16" s="218"/>
      <c r="D16" s="218"/>
      <c r="E16" s="218"/>
      <c r="F16" s="218"/>
      <c r="G16" s="109"/>
      <c r="H16" s="266"/>
      <c r="I16" s="266"/>
      <c r="J16" s="266"/>
      <c r="K16" s="266"/>
      <c r="L16" s="267"/>
      <c r="N16" s="46"/>
      <c r="O16" s="210"/>
      <c r="P16" s="210"/>
      <c r="Q16" s="46"/>
      <c r="R16" s="46"/>
      <c r="S16" s="46"/>
      <c r="T16" s="46"/>
      <c r="U16" s="46"/>
      <c r="V16" s="46"/>
      <c r="W16" s="46"/>
    </row>
    <row r="17" spans="1:23" s="35" customFormat="1" ht="15" customHeight="1" x14ac:dyDescent="0.35">
      <c r="A17" s="74"/>
      <c r="B17" s="217"/>
      <c r="C17" s="218"/>
      <c r="D17" s="218"/>
      <c r="E17" s="218"/>
      <c r="F17" s="218"/>
      <c r="G17" s="109"/>
      <c r="H17" s="266"/>
      <c r="I17" s="266"/>
      <c r="J17" s="266"/>
      <c r="K17" s="266"/>
      <c r="L17" s="267"/>
      <c r="N17" s="46"/>
      <c r="O17" s="210"/>
      <c r="P17" s="210"/>
      <c r="Q17" s="46"/>
      <c r="R17" s="46"/>
      <c r="S17" s="46"/>
      <c r="T17" s="46"/>
      <c r="U17" s="46"/>
      <c r="V17" s="46"/>
      <c r="W17" s="46"/>
    </row>
    <row r="18" spans="1:23" s="35" customFormat="1" ht="15" customHeight="1" x14ac:dyDescent="0.35">
      <c r="A18" s="74"/>
      <c r="B18" s="264"/>
      <c r="C18" s="265"/>
      <c r="D18" s="265"/>
      <c r="E18" s="265"/>
      <c r="F18" s="265"/>
      <c r="G18" s="111"/>
      <c r="H18" s="268"/>
      <c r="I18" s="268"/>
      <c r="J18" s="268"/>
      <c r="K18" s="268"/>
      <c r="L18" s="269"/>
      <c r="N18" s="46"/>
      <c r="O18" s="210"/>
      <c r="P18" s="210"/>
      <c r="Q18" s="46"/>
      <c r="R18" s="46"/>
      <c r="S18" s="46"/>
      <c r="T18" s="46"/>
      <c r="U18" s="46"/>
      <c r="V18" s="46"/>
      <c r="W18" s="46"/>
    </row>
    <row r="19" spans="1:23" s="6" customFormat="1" x14ac:dyDescent="0.35">
      <c r="A19" s="33"/>
      <c r="B19" s="15"/>
      <c r="C19" s="15"/>
      <c r="D19" s="15"/>
      <c r="E19" s="3"/>
      <c r="F19" s="3"/>
      <c r="G19" s="3"/>
      <c r="H19" s="3"/>
      <c r="I19" s="3"/>
      <c r="J19" s="3"/>
      <c r="K19" s="3"/>
      <c r="L19" s="3"/>
      <c r="O19" s="16"/>
      <c r="P19" s="16"/>
    </row>
    <row r="20" spans="1:23" s="1" customFormat="1" x14ac:dyDescent="0.35">
      <c r="A20" s="33"/>
      <c r="B20" s="214" t="s">
        <v>225</v>
      </c>
      <c r="C20" s="215"/>
      <c r="D20" s="215"/>
      <c r="E20" s="215"/>
      <c r="F20" s="215"/>
      <c r="G20" s="215"/>
      <c r="H20" s="215"/>
      <c r="I20" s="215"/>
      <c r="J20" s="215"/>
      <c r="K20" s="215"/>
      <c r="L20" s="216"/>
      <c r="M20" s="13"/>
      <c r="N20" s="13"/>
      <c r="O20" s="14"/>
      <c r="P20" s="14"/>
    </row>
    <row r="21" spans="1:23" x14ac:dyDescent="0.35">
      <c r="B21" s="17"/>
      <c r="C21" s="29"/>
      <c r="D21" s="29"/>
      <c r="E21" s="30"/>
      <c r="F21" s="30"/>
      <c r="G21" s="30"/>
      <c r="H21" s="30"/>
      <c r="I21" s="30"/>
      <c r="J21" s="30"/>
      <c r="K21" s="30"/>
      <c r="L21" s="18"/>
      <c r="M21" s="8"/>
    </row>
    <row r="22" spans="1:23" ht="14.25" customHeight="1" x14ac:dyDescent="0.35">
      <c r="B22" s="270" t="s">
        <v>78</v>
      </c>
      <c r="C22" s="271"/>
      <c r="D22" s="271"/>
      <c r="E22" s="271"/>
      <c r="F22" s="271"/>
      <c r="G22" s="232" t="s">
        <v>67</v>
      </c>
      <c r="H22" s="230" t="s">
        <v>171</v>
      </c>
      <c r="I22" s="230"/>
      <c r="J22" s="230"/>
      <c r="K22" s="230"/>
      <c r="L22" s="231"/>
      <c r="M22" s="8"/>
      <c r="O22" s="22"/>
    </row>
    <row r="23" spans="1:23" x14ac:dyDescent="0.35">
      <c r="B23" s="270"/>
      <c r="C23" s="271"/>
      <c r="D23" s="271"/>
      <c r="E23" s="271"/>
      <c r="F23" s="271"/>
      <c r="G23" s="233"/>
      <c r="H23" s="230"/>
      <c r="I23" s="230"/>
      <c r="J23" s="230"/>
      <c r="K23" s="230"/>
      <c r="L23" s="231"/>
      <c r="M23" s="8"/>
      <c r="O23" s="22"/>
    </row>
    <row r="24" spans="1:23" s="35" customFormat="1" x14ac:dyDescent="0.35">
      <c r="A24" s="74"/>
      <c r="B24" s="75"/>
      <c r="C24" s="76"/>
      <c r="D24" s="76"/>
      <c r="E24" s="76"/>
      <c r="F24" s="76"/>
      <c r="G24" s="76"/>
      <c r="H24" s="76"/>
      <c r="I24" s="76"/>
      <c r="J24" s="76"/>
      <c r="K24" s="76"/>
      <c r="L24" s="77"/>
      <c r="N24" s="46"/>
      <c r="O24" s="46"/>
      <c r="P24" s="46"/>
      <c r="Q24" s="46"/>
      <c r="R24" s="46"/>
      <c r="S24" s="46"/>
      <c r="T24" s="46"/>
      <c r="U24" s="46"/>
      <c r="V24" s="46"/>
      <c r="W24" s="46"/>
    </row>
    <row r="25" spans="1:23" s="6" customFormat="1" x14ac:dyDescent="0.35">
      <c r="A25" s="33"/>
      <c r="B25" s="15"/>
      <c r="C25" s="15"/>
      <c r="D25" s="15"/>
      <c r="E25" s="3"/>
      <c r="F25" s="3"/>
      <c r="G25" s="3"/>
      <c r="H25" s="3"/>
      <c r="I25" s="3"/>
      <c r="J25" s="3"/>
      <c r="K25" s="3"/>
      <c r="L25" s="3"/>
      <c r="O25" s="16"/>
      <c r="P25" s="16"/>
    </row>
    <row r="26" spans="1:23" s="1" customFormat="1" x14ac:dyDescent="0.35">
      <c r="A26" s="33"/>
      <c r="B26" s="214" t="str">
        <f>IF(Intro!$G$22="English",O26,P26)</f>
        <v>THE GOODS DEFINITION</v>
      </c>
      <c r="C26" s="215" t="str">
        <f>UPPER(IF(Intro!$G$22="English",P26,Q26))</f>
        <v>LA DÉFINITION DES MARCHANDISES</v>
      </c>
      <c r="D26" s="215"/>
      <c r="E26" s="215" t="str">
        <f>UPPER(IF(Intro!$G$22="English",Q26,R26))</f>
        <v/>
      </c>
      <c r="F26" s="215" t="str">
        <f>UPPER(IF(Intro!$G$22="English",R26,S26))</f>
        <v/>
      </c>
      <c r="G26" s="215" t="str">
        <f>UPPER(IF(Intro!$G$22="English",S26,T26))</f>
        <v/>
      </c>
      <c r="H26" s="215" t="str">
        <f>UPPER(IF(Intro!$G$22="English",T26,U26))</f>
        <v/>
      </c>
      <c r="I26" s="215" t="str">
        <f>UPPER(IF(Intro!$G$22="English",U26,V26))</f>
        <v/>
      </c>
      <c r="J26" s="215" t="str">
        <f>UPPER(IF(Intro!$G$22="English",V26,W26))</f>
        <v/>
      </c>
      <c r="K26" s="215" t="str">
        <f>UPPER(IF(Intro!$G$22="English",W26,X26))</f>
        <v/>
      </c>
      <c r="L26" s="216" t="str">
        <f>UPPER(IF(Intro!$G$22="English",X26,Y26))</f>
        <v/>
      </c>
      <c r="M26" s="6"/>
      <c r="N26" s="13"/>
      <c r="O26" s="14" t="s">
        <v>229</v>
      </c>
      <c r="P26" s="14" t="s">
        <v>230</v>
      </c>
    </row>
    <row r="27" spans="1:23" x14ac:dyDescent="0.35">
      <c r="B27" s="17"/>
      <c r="C27" s="29"/>
      <c r="D27" s="29"/>
      <c r="E27" s="30"/>
      <c r="F27" s="30"/>
      <c r="G27" s="30"/>
      <c r="H27" s="30"/>
      <c r="I27" s="30"/>
      <c r="J27" s="30"/>
      <c r="K27" s="30"/>
      <c r="L27" s="18"/>
      <c r="M27" s="8"/>
    </row>
    <row r="28" spans="1:23" s="35" customFormat="1" x14ac:dyDescent="0.35">
      <c r="A28" s="74"/>
      <c r="B28" s="217" t="str">
        <f>IF(Intro!$G$22="English",O28,P28)</f>
        <v>References to "the goods" in this questionnaire refer to:</v>
      </c>
      <c r="C28" s="218"/>
      <c r="D28" s="218"/>
      <c r="E28" s="218"/>
      <c r="F28" s="218"/>
      <c r="G28" s="218"/>
      <c r="H28" s="218"/>
      <c r="I28" s="218"/>
      <c r="J28" s="218"/>
      <c r="K28" s="218"/>
      <c r="L28" s="219"/>
      <c r="N28" s="46"/>
      <c r="O28" s="8" t="s">
        <v>131</v>
      </c>
      <c r="P28" s="8" t="s">
        <v>132</v>
      </c>
      <c r="Q28" s="46"/>
      <c r="R28" s="46"/>
      <c r="S28" s="46"/>
      <c r="T28" s="46"/>
      <c r="U28" s="46"/>
      <c r="V28" s="46"/>
      <c r="W28" s="46"/>
    </row>
    <row r="29" spans="1:23" x14ac:dyDescent="0.35">
      <c r="B29" s="17"/>
      <c r="C29" s="29"/>
      <c r="D29" s="29"/>
      <c r="E29" s="30"/>
      <c r="F29" s="30"/>
      <c r="G29" s="30"/>
      <c r="H29" s="30"/>
      <c r="I29" s="30"/>
      <c r="J29" s="30"/>
      <c r="K29" s="30"/>
      <c r="L29" s="18"/>
      <c r="M29" s="8"/>
    </row>
    <row r="30" spans="1:23" s="35" customFormat="1" ht="15" customHeight="1" x14ac:dyDescent="0.35">
      <c r="A30" s="74"/>
      <c r="B30" s="78"/>
      <c r="C30" s="246" t="str">
        <f>IF(Intro!$G$22="English",Variables!B16,Variables!C16)</f>
        <v>Hot-rolled deformed steel concrete reinforcing bar in straight lengths or coils, commonly identified as rebar, in various diameters up to and including 56.4 millimeters, in various finishes, excluding plain round bar and fabricated rebar products, excluding 10-mm-diameter (10M) rebar produced to meet the requirements of CSA G30 18.09 (or equivalent standards) and coated to meet the requirements of epoxy standard ASTM A775/A 775M 04a (or equivalent standards) in lengths from 1 foot (30.48 cm) up to and including 8 feet (243.84 cm).</v>
      </c>
      <c r="D30" s="247"/>
      <c r="E30" s="247"/>
      <c r="F30" s="247"/>
      <c r="G30" s="247"/>
      <c r="H30" s="247"/>
      <c r="I30" s="247"/>
      <c r="J30" s="247"/>
      <c r="K30" s="248"/>
      <c r="L30" s="72"/>
      <c r="N30" s="46"/>
      <c r="O30" s="47"/>
      <c r="P30" s="8"/>
      <c r="Q30" s="46"/>
      <c r="R30" s="46"/>
      <c r="S30" s="46"/>
      <c r="T30" s="46"/>
      <c r="U30" s="46"/>
      <c r="V30" s="46"/>
      <c r="W30" s="46"/>
    </row>
    <row r="31" spans="1:23" s="35" customFormat="1" ht="15" customHeight="1" x14ac:dyDescent="0.35">
      <c r="A31" s="74"/>
      <c r="B31" s="78"/>
      <c r="C31" s="249"/>
      <c r="D31" s="250"/>
      <c r="E31" s="250"/>
      <c r="F31" s="250"/>
      <c r="G31" s="250"/>
      <c r="H31" s="250"/>
      <c r="I31" s="250"/>
      <c r="J31" s="250"/>
      <c r="K31" s="251"/>
      <c r="L31" s="72"/>
      <c r="N31" s="46"/>
      <c r="O31" s="47"/>
      <c r="P31" s="8"/>
      <c r="Q31" s="46"/>
      <c r="R31" s="46"/>
      <c r="S31" s="46"/>
      <c r="T31" s="46"/>
      <c r="U31" s="46"/>
      <c r="V31" s="46"/>
      <c r="W31" s="46"/>
    </row>
    <row r="32" spans="1:23" s="35" customFormat="1" ht="15" customHeight="1" x14ac:dyDescent="0.35">
      <c r="A32" s="74"/>
      <c r="B32" s="78"/>
      <c r="C32" s="249"/>
      <c r="D32" s="250"/>
      <c r="E32" s="250"/>
      <c r="F32" s="250"/>
      <c r="G32" s="250"/>
      <c r="H32" s="250"/>
      <c r="I32" s="250"/>
      <c r="J32" s="250"/>
      <c r="K32" s="251"/>
      <c r="L32" s="149"/>
      <c r="N32" s="46"/>
      <c r="O32" s="47"/>
      <c r="P32" s="8"/>
      <c r="Q32" s="46"/>
      <c r="R32" s="46"/>
      <c r="S32" s="46"/>
      <c r="T32" s="46"/>
      <c r="U32" s="46"/>
      <c r="V32" s="46"/>
      <c r="W32" s="46"/>
    </row>
    <row r="33" spans="1:23" s="35" customFormat="1" ht="15" customHeight="1" x14ac:dyDescent="0.35">
      <c r="A33" s="74"/>
      <c r="B33" s="78"/>
      <c r="C33" s="249"/>
      <c r="D33" s="250"/>
      <c r="E33" s="250"/>
      <c r="F33" s="250"/>
      <c r="G33" s="250"/>
      <c r="H33" s="250"/>
      <c r="I33" s="250"/>
      <c r="J33" s="250"/>
      <c r="K33" s="251"/>
      <c r="L33" s="72"/>
      <c r="N33" s="46"/>
      <c r="O33" s="47"/>
      <c r="P33" s="8"/>
      <c r="Q33" s="46"/>
      <c r="R33" s="46"/>
      <c r="S33" s="46"/>
      <c r="T33" s="46"/>
      <c r="U33" s="46"/>
      <c r="V33" s="46"/>
      <c r="W33" s="46"/>
    </row>
    <row r="34" spans="1:23" s="35" customFormat="1" x14ac:dyDescent="0.35">
      <c r="A34" s="74"/>
      <c r="B34" s="78"/>
      <c r="C34" s="252"/>
      <c r="D34" s="253"/>
      <c r="E34" s="253"/>
      <c r="F34" s="253"/>
      <c r="G34" s="253"/>
      <c r="H34" s="253"/>
      <c r="I34" s="253"/>
      <c r="J34" s="253"/>
      <c r="K34" s="254"/>
      <c r="L34" s="72"/>
      <c r="N34" s="46"/>
      <c r="O34" s="47"/>
      <c r="P34" s="8"/>
      <c r="Q34" s="46"/>
      <c r="R34" s="46"/>
      <c r="S34" s="46"/>
      <c r="T34" s="46"/>
      <c r="U34" s="46"/>
      <c r="V34" s="46"/>
      <c r="W34" s="46"/>
    </row>
    <row r="35" spans="1:23" x14ac:dyDescent="0.35">
      <c r="B35" s="17"/>
      <c r="C35" s="29"/>
      <c r="D35" s="29"/>
      <c r="E35" s="30"/>
      <c r="F35" s="30"/>
      <c r="G35" s="30"/>
      <c r="H35" s="30"/>
      <c r="I35" s="30"/>
      <c r="J35" s="30"/>
      <c r="K35" s="30"/>
      <c r="L35" s="18"/>
      <c r="M35" s="8"/>
    </row>
    <row r="36" spans="1:23" s="35" customFormat="1" x14ac:dyDescent="0.35">
      <c r="A36" s="74"/>
      <c r="B36" s="217" t="str">
        <f>IF(Intro!$G$22="English",O36,P36)</f>
        <v>For additional details, view the Info tab.</v>
      </c>
      <c r="C36" s="218"/>
      <c r="D36" s="218"/>
      <c r="E36" s="218"/>
      <c r="F36" s="218"/>
      <c r="G36" s="218"/>
      <c r="H36" s="218"/>
      <c r="I36" s="218"/>
      <c r="J36" s="218"/>
      <c r="K36" s="218"/>
      <c r="L36" s="219"/>
      <c r="N36" s="46"/>
      <c r="O36" s="8" t="s">
        <v>123</v>
      </c>
      <c r="P36" s="8" t="s">
        <v>124</v>
      </c>
      <c r="Q36" s="46"/>
      <c r="R36" s="46"/>
      <c r="S36" s="46"/>
      <c r="T36" s="46"/>
      <c r="U36" s="46"/>
      <c r="V36" s="46"/>
      <c r="W36" s="46"/>
    </row>
    <row r="37" spans="1:23" s="35" customFormat="1" x14ac:dyDescent="0.35">
      <c r="A37" s="74"/>
      <c r="B37" s="75"/>
      <c r="C37" s="76"/>
      <c r="D37" s="76"/>
      <c r="E37" s="76"/>
      <c r="F37" s="76"/>
      <c r="G37" s="76"/>
      <c r="H37" s="76"/>
      <c r="I37" s="76"/>
      <c r="J37" s="76"/>
      <c r="K37" s="76"/>
      <c r="L37" s="77"/>
      <c r="N37" s="46"/>
      <c r="O37" s="46"/>
      <c r="P37" s="46"/>
      <c r="Q37" s="46"/>
      <c r="R37" s="46"/>
      <c r="S37" s="46"/>
      <c r="T37" s="46"/>
      <c r="U37" s="46"/>
      <c r="V37" s="46"/>
      <c r="W37" s="46"/>
    </row>
    <row r="38" spans="1:23" s="6" customFormat="1" x14ac:dyDescent="0.35">
      <c r="A38" s="33"/>
      <c r="B38" s="15"/>
      <c r="C38" s="15"/>
      <c r="D38" s="15"/>
      <c r="E38" s="3"/>
      <c r="F38" s="3"/>
      <c r="G38" s="3"/>
      <c r="H38" s="3"/>
      <c r="I38" s="3"/>
      <c r="J38" s="3"/>
      <c r="K38" s="3"/>
      <c r="L38" s="3"/>
      <c r="O38" s="16"/>
      <c r="P38" s="16"/>
    </row>
    <row r="39" spans="1:23" s="1" customFormat="1" x14ac:dyDescent="0.35">
      <c r="A39" s="33"/>
      <c r="B39" s="214" t="str">
        <f>IF(Intro!$G$22="English",O39,P39)</f>
        <v>DO YOU NEED TO COMPLETE THIS QUESTIONNAIRE?</v>
      </c>
      <c r="C39" s="215"/>
      <c r="D39" s="215"/>
      <c r="E39" s="215"/>
      <c r="F39" s="215"/>
      <c r="G39" s="215"/>
      <c r="H39" s="215"/>
      <c r="I39" s="215"/>
      <c r="J39" s="215"/>
      <c r="K39" s="215"/>
      <c r="L39" s="216"/>
      <c r="M39" s="13"/>
      <c r="N39" s="13"/>
      <c r="O39" s="118" t="s">
        <v>231</v>
      </c>
      <c r="P39" s="118" t="s">
        <v>232</v>
      </c>
    </row>
    <row r="40" spans="1:23" x14ac:dyDescent="0.35">
      <c r="B40" s="17"/>
      <c r="C40" s="29"/>
      <c r="D40" s="29"/>
      <c r="E40" s="30"/>
      <c r="F40" s="30"/>
      <c r="G40" s="30"/>
      <c r="H40" s="30"/>
      <c r="I40" s="30"/>
      <c r="J40" s="30"/>
      <c r="K40" s="30"/>
      <c r="L40" s="18"/>
      <c r="M40" s="8"/>
    </row>
    <row r="41" spans="1:23" s="35" customFormat="1" x14ac:dyDescent="0.35">
      <c r="A41" s="74"/>
      <c r="B41" s="243" t="str">
        <f>IF(Intro!$G$22="English",O41,P41)</f>
        <v>Has your union represented employees at firms that have produced the goods since January 1, 2022?</v>
      </c>
      <c r="C41" s="244"/>
      <c r="D41" s="244"/>
      <c r="E41" s="244"/>
      <c r="F41" s="244"/>
      <c r="G41" s="244"/>
      <c r="H41" s="244"/>
      <c r="I41" s="244"/>
      <c r="J41" s="244"/>
      <c r="K41" s="244"/>
      <c r="L41" s="245"/>
      <c r="N41" s="46"/>
      <c r="O41" s="38" t="str">
        <f>"Has your union represented employees at firms that have produced the goods since January 1, "&amp;Variables!B6&amp;"?"</f>
        <v>Has your union represented employees at firms that have produced the goods since January 1, 2022?</v>
      </c>
      <c r="P41" s="7" t="str">
        <f>"Votre syndicat représentait-il les employés des entreprises qui ont produit des marchandises depuis le 1er janvier "&amp;Variables!C6&amp;"?"</f>
        <v>Votre syndicat représentait-il les employés des entreprises qui ont produit des marchandises depuis le 1er janvier 2022?</v>
      </c>
      <c r="Q41" s="46"/>
      <c r="R41" s="46"/>
      <c r="S41" s="46"/>
      <c r="T41" s="46"/>
      <c r="U41" s="46"/>
      <c r="V41" s="46"/>
      <c r="W41" s="46"/>
    </row>
    <row r="42" spans="1:23" s="35" customFormat="1" x14ac:dyDescent="0.35">
      <c r="A42" s="74"/>
      <c r="B42" s="69"/>
      <c r="C42" s="79"/>
      <c r="D42" s="79"/>
      <c r="E42" s="79"/>
      <c r="F42" s="79"/>
      <c r="G42" s="79"/>
      <c r="H42" s="79"/>
      <c r="I42" s="79"/>
      <c r="J42" s="79"/>
      <c r="K42" s="79"/>
      <c r="L42" s="80"/>
      <c r="N42" s="46"/>
      <c r="O42" s="22" t="s">
        <v>157</v>
      </c>
      <c r="P42" s="8" t="s">
        <v>254</v>
      </c>
      <c r="Q42" s="46"/>
      <c r="R42" s="46"/>
      <c r="S42" s="46"/>
      <c r="T42" s="46"/>
      <c r="U42" s="46"/>
      <c r="V42" s="46"/>
      <c r="W42" s="46"/>
    </row>
    <row r="43" spans="1:23" ht="15" customHeight="1" x14ac:dyDescent="0.35">
      <c r="B43" s="39"/>
      <c r="C43" s="255" t="str">
        <f>IF(Intro!$G$22="English",O42,P42)</f>
        <v>Select Yes or No</v>
      </c>
      <c r="D43" s="255"/>
      <c r="E43" s="256"/>
      <c r="F43" s="258" t="str">
        <f>IF(E43="Yes",O43,IF(E43="Oui",P43,IF(E43="No",O44,IF(E43="Non",P44,""))))</f>
        <v/>
      </c>
      <c r="G43" s="259"/>
      <c r="H43" s="259"/>
      <c r="I43" s="259"/>
      <c r="J43" s="259"/>
      <c r="K43" s="260"/>
      <c r="L43" s="80"/>
      <c r="M43" s="40"/>
      <c r="O43" s="8" t="str">
        <f>"Yes. Complete all tabs in this questionnaire and return by "&amp;Variables!B11&amp;"."</f>
        <v>Yes. Complete all tabs in this questionnaire and return by January 15, 2026.</v>
      </c>
      <c r="P43" s="8" t="str">
        <f>"Oui. Remplissez tous les onglets de ce questionnaire et retournez-le avant le "&amp;Variables!C11&amp;"."</f>
        <v>Oui. Remplissez tous les onglets de ce questionnaire et retournez-le avant le 15 janvier 2026.</v>
      </c>
    </row>
    <row r="44" spans="1:23" ht="15" customHeight="1" x14ac:dyDescent="0.35">
      <c r="B44" s="39"/>
      <c r="C44" s="255"/>
      <c r="D44" s="255"/>
      <c r="E44" s="257"/>
      <c r="F44" s="261"/>
      <c r="G44" s="262"/>
      <c r="H44" s="262"/>
      <c r="I44" s="262"/>
      <c r="J44" s="262"/>
      <c r="K44" s="263"/>
      <c r="L44" s="80"/>
      <c r="M44" s="40"/>
      <c r="O44" s="8" t="str">
        <f>"No. Complete this tab only and return by "&amp;Variables!B11&amp;"."</f>
        <v>No. Complete this tab only and return by January 15, 2026.</v>
      </c>
      <c r="P44" s="8" t="str">
        <f>"Non. Remplissez cet onglet uniquement et retournez-le avant le "&amp;Variables!C11&amp;"."</f>
        <v>Non. Remplissez cet onglet uniquement et retournez-le avant le 15 janvier 2026.</v>
      </c>
    </row>
    <row r="45" spans="1:23" s="35" customFormat="1" x14ac:dyDescent="0.35">
      <c r="A45" s="74"/>
      <c r="B45" s="75"/>
      <c r="C45" s="76"/>
      <c r="D45" s="76"/>
      <c r="E45" s="76"/>
      <c r="F45" s="76"/>
      <c r="G45" s="76"/>
      <c r="H45" s="76"/>
      <c r="I45" s="76"/>
      <c r="J45" s="76"/>
      <c r="K45" s="76"/>
      <c r="L45" s="77"/>
      <c r="N45" s="46"/>
      <c r="Q45" s="46"/>
      <c r="R45" s="46"/>
      <c r="S45" s="46"/>
      <c r="T45" s="46"/>
      <c r="U45" s="46"/>
      <c r="V45" s="46"/>
      <c r="W45" s="46"/>
    </row>
    <row r="46" spans="1:23" s="6" customFormat="1" x14ac:dyDescent="0.35">
      <c r="A46" s="33"/>
      <c r="B46" s="15"/>
      <c r="C46" s="15"/>
      <c r="D46" s="15"/>
      <c r="E46" s="3"/>
      <c r="F46" s="3"/>
      <c r="G46" s="3"/>
      <c r="H46" s="3"/>
      <c r="I46" s="3"/>
      <c r="J46" s="3"/>
      <c r="K46" s="3"/>
      <c r="L46" s="3"/>
      <c r="O46" s="16"/>
      <c r="P46" s="16"/>
    </row>
    <row r="47" spans="1:23" s="1" customFormat="1" x14ac:dyDescent="0.35">
      <c r="A47" s="33"/>
      <c r="B47" s="240" t="str">
        <f>IF(Intro!$G$22="English",O47,P47)</f>
        <v>QUESTIONNAIRE DUE DATE</v>
      </c>
      <c r="C47" s="241" t="str">
        <f>UPPER(IF(Intro!$G$22="English",P47,Q47))</f>
        <v>DATE D'ÉCHÉANCE DU QUESTIONNAIRE</v>
      </c>
      <c r="D47" s="241"/>
      <c r="E47" s="241" t="str">
        <f>UPPER(IF(Intro!$G$22="English",Q47,R47))</f>
        <v/>
      </c>
      <c r="F47" s="241" t="str">
        <f>UPPER(IF(Intro!$G$22="English",R47,S47))</f>
        <v/>
      </c>
      <c r="G47" s="241" t="str">
        <f>UPPER(IF(Intro!$G$22="English",S47,T47))</f>
        <v/>
      </c>
      <c r="H47" s="241" t="str">
        <f>UPPER(IF(Intro!$G$22="English",T47,U47))</f>
        <v/>
      </c>
      <c r="I47" s="241" t="str">
        <f>UPPER(IF(Intro!$G$22="English",U47,V47))</f>
        <v/>
      </c>
      <c r="J47" s="241" t="str">
        <f>UPPER(IF(Intro!$G$22="English",V47,W47))</f>
        <v/>
      </c>
      <c r="K47" s="241" t="str">
        <f>UPPER(IF(Intro!$G$22="English",W47,X47))</f>
        <v/>
      </c>
      <c r="L47" s="242" t="str">
        <f>UPPER(IF(Intro!$G$22="English",X47,Y47))</f>
        <v/>
      </c>
      <c r="M47" s="6"/>
      <c r="N47" s="13"/>
      <c r="O47" s="14" t="s">
        <v>1</v>
      </c>
      <c r="P47" s="14" t="s">
        <v>2</v>
      </c>
    </row>
    <row r="48" spans="1:23" x14ac:dyDescent="0.35">
      <c r="B48" s="17"/>
      <c r="C48" s="31"/>
      <c r="D48" s="31"/>
      <c r="E48" s="32"/>
      <c r="F48" s="32"/>
      <c r="G48" s="32"/>
      <c r="H48" s="32"/>
      <c r="I48" s="32"/>
      <c r="J48" s="32"/>
      <c r="K48" s="30"/>
      <c r="L48" s="18"/>
      <c r="M48" s="8"/>
    </row>
    <row r="49" spans="1:23" s="35" customFormat="1" ht="15.75" customHeight="1" x14ac:dyDescent="0.35">
      <c r="A49" s="74"/>
      <c r="B49" s="78"/>
      <c r="C49" s="224" t="str">
        <f>IF(Intro!$G$22="English",Variables!B11,Variables!C11)</f>
        <v>January 15, 2026</v>
      </c>
      <c r="D49" s="225"/>
      <c r="E49" s="225"/>
      <c r="F49" s="225"/>
      <c r="G49" s="225"/>
      <c r="H49" s="225"/>
      <c r="I49" s="225"/>
      <c r="J49" s="225"/>
      <c r="K49" s="226"/>
      <c r="L49" s="81"/>
      <c r="N49" s="46"/>
      <c r="O49" s="47"/>
      <c r="P49" s="47"/>
      <c r="Q49" s="46"/>
      <c r="R49" s="46"/>
      <c r="S49" s="46"/>
      <c r="T49" s="46"/>
      <c r="U49" s="46"/>
      <c r="V49" s="46"/>
      <c r="W49" s="46"/>
    </row>
    <row r="50" spans="1:23" s="35" customFormat="1" ht="15.75" customHeight="1" x14ac:dyDescent="0.35">
      <c r="A50" s="74"/>
      <c r="B50" s="78"/>
      <c r="C50" s="227"/>
      <c r="D50" s="228"/>
      <c r="E50" s="228"/>
      <c r="F50" s="228"/>
      <c r="G50" s="228"/>
      <c r="H50" s="228"/>
      <c r="I50" s="228"/>
      <c r="J50" s="228"/>
      <c r="K50" s="229"/>
      <c r="L50" s="81"/>
      <c r="N50" s="46"/>
      <c r="O50" s="47"/>
      <c r="P50" s="47"/>
      <c r="Q50" s="46"/>
      <c r="R50" s="46"/>
      <c r="S50" s="46"/>
      <c r="T50" s="46"/>
      <c r="U50" s="46"/>
      <c r="V50" s="46"/>
      <c r="W50" s="46"/>
    </row>
    <row r="51" spans="1:23" s="35" customFormat="1" x14ac:dyDescent="0.35">
      <c r="A51" s="74"/>
      <c r="B51" s="75"/>
      <c r="C51" s="76"/>
      <c r="D51" s="76"/>
      <c r="E51" s="76"/>
      <c r="F51" s="76"/>
      <c r="G51" s="76"/>
      <c r="H51" s="76"/>
      <c r="I51" s="76"/>
      <c r="J51" s="76"/>
      <c r="K51" s="76"/>
      <c r="L51" s="77"/>
      <c r="N51" s="46"/>
      <c r="O51" s="46"/>
      <c r="P51" s="46"/>
      <c r="Q51" s="46"/>
      <c r="R51" s="46"/>
      <c r="S51" s="46"/>
      <c r="T51" s="46"/>
      <c r="U51" s="46"/>
      <c r="V51" s="46"/>
      <c r="W51" s="46"/>
    </row>
    <row r="52" spans="1:23" s="6" customFormat="1" x14ac:dyDescent="0.35">
      <c r="A52" s="33"/>
      <c r="B52" s="15"/>
      <c r="C52" s="15"/>
      <c r="D52" s="15"/>
      <c r="E52" s="3"/>
      <c r="F52" s="3"/>
      <c r="G52" s="3"/>
      <c r="H52" s="3"/>
      <c r="I52" s="3"/>
      <c r="J52" s="3"/>
      <c r="K52" s="3"/>
      <c r="L52" s="3"/>
      <c r="O52" s="16"/>
      <c r="P52" s="16"/>
    </row>
    <row r="53" spans="1:23" s="1" customFormat="1" x14ac:dyDescent="0.35">
      <c r="A53" s="33"/>
      <c r="B53" s="240" t="str">
        <f>IF(Intro!$G$22="English",O53,P53)</f>
        <v>FAILURE TO COMPLETE THE QUESTIONNAIRE</v>
      </c>
      <c r="C53" s="241" t="str">
        <f>UPPER(IF(Intro!$G$22="English",P53,Q53))</f>
        <v>QUESTIONNAIRE NON REMPLI</v>
      </c>
      <c r="D53" s="241"/>
      <c r="E53" s="241" t="str">
        <f>UPPER(IF(Intro!$G$22="English",Q53,R53))</f>
        <v/>
      </c>
      <c r="F53" s="241" t="str">
        <f>UPPER(IF(Intro!$G$22="English",R53,S53))</f>
        <v/>
      </c>
      <c r="G53" s="241" t="str">
        <f>UPPER(IF(Intro!$G$22="English",S53,T53))</f>
        <v/>
      </c>
      <c r="H53" s="241" t="str">
        <f>UPPER(IF(Intro!$G$22="English",T53,U53))</f>
        <v/>
      </c>
      <c r="I53" s="241" t="str">
        <f>UPPER(IF(Intro!$G$22="English",U53,V53))</f>
        <v/>
      </c>
      <c r="J53" s="241" t="str">
        <f>UPPER(IF(Intro!$G$22="English",V53,W53))</f>
        <v/>
      </c>
      <c r="K53" s="241" t="str">
        <f>UPPER(IF(Intro!$G$22="English",W53,X53))</f>
        <v/>
      </c>
      <c r="L53" s="242" t="str">
        <f>UPPER(IF(Intro!$G$22="English",X53,Y53))</f>
        <v/>
      </c>
      <c r="M53" s="6"/>
      <c r="N53" s="13"/>
      <c r="O53" s="118" t="s">
        <v>233</v>
      </c>
      <c r="P53" s="118" t="s">
        <v>234</v>
      </c>
    </row>
    <row r="54" spans="1:23" x14ac:dyDescent="0.35">
      <c r="B54" s="17"/>
      <c r="C54" s="29"/>
      <c r="D54" s="29"/>
      <c r="E54" s="30"/>
      <c r="F54" s="30"/>
      <c r="G54" s="30"/>
      <c r="H54" s="30"/>
      <c r="I54" s="30"/>
      <c r="J54" s="30"/>
      <c r="K54" s="30"/>
      <c r="L54" s="18"/>
      <c r="M54" s="8"/>
    </row>
    <row r="55" spans="1:23" s="35" customFormat="1" ht="15" customHeight="1" x14ac:dyDescent="0.35">
      <c r="A55" s="74"/>
      <c r="B55" s="217" t="str">
        <f>IF(Intro!$G$22="English",O55,P55)</f>
        <v>Failure to complete the questionnaire by the due date may result in the Tribunal issuing a production order, pursuant to section 17 of the Canadian International Trade Tribunal Act, to compel the production of a questionnaire response.</v>
      </c>
      <c r="C55" s="218"/>
      <c r="D55" s="218"/>
      <c r="E55" s="218"/>
      <c r="F55" s="218"/>
      <c r="G55" s="218"/>
      <c r="H55" s="218"/>
      <c r="I55" s="218"/>
      <c r="J55" s="218"/>
      <c r="K55" s="218"/>
      <c r="L55" s="219"/>
      <c r="N55" s="46"/>
      <c r="O55" s="8" t="s">
        <v>80</v>
      </c>
      <c r="P55" s="8" t="s">
        <v>170</v>
      </c>
      <c r="Q55" s="46"/>
      <c r="R55" s="46"/>
      <c r="S55" s="46"/>
      <c r="T55" s="46"/>
      <c r="U55" s="46"/>
      <c r="V55" s="46"/>
      <c r="W55" s="46"/>
    </row>
    <row r="56" spans="1:23" s="35" customFormat="1" x14ac:dyDescent="0.35">
      <c r="A56" s="74"/>
      <c r="B56" s="217"/>
      <c r="C56" s="218"/>
      <c r="D56" s="218"/>
      <c r="E56" s="218"/>
      <c r="F56" s="218"/>
      <c r="G56" s="218"/>
      <c r="H56" s="218"/>
      <c r="I56" s="218"/>
      <c r="J56" s="218"/>
      <c r="K56" s="218"/>
      <c r="L56" s="219"/>
      <c r="N56" s="46"/>
      <c r="O56" s="8"/>
      <c r="P56" s="8"/>
      <c r="Q56" s="46"/>
      <c r="R56" s="46"/>
      <c r="S56" s="46"/>
      <c r="T56" s="46"/>
      <c r="U56" s="46"/>
      <c r="V56" s="46"/>
      <c r="W56" s="46"/>
    </row>
    <row r="57" spans="1:23" s="35" customFormat="1" x14ac:dyDescent="0.35">
      <c r="A57" s="74"/>
      <c r="B57" s="75"/>
      <c r="C57" s="76"/>
      <c r="D57" s="76"/>
      <c r="E57" s="76"/>
      <c r="F57" s="76"/>
      <c r="G57" s="76"/>
      <c r="H57" s="76"/>
      <c r="I57" s="76"/>
      <c r="J57" s="76"/>
      <c r="K57" s="76"/>
      <c r="L57" s="77"/>
      <c r="N57" s="46"/>
      <c r="O57" s="46"/>
      <c r="P57" s="46"/>
      <c r="Q57" s="46"/>
      <c r="R57" s="46"/>
      <c r="S57" s="46"/>
      <c r="T57" s="46"/>
      <c r="U57" s="46"/>
      <c r="V57" s="46"/>
      <c r="W57" s="46"/>
    </row>
    <row r="58" spans="1:23" s="6" customFormat="1" x14ac:dyDescent="0.35">
      <c r="A58" s="33"/>
      <c r="B58" s="15"/>
      <c r="C58" s="15"/>
      <c r="D58" s="15"/>
      <c r="E58" s="3"/>
      <c r="F58" s="3"/>
      <c r="G58" s="3"/>
      <c r="H58" s="3"/>
      <c r="I58" s="3"/>
      <c r="J58" s="3"/>
      <c r="K58" s="3"/>
      <c r="L58" s="3"/>
      <c r="O58" s="16"/>
      <c r="P58" s="16"/>
    </row>
    <row r="59" spans="1:23" x14ac:dyDescent="0.35">
      <c r="B59" s="214" t="str">
        <f>IF(Intro!$G$22="English",O59,P59)</f>
        <v>UNION INFORMATION</v>
      </c>
      <c r="C59" s="215"/>
      <c r="D59" s="215"/>
      <c r="E59" s="215"/>
      <c r="F59" s="215"/>
      <c r="G59" s="215"/>
      <c r="H59" s="215"/>
      <c r="I59" s="215"/>
      <c r="J59" s="215"/>
      <c r="K59" s="215"/>
      <c r="L59" s="216"/>
      <c r="M59" s="35"/>
      <c r="O59" s="8" t="s">
        <v>6</v>
      </c>
      <c r="P59" s="8" t="s">
        <v>7</v>
      </c>
    </row>
    <row r="60" spans="1:23" x14ac:dyDescent="0.35">
      <c r="B60" s="17"/>
      <c r="C60" s="29"/>
      <c r="D60" s="29"/>
      <c r="E60" s="30"/>
      <c r="F60" s="30"/>
      <c r="G60" s="30"/>
      <c r="H60" s="30"/>
      <c r="I60" s="30"/>
      <c r="J60" s="30"/>
      <c r="K60" s="30"/>
      <c r="L60" s="18"/>
      <c r="M60" s="8"/>
    </row>
    <row r="61" spans="1:23" ht="14.25" customHeight="1" x14ac:dyDescent="0.35">
      <c r="B61" s="220" t="str">
        <f>IF(Intro!$G$22="English",O61,P61)</f>
        <v>Union Name (In English and French, if applicable)</v>
      </c>
      <c r="C61" s="221"/>
      <c r="D61" s="221"/>
      <c r="E61" s="222"/>
      <c r="F61" s="222"/>
      <c r="G61" s="222"/>
      <c r="H61" s="222"/>
      <c r="I61" s="222"/>
      <c r="J61" s="222"/>
      <c r="K61" s="222"/>
      <c r="L61" s="223"/>
      <c r="M61" s="8"/>
      <c r="O61" s="22" t="s">
        <v>167</v>
      </c>
      <c r="P61" s="8" t="s">
        <v>169</v>
      </c>
    </row>
    <row r="62" spans="1:23" x14ac:dyDescent="0.35">
      <c r="B62" s="220"/>
      <c r="C62" s="221"/>
      <c r="D62" s="221"/>
      <c r="E62" s="222"/>
      <c r="F62" s="222"/>
      <c r="G62" s="222"/>
      <c r="H62" s="222"/>
      <c r="I62" s="222"/>
      <c r="J62" s="222"/>
      <c r="K62" s="222"/>
      <c r="L62" s="223"/>
      <c r="M62" s="8"/>
      <c r="O62" s="22"/>
    </row>
    <row r="63" spans="1:23" ht="15" customHeight="1" x14ac:dyDescent="0.35">
      <c r="B63" s="220" t="str">
        <f>IF(Intro!$G$22="English",O63,P63)</f>
        <v>Union Address</v>
      </c>
      <c r="C63" s="221"/>
      <c r="D63" s="221"/>
      <c r="E63" s="222"/>
      <c r="F63" s="222"/>
      <c r="G63" s="222"/>
      <c r="H63" s="222"/>
      <c r="I63" s="222"/>
      <c r="J63" s="222"/>
      <c r="K63" s="222"/>
      <c r="L63" s="223"/>
      <c r="M63" s="8"/>
      <c r="O63" s="22" t="s">
        <v>8</v>
      </c>
      <c r="P63" s="8" t="s">
        <v>9</v>
      </c>
    </row>
    <row r="64" spans="1:23" ht="15" customHeight="1" x14ac:dyDescent="0.35">
      <c r="B64" s="220"/>
      <c r="C64" s="221"/>
      <c r="D64" s="221"/>
      <c r="E64" s="222"/>
      <c r="F64" s="222"/>
      <c r="G64" s="222"/>
      <c r="H64" s="222"/>
      <c r="I64" s="222"/>
      <c r="J64" s="222"/>
      <c r="K64" s="222"/>
      <c r="L64" s="223"/>
      <c r="M64" s="8"/>
      <c r="O64" s="22"/>
    </row>
    <row r="65" spans="1:23" ht="15" customHeight="1" x14ac:dyDescent="0.35">
      <c r="B65" s="220" t="str">
        <f>IF(Intro!$G$22="English",O65,P65)</f>
        <v>Website Address</v>
      </c>
      <c r="C65" s="221"/>
      <c r="D65" s="221"/>
      <c r="E65" s="222"/>
      <c r="F65" s="222"/>
      <c r="G65" s="222"/>
      <c r="H65" s="222"/>
      <c r="I65" s="222"/>
      <c r="J65" s="222"/>
      <c r="K65" s="222"/>
      <c r="L65" s="223"/>
      <c r="M65" s="8"/>
      <c r="O65" s="22" t="s">
        <v>10</v>
      </c>
      <c r="P65" s="8" t="s">
        <v>11</v>
      </c>
    </row>
    <row r="66" spans="1:23" ht="15" customHeight="1" x14ac:dyDescent="0.35">
      <c r="B66" s="220"/>
      <c r="C66" s="221"/>
      <c r="D66" s="221"/>
      <c r="E66" s="222"/>
      <c r="F66" s="222"/>
      <c r="G66" s="222"/>
      <c r="H66" s="222"/>
      <c r="I66" s="222"/>
      <c r="J66" s="222"/>
      <c r="K66" s="222"/>
      <c r="L66" s="223"/>
      <c r="M66" s="8"/>
      <c r="O66" s="22"/>
    </row>
    <row r="67" spans="1:23" s="35" customFormat="1" x14ac:dyDescent="0.35">
      <c r="A67" s="74"/>
      <c r="B67" s="75"/>
      <c r="C67" s="76"/>
      <c r="D67" s="76"/>
      <c r="E67" s="76"/>
      <c r="F67" s="76"/>
      <c r="G67" s="76"/>
      <c r="H67" s="76"/>
      <c r="I67" s="76"/>
      <c r="J67" s="76"/>
      <c r="K67" s="76"/>
      <c r="L67" s="77"/>
      <c r="N67" s="46"/>
      <c r="O67" s="46"/>
      <c r="P67" s="46"/>
      <c r="Q67" s="46"/>
      <c r="R67" s="46"/>
      <c r="S67" s="46"/>
      <c r="T67" s="46"/>
      <c r="U67" s="46"/>
      <c r="V67" s="46"/>
      <c r="W67" s="46"/>
    </row>
    <row r="69" spans="1:23" x14ac:dyDescent="0.35">
      <c r="B69" s="214" t="str">
        <f>IF(Intro!$G$22="English",O69,P69)</f>
        <v>CERTIFICATION</v>
      </c>
      <c r="C69" s="215"/>
      <c r="D69" s="215"/>
      <c r="E69" s="215"/>
      <c r="F69" s="215"/>
      <c r="G69" s="215"/>
      <c r="H69" s="215"/>
      <c r="I69" s="215"/>
      <c r="J69" s="215"/>
      <c r="K69" s="215"/>
      <c r="L69" s="216"/>
      <c r="M69" s="35"/>
      <c r="O69" s="8" t="s">
        <v>4</v>
      </c>
      <c r="P69" s="8" t="s">
        <v>5</v>
      </c>
    </row>
    <row r="70" spans="1:23" x14ac:dyDescent="0.35">
      <c r="B70" s="17"/>
      <c r="C70" s="29"/>
      <c r="D70" s="29"/>
      <c r="E70" s="30"/>
      <c r="F70" s="30"/>
      <c r="G70" s="30"/>
      <c r="H70" s="30"/>
      <c r="I70" s="30"/>
      <c r="J70" s="30"/>
      <c r="K70" s="30"/>
      <c r="L70" s="18"/>
      <c r="M70" s="8"/>
    </row>
    <row r="71" spans="1:23" s="35" customFormat="1" x14ac:dyDescent="0.35">
      <c r="A71" s="74"/>
      <c r="B71" s="217" t="str">
        <f>IF(Intro!$G$22="English",O71,P71)</f>
        <v xml:space="preserve">The undersigned certifies that the information supplied herein is complete and correct to the best of their knowledge and belief.
</v>
      </c>
      <c r="C71" s="218"/>
      <c r="D71" s="218"/>
      <c r="E71" s="218"/>
      <c r="F71" s="218"/>
      <c r="G71" s="218"/>
      <c r="H71" s="218"/>
      <c r="I71" s="218"/>
      <c r="J71" s="218"/>
      <c r="K71" s="218"/>
      <c r="L71" s="219"/>
      <c r="N71" s="46"/>
      <c r="O71" s="46" t="s">
        <v>193</v>
      </c>
      <c r="P71" s="46" t="s">
        <v>194</v>
      </c>
      <c r="Q71" s="46"/>
      <c r="R71" s="46"/>
      <c r="S71" s="46"/>
      <c r="T71" s="46"/>
      <c r="U71" s="46"/>
      <c r="V71" s="46"/>
      <c r="W71" s="46"/>
    </row>
    <row r="72" spans="1:23" s="35" customFormat="1" x14ac:dyDescent="0.35">
      <c r="A72" s="74"/>
      <c r="B72" s="78"/>
      <c r="C72" s="79"/>
      <c r="D72" s="79"/>
      <c r="E72" s="79"/>
      <c r="F72" s="79"/>
      <c r="G72" s="79"/>
      <c r="H72" s="79"/>
      <c r="I72" s="79"/>
      <c r="J72" s="79"/>
      <c r="K72" s="79"/>
      <c r="L72" s="80"/>
      <c r="N72" s="46"/>
      <c r="O72" s="46"/>
      <c r="P72" s="46"/>
      <c r="Q72" s="46"/>
      <c r="R72" s="46"/>
      <c r="S72" s="46"/>
      <c r="T72" s="46"/>
      <c r="U72" s="46"/>
      <c r="V72" s="46"/>
      <c r="W72" s="46"/>
    </row>
    <row r="73" spans="1:23" ht="15" customHeight="1" x14ac:dyDescent="0.35">
      <c r="B73" s="220" t="str">
        <f>IF(Intro!$G$22="English",O73,P73)</f>
        <v>Name of Authorized Official</v>
      </c>
      <c r="C73" s="221"/>
      <c r="D73" s="221"/>
      <c r="E73" s="278"/>
      <c r="F73" s="278"/>
      <c r="G73" s="278"/>
      <c r="H73" s="278"/>
      <c r="I73" s="278"/>
      <c r="J73" s="278"/>
      <c r="K73" s="278"/>
      <c r="L73" s="279"/>
      <c r="M73" s="8"/>
      <c r="O73" s="22" t="s">
        <v>12</v>
      </c>
      <c r="P73" s="8" t="s">
        <v>13</v>
      </c>
    </row>
    <row r="74" spans="1:23" ht="15" customHeight="1" x14ac:dyDescent="0.35">
      <c r="B74" s="220"/>
      <c r="C74" s="221"/>
      <c r="D74" s="221"/>
      <c r="E74" s="278"/>
      <c r="F74" s="278"/>
      <c r="G74" s="278"/>
      <c r="H74" s="278"/>
      <c r="I74" s="278"/>
      <c r="J74" s="278"/>
      <c r="K74" s="278"/>
      <c r="L74" s="279"/>
      <c r="M74" s="8"/>
      <c r="O74" s="22"/>
    </row>
    <row r="75" spans="1:23" ht="15" customHeight="1" x14ac:dyDescent="0.35">
      <c r="B75" s="220" t="str">
        <f>IF(Intro!$G$22="English",O75,P75)</f>
        <v>Title of Authorized Official</v>
      </c>
      <c r="C75" s="221"/>
      <c r="D75" s="221"/>
      <c r="E75" s="278"/>
      <c r="F75" s="278"/>
      <c r="G75" s="278"/>
      <c r="H75" s="278"/>
      <c r="I75" s="278"/>
      <c r="J75" s="278"/>
      <c r="K75" s="278"/>
      <c r="L75" s="279"/>
      <c r="M75" s="8"/>
      <c r="O75" s="22" t="s">
        <v>14</v>
      </c>
      <c r="P75" s="8" t="s">
        <v>15</v>
      </c>
    </row>
    <row r="76" spans="1:23" ht="15" customHeight="1" x14ac:dyDescent="0.35">
      <c r="B76" s="220"/>
      <c r="C76" s="221"/>
      <c r="D76" s="221"/>
      <c r="E76" s="278"/>
      <c r="F76" s="278"/>
      <c r="G76" s="278"/>
      <c r="H76" s="278"/>
      <c r="I76" s="278"/>
      <c r="J76" s="278"/>
      <c r="K76" s="278"/>
      <c r="L76" s="279"/>
      <c r="M76" s="8"/>
      <c r="O76" s="22"/>
    </row>
    <row r="77" spans="1:23" ht="15" customHeight="1" x14ac:dyDescent="0.35">
      <c r="B77" s="220" t="str">
        <f>IF(Intro!$G$22="English",O77,P77)</f>
        <v>E-mail Address</v>
      </c>
      <c r="C77" s="221"/>
      <c r="D77" s="221"/>
      <c r="E77" s="278"/>
      <c r="F77" s="278"/>
      <c r="G77" s="278"/>
      <c r="H77" s="278"/>
      <c r="I77" s="278"/>
      <c r="J77" s="278"/>
      <c r="K77" s="278"/>
      <c r="L77" s="279"/>
      <c r="M77" s="8"/>
      <c r="O77" s="22" t="s">
        <v>16</v>
      </c>
      <c r="P77" s="8" t="s">
        <v>35</v>
      </c>
    </row>
    <row r="78" spans="1:23" ht="15" customHeight="1" x14ac:dyDescent="0.35">
      <c r="B78" s="220"/>
      <c r="C78" s="221"/>
      <c r="D78" s="221"/>
      <c r="E78" s="278"/>
      <c r="F78" s="278"/>
      <c r="G78" s="278"/>
      <c r="H78" s="278"/>
      <c r="I78" s="278"/>
      <c r="J78" s="278"/>
      <c r="K78" s="278"/>
      <c r="L78" s="279"/>
      <c r="M78" s="8"/>
      <c r="O78" s="22"/>
    </row>
    <row r="79" spans="1:23" ht="15" customHeight="1" x14ac:dyDescent="0.35">
      <c r="B79" s="220" t="str">
        <f>IF(Intro!$G$22="English",O79,P79)</f>
        <v>Telephone</v>
      </c>
      <c r="C79" s="221"/>
      <c r="D79" s="221"/>
      <c r="E79" s="278"/>
      <c r="F79" s="278"/>
      <c r="G79" s="278"/>
      <c r="H79" s="278"/>
      <c r="I79" s="278"/>
      <c r="J79" s="278"/>
      <c r="K79" s="278"/>
      <c r="L79" s="279"/>
      <c r="M79" s="8"/>
      <c r="O79" s="22" t="s">
        <v>17</v>
      </c>
      <c r="P79" s="8" t="s">
        <v>18</v>
      </c>
    </row>
    <row r="80" spans="1:23" ht="15" customHeight="1" x14ac:dyDescent="0.35">
      <c r="B80" s="220"/>
      <c r="C80" s="221"/>
      <c r="D80" s="221"/>
      <c r="E80" s="278"/>
      <c r="F80" s="278"/>
      <c r="G80" s="278"/>
      <c r="H80" s="278"/>
      <c r="I80" s="278"/>
      <c r="J80" s="278"/>
      <c r="K80" s="278"/>
      <c r="L80" s="279"/>
      <c r="M80" s="8"/>
      <c r="O80" s="22"/>
    </row>
    <row r="81" spans="1:23" x14ac:dyDescent="0.35">
      <c r="B81" s="220" t="s">
        <v>20</v>
      </c>
      <c r="C81" s="221"/>
      <c r="D81" s="221"/>
      <c r="E81" s="277"/>
      <c r="F81" s="278"/>
      <c r="G81" s="278"/>
      <c r="H81" s="278"/>
      <c r="I81" s="278"/>
      <c r="J81" s="278"/>
      <c r="K81" s="278"/>
      <c r="L81" s="279"/>
      <c r="M81" s="35"/>
      <c r="O81" s="22"/>
    </row>
    <row r="82" spans="1:23" x14ac:dyDescent="0.35">
      <c r="B82" s="220"/>
      <c r="C82" s="221"/>
      <c r="D82" s="221"/>
      <c r="E82" s="278"/>
      <c r="F82" s="278"/>
      <c r="G82" s="278"/>
      <c r="H82" s="278"/>
      <c r="I82" s="278"/>
      <c r="J82" s="278"/>
      <c r="K82" s="278"/>
      <c r="L82" s="279"/>
      <c r="M82" s="35"/>
      <c r="O82" s="22"/>
    </row>
    <row r="83" spans="1:23" s="35" customFormat="1" x14ac:dyDescent="0.35">
      <c r="A83" s="74"/>
      <c r="B83" s="78"/>
      <c r="C83" s="79"/>
      <c r="D83" s="79"/>
      <c r="E83" s="79"/>
      <c r="F83" s="79"/>
      <c r="G83" s="79"/>
      <c r="H83" s="79"/>
      <c r="I83" s="79"/>
      <c r="J83" s="79"/>
      <c r="K83" s="79"/>
      <c r="L83" s="80"/>
      <c r="N83" s="46"/>
      <c r="O83" s="46"/>
      <c r="P83" s="46"/>
      <c r="Q83" s="46"/>
      <c r="R83" s="46"/>
      <c r="S83" s="46"/>
      <c r="T83" s="46"/>
      <c r="U83" s="46"/>
      <c r="V83" s="46"/>
      <c r="W83" s="46"/>
    </row>
    <row r="84" spans="1:23" ht="21" x14ac:dyDescent="0.35">
      <c r="B84" s="275" t="str">
        <f>IF(Intro!$G$22="English",O84,P84)</f>
        <v>I understand that checking this box constitutes my legally binding signature.</v>
      </c>
      <c r="C84" s="276"/>
      <c r="D84" s="276"/>
      <c r="E84" s="276"/>
      <c r="F84" s="276"/>
      <c r="G84" s="276"/>
      <c r="H84" s="276"/>
      <c r="I84" s="127"/>
      <c r="J84" s="36"/>
      <c r="K84" s="36"/>
      <c r="L84" s="37"/>
      <c r="M84" s="8"/>
      <c r="O84" s="22" t="s">
        <v>30</v>
      </c>
      <c r="P84" s="8" t="s">
        <v>31</v>
      </c>
    </row>
    <row r="85" spans="1:23" s="35" customFormat="1" x14ac:dyDescent="0.35">
      <c r="A85" s="74"/>
      <c r="B85" s="75"/>
      <c r="C85" s="76"/>
      <c r="D85" s="76"/>
      <c r="E85" s="76"/>
      <c r="F85" s="76"/>
      <c r="G85" s="76"/>
      <c r="H85" s="76"/>
      <c r="I85" s="76"/>
      <c r="J85" s="76"/>
      <c r="K85" s="76"/>
      <c r="L85" s="77"/>
      <c r="N85" s="46"/>
      <c r="O85" s="46"/>
      <c r="P85" s="46"/>
      <c r="Q85" s="46"/>
      <c r="R85" s="46"/>
      <c r="S85" s="46"/>
      <c r="T85" s="46"/>
      <c r="U85" s="46"/>
      <c r="V85" s="46"/>
      <c r="W85" s="46"/>
    </row>
    <row r="86" spans="1:23" s="6" customFormat="1" x14ac:dyDescent="0.35">
      <c r="A86" s="33"/>
      <c r="B86" s="15"/>
      <c r="C86" s="15"/>
      <c r="D86" s="15"/>
      <c r="E86" s="3"/>
      <c r="F86" s="3"/>
      <c r="G86" s="3"/>
      <c r="H86" s="3"/>
      <c r="I86" s="3"/>
      <c r="J86" s="3"/>
      <c r="K86" s="3"/>
      <c r="L86" s="3"/>
      <c r="O86" s="16"/>
      <c r="P86" s="16"/>
    </row>
    <row r="87" spans="1:23" s="1" customFormat="1" x14ac:dyDescent="0.35">
      <c r="A87" s="33"/>
      <c r="B87" s="214" t="str">
        <f>IF(Intro!$G$22="English",O87,P87)</f>
        <v>SUBMITTING THE QUESTIONNAIRE RESPONSE</v>
      </c>
      <c r="C87" s="215" t="str">
        <f>UPPER(IF(Intro!$G$22="English",P87,Q87))</f>
        <v>TRANSMISSION DU QUESTIONNAIRE REMPLI</v>
      </c>
      <c r="D87" s="215"/>
      <c r="E87" s="215" t="str">
        <f>UPPER(IF(Intro!$G$22="English",Q87,R87))</f>
        <v/>
      </c>
      <c r="F87" s="215" t="str">
        <f>UPPER(IF(Intro!$G$22="English",R87,S87))</f>
        <v/>
      </c>
      <c r="G87" s="215" t="str">
        <f>UPPER(IF(Intro!$G$22="English",S87,T87))</f>
        <v/>
      </c>
      <c r="H87" s="215" t="str">
        <f>UPPER(IF(Intro!$G$22="English",T87,U87))</f>
        <v/>
      </c>
      <c r="I87" s="215" t="str">
        <f>UPPER(IF(Intro!$G$22="English",U87,V87))</f>
        <v/>
      </c>
      <c r="J87" s="215" t="str">
        <f>UPPER(IF(Intro!$G$22="English",V87,W87))</f>
        <v/>
      </c>
      <c r="K87" s="215" t="str">
        <f>UPPER(IF(Intro!$G$22="English",W87,X87))</f>
        <v/>
      </c>
      <c r="L87" s="216" t="str">
        <f>UPPER(IF(Intro!$G$22="English",X87,Y87))</f>
        <v/>
      </c>
      <c r="M87" s="6"/>
      <c r="N87" s="13"/>
      <c r="O87" s="14" t="s">
        <v>33</v>
      </c>
      <c r="P87" s="14" t="s">
        <v>34</v>
      </c>
    </row>
    <row r="88" spans="1:23" x14ac:dyDescent="0.35">
      <c r="B88" s="17"/>
      <c r="C88" s="29"/>
      <c r="D88" s="29"/>
      <c r="E88" s="30"/>
      <c r="F88" s="30"/>
      <c r="G88" s="30"/>
      <c r="H88" s="30"/>
      <c r="I88" s="30"/>
      <c r="J88" s="30"/>
      <c r="K88" s="30"/>
      <c r="L88" s="18"/>
      <c r="M88" s="8"/>
    </row>
    <row r="89" spans="1:23" s="35" customFormat="1" x14ac:dyDescent="0.35">
      <c r="A89" s="74"/>
      <c r="B89" s="217" t="str">
        <f>IF(Intro!$G$22="English",O89,P89)</f>
        <v>The completed questionnaire can be submitted using one of the following methods:</v>
      </c>
      <c r="C89" s="218"/>
      <c r="D89" s="218"/>
      <c r="E89" s="218"/>
      <c r="F89" s="218"/>
      <c r="G89" s="218"/>
      <c r="H89" s="218"/>
      <c r="I89" s="218"/>
      <c r="J89" s="218"/>
      <c r="K89" s="218"/>
      <c r="L89" s="219"/>
      <c r="N89" s="46"/>
      <c r="O89" s="8" t="s">
        <v>81</v>
      </c>
      <c r="P89" s="8" t="s">
        <v>3</v>
      </c>
      <c r="Q89" s="46"/>
      <c r="R89" s="46"/>
      <c r="S89" s="46"/>
      <c r="T89" s="46"/>
      <c r="U89" s="46"/>
      <c r="V89" s="46"/>
      <c r="W89" s="46"/>
    </row>
    <row r="90" spans="1:23" s="35" customFormat="1" x14ac:dyDescent="0.35">
      <c r="A90" s="74"/>
      <c r="B90" s="272" t="str">
        <f>IF($G$22="English",HYPERLINK("https://e-filing-depot-electronique.citt-tcce.gc.ca/submitNonRegisteredUser-eng.aspx","1. Secure E-filing service;"),IF($G$22="Français",HYPERLINK("https://e-filing-depot-electronique.citt-tcce.gc.ca/submitNonRegisteredUser-fra.aspx?","1. Service sécurisé de dépôt électronique;"),""))</f>
        <v>1. Secure E-filing service;</v>
      </c>
      <c r="C90" s="273"/>
      <c r="D90" s="273"/>
      <c r="E90" s="273"/>
      <c r="F90" s="273"/>
      <c r="G90" s="273"/>
      <c r="H90" s="273"/>
      <c r="I90" s="273"/>
      <c r="J90" s="273"/>
      <c r="K90" s="273"/>
      <c r="L90" s="274"/>
      <c r="N90" s="46"/>
      <c r="O90" s="8"/>
      <c r="P90" s="8"/>
      <c r="Q90" s="46"/>
      <c r="R90" s="46"/>
      <c r="S90" s="46"/>
      <c r="T90" s="46"/>
      <c r="U90" s="46"/>
      <c r="V90" s="46"/>
      <c r="W90" s="46"/>
    </row>
    <row r="91" spans="1:23" s="35" customFormat="1" ht="15" customHeight="1" x14ac:dyDescent="0.35">
      <c r="A91" s="74"/>
      <c r="B91" s="282" t="str">
        <f>IF(Intro!$G$22="English",O91,P91)</f>
        <v xml:space="preserve">When submitting the completed questionnaire using the secure E-filing service, designate the questionnaire as confidential. Note that the information in the public (blue) tabs in your questionnaire will be treated as public information.
</v>
      </c>
      <c r="C91" s="283"/>
      <c r="D91" s="283"/>
      <c r="E91" s="283"/>
      <c r="F91" s="283"/>
      <c r="G91" s="283"/>
      <c r="H91" s="283"/>
      <c r="I91" s="283"/>
      <c r="J91" s="283"/>
      <c r="K91" s="283"/>
      <c r="L91" s="284"/>
      <c r="N91" s="46"/>
      <c r="O91" s="8" t="s">
        <v>158</v>
      </c>
      <c r="P91" s="8" t="s">
        <v>159</v>
      </c>
      <c r="Q91" s="46"/>
      <c r="R91" s="46"/>
      <c r="S91" s="46"/>
      <c r="T91" s="46"/>
      <c r="U91" s="46"/>
      <c r="V91" s="46"/>
      <c r="W91" s="46"/>
    </row>
    <row r="92" spans="1:23" s="35" customFormat="1" x14ac:dyDescent="0.35">
      <c r="A92" s="74"/>
      <c r="B92" s="282"/>
      <c r="C92" s="283"/>
      <c r="D92" s="283"/>
      <c r="E92" s="283"/>
      <c r="F92" s="283"/>
      <c r="G92" s="283"/>
      <c r="H92" s="283"/>
      <c r="I92" s="283"/>
      <c r="J92" s="283"/>
      <c r="K92" s="283"/>
      <c r="L92" s="284"/>
      <c r="N92" s="46"/>
      <c r="O92" s="8"/>
      <c r="P92" s="8"/>
      <c r="Q92" s="46"/>
      <c r="R92" s="46"/>
      <c r="S92" s="46"/>
      <c r="T92" s="46"/>
      <c r="U92" s="46"/>
      <c r="V92" s="46"/>
      <c r="W92" s="46"/>
    </row>
    <row r="93" spans="1:23" s="35" customFormat="1" ht="15" customHeight="1" x14ac:dyDescent="0.35">
      <c r="A93" s="74"/>
      <c r="B93" s="243" t="str">
        <f>IF(Intro!$G$22="English",O93,P93)</f>
        <v>2. Email to citt-tcce@tribunal.gc.ca should you accept the associated risks and you are filing information that belongs to your firm only.</v>
      </c>
      <c r="C93" s="280"/>
      <c r="D93" s="280"/>
      <c r="E93" s="280"/>
      <c r="F93" s="280"/>
      <c r="G93" s="280"/>
      <c r="H93" s="280"/>
      <c r="I93" s="280"/>
      <c r="J93" s="280"/>
      <c r="K93" s="280"/>
      <c r="L93" s="281"/>
      <c r="N93" s="46"/>
      <c r="O93" s="8" t="s">
        <v>204</v>
      </c>
      <c r="P93" s="8" t="s">
        <v>205</v>
      </c>
      <c r="Q93" s="46"/>
      <c r="R93" s="46"/>
      <c r="S93" s="46"/>
      <c r="T93" s="46"/>
      <c r="U93" s="46"/>
      <c r="V93" s="46"/>
      <c r="W93" s="46"/>
    </row>
    <row r="94" spans="1:23" s="35" customFormat="1" x14ac:dyDescent="0.35">
      <c r="A94" s="74"/>
      <c r="B94" s="75"/>
      <c r="C94" s="76"/>
      <c r="D94" s="76"/>
      <c r="E94" s="76"/>
      <c r="F94" s="76"/>
      <c r="G94" s="76"/>
      <c r="H94" s="76"/>
      <c r="I94" s="76"/>
      <c r="J94" s="76"/>
      <c r="K94" s="76"/>
      <c r="L94" s="77"/>
      <c r="N94" s="46"/>
      <c r="O94" s="46"/>
      <c r="P94" s="46"/>
      <c r="Q94" s="46"/>
      <c r="R94" s="46"/>
      <c r="S94" s="46"/>
      <c r="T94" s="46"/>
      <c r="U94" s="46"/>
      <c r="V94" s="46"/>
      <c r="W94" s="46"/>
    </row>
    <row r="96" spans="1:23" s="1" customFormat="1" x14ac:dyDescent="0.35">
      <c r="A96" s="33"/>
      <c r="B96" s="214" t="s">
        <v>235</v>
      </c>
      <c r="C96" s="215" t="str">
        <f>UPPER(IF(Intro!$G$22="English",P96,Q96))</f>
        <v/>
      </c>
      <c r="D96" s="215"/>
      <c r="E96" s="215" t="str">
        <f>UPPER(IF(Intro!$G$22="English",Q96,R96))</f>
        <v/>
      </c>
      <c r="F96" s="215" t="str">
        <f>UPPER(IF(Intro!$G$22="English",R96,S96))</f>
        <v/>
      </c>
      <c r="G96" s="215" t="str">
        <f>UPPER(IF(Intro!$G$22="English",S96,T96))</f>
        <v/>
      </c>
      <c r="H96" s="215" t="str">
        <f>UPPER(IF(Intro!$G$22="English",T96,U96))</f>
        <v/>
      </c>
      <c r="I96" s="215" t="str">
        <f>UPPER(IF(Intro!$G$22="English",U96,V96))</f>
        <v/>
      </c>
      <c r="J96" s="215" t="str">
        <f>UPPER(IF(Intro!$G$22="English",V96,W96))</f>
        <v/>
      </c>
      <c r="K96" s="215" t="str">
        <f>UPPER(IF(Intro!$G$22="English",W96,X96))</f>
        <v/>
      </c>
      <c r="L96" s="216" t="str">
        <f>UPPER(IF(Intro!$G$22="English",X96,Y96))</f>
        <v/>
      </c>
      <c r="M96" s="6"/>
      <c r="N96" s="13"/>
      <c r="O96" s="14"/>
      <c r="P96" s="14"/>
    </row>
    <row r="97" spans="1:23" x14ac:dyDescent="0.35">
      <c r="B97" s="17"/>
      <c r="C97" s="29"/>
      <c r="D97" s="29"/>
      <c r="E97" s="30"/>
      <c r="F97" s="30"/>
      <c r="G97" s="30"/>
      <c r="H97" s="30"/>
      <c r="I97" s="30"/>
      <c r="J97" s="30"/>
      <c r="K97" s="30"/>
      <c r="L97" s="18"/>
      <c r="M97" s="8"/>
    </row>
    <row r="98" spans="1:23" s="35" customFormat="1" x14ac:dyDescent="0.35">
      <c r="A98" s="74"/>
      <c r="B98" s="217" t="str">
        <f>IF(Intro!$G$22="English",O98,P98)</f>
        <v xml:space="preserve">Questions relating to this questionnaire should be directed to: 
</v>
      </c>
      <c r="C98" s="218"/>
      <c r="D98" s="218"/>
      <c r="E98" s="218"/>
      <c r="F98" s="218"/>
      <c r="G98" s="218"/>
      <c r="H98" s="218"/>
      <c r="I98" s="218"/>
      <c r="J98" s="218"/>
      <c r="K98" s="218"/>
      <c r="L98" s="219"/>
      <c r="N98" s="46"/>
      <c r="O98" s="8" t="s">
        <v>168</v>
      </c>
      <c r="P98" s="8" t="s">
        <v>166</v>
      </c>
      <c r="Q98" s="46"/>
      <c r="R98" s="46"/>
      <c r="S98" s="46"/>
      <c r="T98" s="46"/>
      <c r="U98" s="46"/>
      <c r="V98" s="46"/>
      <c r="W98" s="46"/>
    </row>
    <row r="99" spans="1:23" s="35" customFormat="1" x14ac:dyDescent="0.35">
      <c r="A99" s="74"/>
      <c r="B99" s="66"/>
      <c r="C99" s="67"/>
      <c r="D99" s="67"/>
      <c r="E99" s="67"/>
      <c r="F99" s="67"/>
      <c r="G99" s="67"/>
      <c r="H99" s="67"/>
      <c r="I99" s="67"/>
      <c r="J99" s="67"/>
      <c r="K99" s="67"/>
      <c r="L99" s="68"/>
      <c r="N99" s="46"/>
      <c r="O99" s="8"/>
      <c r="P99" s="8"/>
      <c r="Q99" s="46"/>
      <c r="R99" s="46"/>
      <c r="S99" s="46"/>
      <c r="T99" s="46"/>
      <c r="U99" s="46"/>
      <c r="V99" s="46"/>
      <c r="W99" s="46"/>
    </row>
    <row r="100" spans="1:23" ht="15" customHeight="1" x14ac:dyDescent="0.35">
      <c r="B100" s="285" t="str">
        <f>Variables!B13</f>
        <v>Paula Place</v>
      </c>
      <c r="C100" s="286"/>
      <c r="D100" s="286"/>
      <c r="E100" s="286"/>
      <c r="F100" s="286" t="str">
        <f>Variables!C13</f>
        <v>paula.place@tribunal.gc.ca</v>
      </c>
      <c r="G100" s="286"/>
      <c r="H100" s="286"/>
      <c r="I100" s="286"/>
      <c r="J100" s="286" t="str">
        <f>Variables!D13</f>
        <v>343-574-3196</v>
      </c>
      <c r="K100" s="286"/>
      <c r="L100" s="287"/>
      <c r="M100" s="8"/>
      <c r="O100" s="22"/>
    </row>
    <row r="101" spans="1:23" ht="15" customHeight="1" x14ac:dyDescent="0.35">
      <c r="B101" s="285" t="str">
        <f>Variables!B14</f>
        <v>François Thivierge</v>
      </c>
      <c r="C101" s="286"/>
      <c r="D101" s="286"/>
      <c r="E101" s="286"/>
      <c r="F101" s="286" t="str">
        <f>Variables!C14</f>
        <v xml:space="preserve">francois.thivierge@tribunal.gc.ca </v>
      </c>
      <c r="G101" s="286"/>
      <c r="H101" s="286"/>
      <c r="I101" s="286"/>
      <c r="J101" s="286" t="str">
        <f>Variables!D14</f>
        <v>343-550-4453</v>
      </c>
      <c r="K101" s="286"/>
      <c r="L101" s="287"/>
      <c r="M101" s="8"/>
      <c r="O101" s="22"/>
    </row>
    <row r="102" spans="1:23" s="35" customFormat="1" x14ac:dyDescent="0.35">
      <c r="A102" s="74"/>
      <c r="B102" s="75"/>
      <c r="C102" s="76"/>
      <c r="D102" s="76"/>
      <c r="E102" s="76"/>
      <c r="F102" s="76"/>
      <c r="G102" s="76"/>
      <c r="H102" s="76"/>
      <c r="I102" s="76"/>
      <c r="J102" s="76"/>
      <c r="K102" s="76"/>
      <c r="L102" s="77"/>
      <c r="N102" s="46"/>
      <c r="O102" s="46"/>
      <c r="P102" s="46"/>
      <c r="Q102" s="46"/>
      <c r="R102" s="46"/>
      <c r="S102" s="46"/>
      <c r="T102" s="46"/>
      <c r="U102" s="46"/>
      <c r="V102" s="46"/>
      <c r="W102" s="46"/>
    </row>
  </sheetData>
  <mergeCells count="57">
    <mergeCell ref="B93:L93"/>
    <mergeCell ref="B91:L92"/>
    <mergeCell ref="B100:E100"/>
    <mergeCell ref="B101:E101"/>
    <mergeCell ref="F100:I100"/>
    <mergeCell ref="F101:I101"/>
    <mergeCell ref="J100:L100"/>
    <mergeCell ref="J101:L101"/>
    <mergeCell ref="B98:L98"/>
    <mergeCell ref="B96:L96"/>
    <mergeCell ref="B63:D64"/>
    <mergeCell ref="B65:D66"/>
    <mergeCell ref="E63:L64"/>
    <mergeCell ref="E65:L66"/>
    <mergeCell ref="B79:D80"/>
    <mergeCell ref="E73:L74"/>
    <mergeCell ref="E75:L76"/>
    <mergeCell ref="E77:L78"/>
    <mergeCell ref="E79:L80"/>
    <mergeCell ref="B69:L69"/>
    <mergeCell ref="B87:L87"/>
    <mergeCell ref="B89:L89"/>
    <mergeCell ref="B90:L90"/>
    <mergeCell ref="B71:L71"/>
    <mergeCell ref="B73:D74"/>
    <mergeCell ref="B75:D76"/>
    <mergeCell ref="B77:D78"/>
    <mergeCell ref="B84:H84"/>
    <mergeCell ref="B81:D82"/>
    <mergeCell ref="E81:L82"/>
    <mergeCell ref="B4:L4"/>
    <mergeCell ref="B5:L5"/>
    <mergeCell ref="B8:L8"/>
    <mergeCell ref="B47:L47"/>
    <mergeCell ref="B53:L53"/>
    <mergeCell ref="B26:L26"/>
    <mergeCell ref="B28:L28"/>
    <mergeCell ref="B36:L36"/>
    <mergeCell ref="B41:L41"/>
    <mergeCell ref="C30:K34"/>
    <mergeCell ref="C43:D44"/>
    <mergeCell ref="E43:E44"/>
    <mergeCell ref="F43:K44"/>
    <mergeCell ref="B10:F18"/>
    <mergeCell ref="H10:L18"/>
    <mergeCell ref="B22:F23"/>
    <mergeCell ref="O9:P18"/>
    <mergeCell ref="B6:L6"/>
    <mergeCell ref="B20:L20"/>
    <mergeCell ref="B55:L56"/>
    <mergeCell ref="B61:D62"/>
    <mergeCell ref="E61:L62"/>
    <mergeCell ref="C49:K50"/>
    <mergeCell ref="H22:L23"/>
    <mergeCell ref="G22:G23"/>
    <mergeCell ref="B39:L39"/>
    <mergeCell ref="B59:L59"/>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81 E61 E73 E75 E77 E79 E63 E65" xr:uid="{1F25608F-A0FE-46EB-97A6-2413C5CA7A20}">
      <formula1>1000</formula1>
    </dataValidation>
    <dataValidation type="list" allowBlank="1" showInputMessage="1" showErrorMessage="1" sqref="I84" xr:uid="{BE4220D3-E7AD-4E43-A922-D611C03C51F0}">
      <formula1>"X"</formula1>
    </dataValidation>
    <dataValidation type="list" allowBlank="1" showInputMessage="1" showErrorMessage="1" sqref="G22"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27872C-FFC5-4E73-B59B-9E561FEA6B7B}">
          <x14:formula1>
            <xm:f>Variables!$D$23:$D$24</xm:f>
          </x14:formula1>
          <xm:sqref>E43:E44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Q43"/>
  <sheetViews>
    <sheetView showGridLines="0" zoomScaleNormal="100" workbookViewId="0"/>
  </sheetViews>
  <sheetFormatPr defaultColWidth="9.26953125" defaultRowHeight="14" x14ac:dyDescent="0.35"/>
  <cols>
    <col min="1" max="1" width="1.7265625" style="4" customWidth="1"/>
    <col min="2" max="12" width="14.54296875" style="2" customWidth="1"/>
    <col min="13" max="13" width="9.36328125" style="7" customWidth="1"/>
    <col min="14" max="14" width="9.36328125" style="8" customWidth="1"/>
    <col min="15" max="15" width="255.6328125" style="7" hidden="1" customWidth="1"/>
    <col min="16" max="16" width="255.6328125" style="8" hidden="1" customWidth="1"/>
    <col min="17" max="25" width="9.36328125" style="8" customWidth="1"/>
    <col min="26" max="16384" width="9.26953125" style="8"/>
  </cols>
  <sheetData>
    <row r="1" spans="1:17" x14ac:dyDescent="0.35">
      <c r="O1" s="48" t="s">
        <v>67</v>
      </c>
      <c r="P1" s="9" t="s">
        <v>77</v>
      </c>
    </row>
    <row r="2" spans="1:17" x14ac:dyDescent="0.35">
      <c r="B2" s="10" t="s">
        <v>0</v>
      </c>
      <c r="C2" s="10"/>
      <c r="D2" s="10"/>
      <c r="O2" s="11"/>
      <c r="P2" s="11"/>
    </row>
    <row r="3" spans="1:17" x14ac:dyDescent="0.35">
      <c r="B3" s="12"/>
      <c r="C3" s="12"/>
      <c r="D3" s="12"/>
      <c r="O3" s="11"/>
      <c r="P3" s="11"/>
    </row>
    <row r="4" spans="1:17" s="1" customFormat="1" x14ac:dyDescent="0.35">
      <c r="A4" s="5"/>
      <c r="B4" s="299" t="str">
        <f>IF(Intro!$G$22="English",O4,P4)</f>
        <v>UNIONS' QUESTIONNAIRE</v>
      </c>
      <c r="C4" s="299"/>
      <c r="D4" s="299"/>
      <c r="E4" s="299"/>
      <c r="F4" s="299"/>
      <c r="G4" s="299"/>
      <c r="H4" s="299"/>
      <c r="I4" s="299"/>
      <c r="J4" s="299"/>
      <c r="K4" s="299"/>
      <c r="L4" s="299"/>
      <c r="M4" s="13"/>
      <c r="N4" s="13"/>
      <c r="O4" s="14" t="s">
        <v>236</v>
      </c>
      <c r="P4" s="119" t="s">
        <v>237</v>
      </c>
    </row>
    <row r="5" spans="1:17" s="1" customFormat="1" x14ac:dyDescent="0.35">
      <c r="A5" s="5"/>
      <c r="B5" s="299" t="str">
        <f>Intro!B5</f>
        <v>RR-2025-002</v>
      </c>
      <c r="C5" s="299"/>
      <c r="D5" s="299"/>
      <c r="E5" s="299"/>
      <c r="F5" s="299"/>
      <c r="G5" s="299"/>
      <c r="H5" s="299"/>
      <c r="I5" s="299"/>
      <c r="J5" s="299"/>
      <c r="K5" s="299"/>
      <c r="L5" s="299"/>
      <c r="M5" s="13"/>
      <c r="N5" s="13"/>
      <c r="O5" s="14"/>
      <c r="P5" s="14"/>
    </row>
    <row r="6" spans="1:17" s="6" customFormat="1" x14ac:dyDescent="0.35">
      <c r="A6" s="5"/>
      <c r="B6" s="299" t="str">
        <f>UPPER(IF(Intro!$G$22="English",Variables!B3,Variables!C3))</f>
        <v>CONCRETE REINFORCING BAR</v>
      </c>
      <c r="C6" s="299"/>
      <c r="D6" s="299"/>
      <c r="E6" s="299"/>
      <c r="F6" s="299"/>
      <c r="G6" s="299"/>
      <c r="H6" s="299"/>
      <c r="I6" s="299"/>
      <c r="J6" s="299"/>
      <c r="K6" s="299"/>
      <c r="L6" s="299"/>
      <c r="M6" s="24"/>
      <c r="N6" s="24"/>
      <c r="O6" s="49"/>
      <c r="P6" s="16"/>
    </row>
    <row r="7" spans="1:17" s="6" customFormat="1" x14ac:dyDescent="0.35">
      <c r="A7" s="5"/>
      <c r="B7" s="15"/>
      <c r="C7" s="15"/>
      <c r="D7" s="15"/>
      <c r="E7" s="3"/>
      <c r="F7" s="3"/>
      <c r="G7" s="3"/>
      <c r="H7" s="3"/>
      <c r="I7" s="3"/>
      <c r="J7" s="3"/>
      <c r="K7" s="3"/>
      <c r="L7" s="3"/>
      <c r="O7" s="49"/>
      <c r="P7" s="16"/>
    </row>
    <row r="8" spans="1:17" s="1" customFormat="1" x14ac:dyDescent="0.35">
      <c r="A8" s="5"/>
      <c r="B8" s="303" t="str">
        <f>IF(Intro!$G$22="English",O8,P8)</f>
        <v>QUESTIONNAIRE OUTLINE</v>
      </c>
      <c r="C8" s="304"/>
      <c r="D8" s="304" t="str">
        <f>UPPER(IF(Intro!$G$22="English",P8,#REF!))</f>
        <v>APERÇU DU QUESTIONNAIRE</v>
      </c>
      <c r="E8" s="304" t="e">
        <f>UPPER(IF(Intro!$G$22="English",#REF!,#REF!))</f>
        <v>#REF!</v>
      </c>
      <c r="F8" s="304" t="e">
        <f>UPPER(IF(Intro!$G$22="English",#REF!,Q8))</f>
        <v>#REF!</v>
      </c>
      <c r="G8" s="304" t="str">
        <f>UPPER(IF(Intro!$G$22="English",Q8,R8))</f>
        <v/>
      </c>
      <c r="H8" s="304" t="str">
        <f>UPPER(IF(Intro!$G$22="English",R8,S8))</f>
        <v/>
      </c>
      <c r="I8" s="304" t="str">
        <f>UPPER(IF(Intro!$G$22="English",S8,T8))</f>
        <v/>
      </c>
      <c r="J8" s="304" t="str">
        <f>UPPER(IF(Intro!$G$22="English",T8,U8))</f>
        <v/>
      </c>
      <c r="K8" s="304" t="str">
        <f>UPPER(IF(Intro!$G$22="English",U8,V8))</f>
        <v/>
      </c>
      <c r="L8" s="305" t="str">
        <f>UPPER(IF(Intro!$G$22="English",V8,W8))</f>
        <v/>
      </c>
      <c r="M8" s="6"/>
      <c r="N8" s="13"/>
      <c r="O8" s="118" t="s">
        <v>238</v>
      </c>
      <c r="P8" s="118" t="s">
        <v>239</v>
      </c>
      <c r="Q8" s="118"/>
    </row>
    <row r="9" spans="1:17" x14ac:dyDescent="0.35">
      <c r="B9" s="17"/>
      <c r="C9" s="29"/>
      <c r="D9" s="29"/>
      <c r="E9" s="30"/>
      <c r="F9" s="30"/>
      <c r="G9" s="30"/>
      <c r="H9" s="30"/>
      <c r="I9" s="30"/>
      <c r="J9" s="30"/>
      <c r="K9" s="30"/>
      <c r="L9" s="18"/>
      <c r="M9" s="8"/>
    </row>
    <row r="10" spans="1:17" s="35" customFormat="1" x14ac:dyDescent="0.35">
      <c r="A10" s="85"/>
      <c r="B10" s="217" t="str">
        <f>IF(Intro!$G$22="English",O10,P10)</f>
        <v xml:space="preserve">This questionnaire is divided into two parts:
</v>
      </c>
      <c r="C10" s="218"/>
      <c r="D10" s="218"/>
      <c r="E10" s="218"/>
      <c r="F10" s="218"/>
      <c r="G10" s="218"/>
      <c r="H10" s="218"/>
      <c r="I10" s="218"/>
      <c r="J10" s="218"/>
      <c r="K10" s="218"/>
      <c r="L10" s="219"/>
      <c r="O10" s="7" t="s">
        <v>82</v>
      </c>
      <c r="P10" s="8" t="s">
        <v>83</v>
      </c>
    </row>
    <row r="11" spans="1:17" s="35" customFormat="1" x14ac:dyDescent="0.35">
      <c r="A11" s="85"/>
      <c r="B11" s="66"/>
      <c r="C11" s="67"/>
      <c r="D11" s="67"/>
      <c r="E11" s="67"/>
      <c r="F11" s="67"/>
      <c r="G11" s="67"/>
      <c r="H11" s="67"/>
      <c r="I11" s="67"/>
      <c r="J11" s="67"/>
      <c r="K11" s="67"/>
      <c r="L11" s="68"/>
      <c r="O11" s="7"/>
      <c r="P11" s="8"/>
    </row>
    <row r="12" spans="1:17" s="35" customFormat="1" x14ac:dyDescent="0.35">
      <c r="A12" s="85"/>
      <c r="B12" s="217" t="str">
        <f>IF(Intro!$G$22="English",O12,P12)</f>
        <v xml:space="preserve">PART I (Blue Tabs) - Information requested in this part is public. Requests to treat any of this information as confidential must be fully justified in writing and accompanied by a redacted version for the public record.
</v>
      </c>
      <c r="C12" s="218"/>
      <c r="D12" s="218"/>
      <c r="E12" s="218"/>
      <c r="F12" s="218"/>
      <c r="G12" s="218"/>
      <c r="H12" s="218"/>
      <c r="I12" s="218"/>
      <c r="J12" s="218"/>
      <c r="K12" s="218"/>
      <c r="L12" s="219"/>
      <c r="O12" s="7" t="s">
        <v>84</v>
      </c>
      <c r="P12" s="8" t="s">
        <v>85</v>
      </c>
    </row>
    <row r="13" spans="1:17" s="35" customFormat="1" x14ac:dyDescent="0.35">
      <c r="A13" s="85"/>
      <c r="B13" s="217"/>
      <c r="C13" s="218"/>
      <c r="D13" s="218"/>
      <c r="E13" s="218"/>
      <c r="F13" s="218"/>
      <c r="G13" s="218"/>
      <c r="H13" s="218"/>
      <c r="I13" s="218"/>
      <c r="J13" s="218"/>
      <c r="K13" s="218"/>
      <c r="L13" s="219"/>
      <c r="O13" s="7"/>
      <c r="P13" s="8"/>
    </row>
    <row r="14" spans="1:17" s="35" customFormat="1" x14ac:dyDescent="0.35">
      <c r="A14" s="85"/>
      <c r="B14" s="66"/>
      <c r="C14" s="67"/>
      <c r="D14" s="67"/>
      <c r="E14" s="67"/>
      <c r="F14" s="67"/>
      <c r="G14" s="67"/>
      <c r="H14" s="67"/>
      <c r="I14" s="67"/>
      <c r="J14" s="67"/>
      <c r="K14" s="67"/>
      <c r="L14" s="68"/>
      <c r="O14" s="7"/>
      <c r="P14" s="8"/>
    </row>
    <row r="15" spans="1:17" s="35" customFormat="1" x14ac:dyDescent="0.35">
      <c r="A15" s="85"/>
      <c r="B15" s="243" t="str">
        <f>IF(Intro!$G$22="English",O15,P15)</f>
        <v>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v>
      </c>
      <c r="C15" s="280"/>
      <c r="D15" s="280"/>
      <c r="E15" s="280"/>
      <c r="F15" s="280"/>
      <c r="G15" s="280"/>
      <c r="H15" s="280"/>
      <c r="I15" s="280"/>
      <c r="J15" s="280"/>
      <c r="K15" s="280"/>
      <c r="L15" s="281"/>
      <c r="O15" s="8" t="s">
        <v>330</v>
      </c>
      <c r="P15" s="8" t="s">
        <v>331</v>
      </c>
    </row>
    <row r="16" spans="1:17" s="35" customFormat="1" x14ac:dyDescent="0.35">
      <c r="A16" s="85"/>
      <c r="B16" s="243"/>
      <c r="C16" s="280"/>
      <c r="D16" s="280"/>
      <c r="E16" s="280"/>
      <c r="F16" s="280"/>
      <c r="G16" s="280"/>
      <c r="H16" s="280"/>
      <c r="I16" s="280"/>
      <c r="J16" s="280"/>
      <c r="K16" s="280"/>
      <c r="L16" s="281"/>
      <c r="O16" s="7"/>
      <c r="P16" s="8"/>
    </row>
    <row r="17" spans="1:16" s="35" customFormat="1" x14ac:dyDescent="0.35">
      <c r="A17" s="85"/>
      <c r="B17" s="243"/>
      <c r="C17" s="280"/>
      <c r="D17" s="280"/>
      <c r="E17" s="280"/>
      <c r="F17" s="280"/>
      <c r="G17" s="280"/>
      <c r="H17" s="280"/>
      <c r="I17" s="280"/>
      <c r="J17" s="280"/>
      <c r="K17" s="280"/>
      <c r="L17" s="281"/>
      <c r="O17" s="7"/>
      <c r="P17" s="8"/>
    </row>
    <row r="18" spans="1:16" s="35" customFormat="1" x14ac:dyDescent="0.35">
      <c r="A18" s="85"/>
      <c r="B18" s="75"/>
      <c r="C18" s="76"/>
      <c r="D18" s="76"/>
      <c r="E18" s="76"/>
      <c r="F18" s="76"/>
      <c r="G18" s="76"/>
      <c r="H18" s="76"/>
      <c r="I18" s="76"/>
      <c r="J18" s="76"/>
      <c r="K18" s="76"/>
      <c r="L18" s="77"/>
      <c r="O18" s="50"/>
    </row>
    <row r="19" spans="1:16" s="6" customFormat="1" x14ac:dyDescent="0.35">
      <c r="A19" s="5"/>
      <c r="B19" s="15"/>
      <c r="C19" s="15"/>
      <c r="D19" s="15"/>
      <c r="E19" s="3"/>
      <c r="F19" s="3"/>
      <c r="G19" s="3"/>
      <c r="H19" s="3"/>
      <c r="I19" s="3"/>
      <c r="J19" s="3"/>
      <c r="K19" s="3"/>
      <c r="L19" s="3"/>
      <c r="O19" s="49"/>
      <c r="P19" s="16"/>
    </row>
    <row r="20" spans="1:16" s="1" customFormat="1" x14ac:dyDescent="0.35">
      <c r="A20" s="5"/>
      <c r="B20" s="234" t="str">
        <f>IF(Intro!$G$22="English",O20,P20)</f>
        <v>ADDITIONAL PRODUCT INFORMATION</v>
      </c>
      <c r="C20" s="235"/>
      <c r="D20" s="235" t="str">
        <f>UPPER(IF(Intro!$G$22="English",P20,#REF!))</f>
        <v>RENSEIGNEMENTS ADDITIONNELS SUR LE PRODUIT</v>
      </c>
      <c r="E20" s="235" t="e">
        <f>UPPER(IF(Intro!$G$22="English",#REF!,#REF!))</f>
        <v>#REF!</v>
      </c>
      <c r="F20" s="235" t="e">
        <f>UPPER(IF(Intro!$G$22="English",#REF!,Q20))</f>
        <v>#REF!</v>
      </c>
      <c r="G20" s="235" t="str">
        <f>UPPER(IF(Intro!$G$22="English",Q20,R20))</f>
        <v/>
      </c>
      <c r="H20" s="235" t="str">
        <f>UPPER(IF(Intro!$G$22="English",R20,S20))</f>
        <v/>
      </c>
      <c r="I20" s="235" t="str">
        <f>UPPER(IF(Intro!$G$22="English",S20,T20))</f>
        <v/>
      </c>
      <c r="J20" s="235" t="str">
        <f>UPPER(IF(Intro!$G$22="English",T20,U20))</f>
        <v/>
      </c>
      <c r="K20" s="235" t="str">
        <f>UPPER(IF(Intro!$G$22="English",U20,V20))</f>
        <v/>
      </c>
      <c r="L20" s="236" t="str">
        <f>UPPER(IF(Intro!$G$22="English",V20,W20))</f>
        <v/>
      </c>
      <c r="M20" s="6"/>
      <c r="N20" s="13"/>
      <c r="O20" s="118" t="s">
        <v>240</v>
      </c>
      <c r="P20" s="118" t="s">
        <v>241</v>
      </c>
    </row>
    <row r="21" spans="1:16" x14ac:dyDescent="0.35">
      <c r="B21" s="17"/>
      <c r="C21" s="29"/>
      <c r="D21" s="29"/>
      <c r="E21" s="30"/>
      <c r="F21" s="30"/>
      <c r="G21" s="30"/>
      <c r="H21" s="30"/>
      <c r="I21" s="30"/>
      <c r="J21" s="30"/>
      <c r="K21" s="30"/>
      <c r="L21" s="18"/>
      <c r="M21" s="8"/>
    </row>
    <row r="22" spans="1:16" s="35" customFormat="1" x14ac:dyDescent="0.35">
      <c r="A22" s="85"/>
      <c r="B22" s="300" t="str">
        <f>IF(Intro!$G$22="English",HYPERLINK(Variables!B17),IF(Intro!$G$22="Français",HYPERLINK(Variables!C17),""))</f>
        <v>https://www.cbsa-asfc.gc.ca/sima-lmsi/mif-mev/rb1-eng.html</v>
      </c>
      <c r="C22" s="301"/>
      <c r="D22" s="301"/>
      <c r="E22" s="301"/>
      <c r="F22" s="301"/>
      <c r="G22" s="301"/>
      <c r="H22" s="301"/>
      <c r="I22" s="301"/>
      <c r="J22" s="301"/>
      <c r="K22" s="301"/>
      <c r="L22" s="302"/>
      <c r="O22" s="42"/>
      <c r="P22" s="42"/>
    </row>
    <row r="23" spans="1:16" s="35" customFormat="1" x14ac:dyDescent="0.35">
      <c r="A23" s="85"/>
      <c r="B23" s="75"/>
      <c r="C23" s="76"/>
      <c r="D23" s="76"/>
      <c r="E23" s="76"/>
      <c r="F23" s="76"/>
      <c r="G23" s="76"/>
      <c r="H23" s="76"/>
      <c r="I23" s="76"/>
      <c r="J23" s="76"/>
      <c r="K23" s="76"/>
      <c r="L23" s="77"/>
      <c r="O23" s="50"/>
    </row>
    <row r="24" spans="1:16" s="6" customFormat="1" x14ac:dyDescent="0.35">
      <c r="A24" s="5"/>
      <c r="B24" s="15"/>
      <c r="C24" s="15"/>
      <c r="D24" s="15"/>
      <c r="E24" s="3"/>
      <c r="F24" s="3"/>
      <c r="G24" s="3"/>
      <c r="H24" s="3"/>
      <c r="I24" s="3"/>
      <c r="J24" s="3"/>
      <c r="K24" s="3"/>
      <c r="L24" s="3"/>
      <c r="O24" s="49"/>
      <c r="P24" s="16"/>
    </row>
    <row r="25" spans="1:16" s="1" customFormat="1" x14ac:dyDescent="0.35">
      <c r="A25" s="5"/>
      <c r="B25" s="234" t="str">
        <f>IF(Intro!$G$22="English",O25,P25)</f>
        <v>CUSTOMS TARIFF</v>
      </c>
      <c r="C25" s="235"/>
      <c r="D25" s="235" t="str">
        <f>UPPER(IF(Intro!$G$22="English",P25,#REF!))</f>
        <v>TARIF DES DOUANES</v>
      </c>
      <c r="E25" s="235" t="e">
        <f>UPPER(IF(Intro!$G$22="English",#REF!,#REF!))</f>
        <v>#REF!</v>
      </c>
      <c r="F25" s="235" t="e">
        <f>UPPER(IF(Intro!$G$22="English",#REF!,Q25))</f>
        <v>#REF!</v>
      </c>
      <c r="G25" s="235" t="str">
        <f>UPPER(IF(Intro!$G$22="English",Q25,R25))</f>
        <v/>
      </c>
      <c r="H25" s="235" t="str">
        <f>UPPER(IF(Intro!$G$22="English",R25,S25))</f>
        <v/>
      </c>
      <c r="I25" s="235" t="str">
        <f>UPPER(IF(Intro!$G$22="English",S25,T25))</f>
        <v/>
      </c>
      <c r="J25" s="235" t="str">
        <f>UPPER(IF(Intro!$G$22="English",T25,U25))</f>
        <v/>
      </c>
      <c r="K25" s="235" t="str">
        <f>UPPER(IF(Intro!$G$22="English",U25,V25))</f>
        <v/>
      </c>
      <c r="L25" s="236" t="str">
        <f>UPPER(IF(Intro!$G$22="English",V25,W25))</f>
        <v/>
      </c>
      <c r="M25" s="6"/>
      <c r="N25" s="13"/>
      <c r="O25" s="14" t="s">
        <v>37</v>
      </c>
      <c r="P25" s="14" t="s">
        <v>38</v>
      </c>
    </row>
    <row r="26" spans="1:16" x14ac:dyDescent="0.35">
      <c r="B26" s="17"/>
      <c r="C26" s="29"/>
      <c r="D26" s="29"/>
      <c r="E26" s="30"/>
      <c r="F26" s="30"/>
      <c r="G26" s="30"/>
      <c r="H26" s="30"/>
      <c r="I26" s="30"/>
      <c r="J26" s="30"/>
      <c r="K26" s="30"/>
      <c r="L26" s="18"/>
      <c r="M26" s="8"/>
    </row>
    <row r="27" spans="1:16" s="35" customFormat="1" x14ac:dyDescent="0.35">
      <c r="A27" s="85"/>
      <c r="B27" s="243" t="str">
        <f>IF(Intro!$G$22="English",O27,P27)</f>
        <v>The goods are commonly classified in the Customs Tariff under the following Harmonized Commodity Description and Coding System (HS) number(s):</v>
      </c>
      <c r="C27" s="280"/>
      <c r="D27" s="280"/>
      <c r="E27" s="280"/>
      <c r="F27" s="280"/>
      <c r="G27" s="280"/>
      <c r="H27" s="280"/>
      <c r="I27" s="280"/>
      <c r="J27" s="280"/>
      <c r="K27" s="280"/>
      <c r="L27" s="281"/>
      <c r="O27" s="7" t="s">
        <v>280</v>
      </c>
      <c r="P27" s="8" t="s">
        <v>332</v>
      </c>
    </row>
    <row r="28" spans="1:16" s="35" customFormat="1" x14ac:dyDescent="0.35">
      <c r="A28" s="85"/>
      <c r="B28" s="243"/>
      <c r="C28" s="280"/>
      <c r="D28" s="280"/>
      <c r="E28" s="280"/>
      <c r="F28" s="280"/>
      <c r="G28" s="280"/>
      <c r="H28" s="280"/>
      <c r="I28" s="280"/>
      <c r="J28" s="280"/>
      <c r="K28" s="280"/>
      <c r="L28" s="281"/>
      <c r="O28" s="7"/>
      <c r="P28" s="8"/>
    </row>
    <row r="29" spans="1:16" s="35" customFormat="1" x14ac:dyDescent="0.35">
      <c r="A29" s="85"/>
      <c r="B29" s="131"/>
      <c r="C29" s="132"/>
      <c r="D29" s="132"/>
      <c r="E29" s="132"/>
      <c r="F29" s="132"/>
      <c r="G29" s="132"/>
      <c r="H29" s="132"/>
      <c r="I29" s="132"/>
      <c r="J29" s="132"/>
      <c r="K29" s="132"/>
      <c r="L29" s="133"/>
      <c r="O29" s="7"/>
      <c r="P29" s="8"/>
    </row>
    <row r="30" spans="1:16" s="35" customFormat="1" x14ac:dyDescent="0.35">
      <c r="A30" s="85"/>
      <c r="B30" s="297"/>
      <c r="C30" s="298"/>
      <c r="D30" s="288" t="str">
        <f>Variables!B21</f>
        <v>7213.10.00.11, 7213.10.00.12, 7213.10.00.13, 7213.10.00.90, 7214.20.00.11, 7214.20.00.12, 7214.20.00.13, 7214.20.00.14, 7214.20.00.21, 7214.20.00.22, 7214.20.00.23, 7214.20.00.24, 7214.20.00.31, 7214.20.00.32, 7214.20.00.33, 7214.20.00.34, 7214.20.00.90, 7215.90.00.20, 7215.90.00.30, 7227.90.00.50, 7228.30.00.51, 7228.30.00.52, 7228.30.00.53</v>
      </c>
      <c r="E30" s="289"/>
      <c r="F30" s="289"/>
      <c r="G30" s="289"/>
      <c r="H30" s="289"/>
      <c r="I30" s="289"/>
      <c r="J30" s="290"/>
      <c r="K30" s="71"/>
      <c r="L30" s="70"/>
      <c r="O30" s="7" t="str">
        <f>"Beginning "&amp;Variables!B19&amp;":"</f>
        <v>Beginning :</v>
      </c>
      <c r="P30" s="7" t="str">
        <f>"À partir de la "&amp;Variables!C19&amp;" :"</f>
        <v>À partir de la  :</v>
      </c>
    </row>
    <row r="31" spans="1:16" s="35" customFormat="1" x14ac:dyDescent="0.35">
      <c r="A31" s="85"/>
      <c r="B31" s="297"/>
      <c r="C31" s="298"/>
      <c r="D31" s="291"/>
      <c r="E31" s="292"/>
      <c r="F31" s="292"/>
      <c r="G31" s="292"/>
      <c r="H31" s="292"/>
      <c r="I31" s="292"/>
      <c r="J31" s="293"/>
      <c r="K31" s="71"/>
      <c r="L31" s="70"/>
      <c r="O31" s="41"/>
      <c r="P31" s="42"/>
    </row>
    <row r="32" spans="1:16" s="35" customFormat="1" x14ac:dyDescent="0.35">
      <c r="A32" s="85"/>
      <c r="B32" s="297"/>
      <c r="C32" s="298"/>
      <c r="D32" s="291"/>
      <c r="E32" s="292"/>
      <c r="F32" s="292"/>
      <c r="G32" s="292"/>
      <c r="H32" s="292"/>
      <c r="I32" s="292"/>
      <c r="J32" s="293"/>
      <c r="K32" s="71"/>
      <c r="L32" s="70"/>
      <c r="O32" s="41"/>
      <c r="P32" s="42"/>
    </row>
    <row r="33" spans="1:16" s="35" customFormat="1" x14ac:dyDescent="0.35">
      <c r="A33" s="85"/>
      <c r="B33" s="297"/>
      <c r="C33" s="298"/>
      <c r="D33" s="294"/>
      <c r="E33" s="295"/>
      <c r="F33" s="295"/>
      <c r="G33" s="295"/>
      <c r="H33" s="295"/>
      <c r="I33" s="295"/>
      <c r="J33" s="296"/>
      <c r="K33" s="71"/>
      <c r="L33" s="70"/>
      <c r="O33" s="41"/>
      <c r="P33" s="42"/>
    </row>
    <row r="34" spans="1:16" s="35" customFormat="1" x14ac:dyDescent="0.35">
      <c r="A34" s="85"/>
      <c r="B34" s="43"/>
      <c r="C34" s="44"/>
      <c r="D34" s="100"/>
      <c r="E34" s="100"/>
      <c r="F34" s="100"/>
      <c r="G34" s="100"/>
      <c r="H34" s="100"/>
      <c r="I34" s="100"/>
      <c r="J34" s="100"/>
      <c r="K34" s="44"/>
      <c r="L34" s="45"/>
      <c r="O34" s="7"/>
      <c r="P34" s="7"/>
    </row>
    <row r="35" spans="1:16" s="6" customFormat="1" x14ac:dyDescent="0.35">
      <c r="A35" s="5"/>
      <c r="B35" s="120"/>
      <c r="C35" s="120"/>
      <c r="D35" s="120"/>
      <c r="E35" s="121"/>
      <c r="F35" s="121"/>
      <c r="G35" s="121"/>
      <c r="H35" s="121"/>
      <c r="I35" s="121"/>
      <c r="J35" s="121"/>
      <c r="K35" s="121"/>
      <c r="L35" s="121"/>
      <c r="O35" s="24"/>
    </row>
    <row r="36" spans="1:16" s="1" customFormat="1" x14ac:dyDescent="0.35">
      <c r="A36" s="5"/>
      <c r="B36" s="234" t="str">
        <f>IF(Intro!$G$22="English",O36,P36)</f>
        <v>GLOSSARY</v>
      </c>
      <c r="C36" s="235"/>
      <c r="D36" s="235" t="s">
        <v>164</v>
      </c>
      <c r="E36" s="235" t="s">
        <v>165</v>
      </c>
      <c r="F36" s="235" t="s">
        <v>165</v>
      </c>
      <c r="G36" s="235" t="s">
        <v>165</v>
      </c>
      <c r="H36" s="235" t="s">
        <v>165</v>
      </c>
      <c r="I36" s="235" t="s">
        <v>165</v>
      </c>
      <c r="J36" s="235" t="s">
        <v>165</v>
      </c>
      <c r="K36" s="235" t="s">
        <v>165</v>
      </c>
      <c r="L36" s="236" t="s">
        <v>165</v>
      </c>
      <c r="M36" s="6"/>
      <c r="N36" s="13"/>
      <c r="O36" s="118" t="s">
        <v>242</v>
      </c>
      <c r="P36" s="118" t="s">
        <v>164</v>
      </c>
    </row>
    <row r="37" spans="1:16" s="35" customFormat="1" x14ac:dyDescent="0.35">
      <c r="A37" s="85"/>
      <c r="B37" s="306" t="str">
        <f>IF(Intro!$G$22="English",O37,P37)</f>
        <v>Direct employment</v>
      </c>
      <c r="C37" s="307"/>
      <c r="D37" s="221" t="str">
        <f>IF(Intro!$G$22="English",O39,P39)</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37" s="221"/>
      <c r="F37" s="221"/>
      <c r="G37" s="221"/>
      <c r="H37" s="221"/>
      <c r="I37" s="221"/>
      <c r="J37" s="221"/>
      <c r="K37" s="221"/>
      <c r="L37" s="308"/>
      <c r="O37" s="7" t="s">
        <v>161</v>
      </c>
      <c r="P37" s="8" t="s">
        <v>162</v>
      </c>
    </row>
    <row r="38" spans="1:16" s="35" customFormat="1" x14ac:dyDescent="0.35">
      <c r="A38" s="85"/>
      <c r="B38" s="306"/>
      <c r="C38" s="307"/>
      <c r="D38" s="221"/>
      <c r="E38" s="221"/>
      <c r="F38" s="221"/>
      <c r="G38" s="221"/>
      <c r="H38" s="221"/>
      <c r="I38" s="221"/>
      <c r="J38" s="221"/>
      <c r="K38" s="221"/>
      <c r="L38" s="308"/>
      <c r="O38" s="7"/>
      <c r="P38" s="8"/>
    </row>
    <row r="39" spans="1:16" s="35" customFormat="1" x14ac:dyDescent="0.35">
      <c r="A39" s="85"/>
      <c r="B39" s="306"/>
      <c r="C39" s="307"/>
      <c r="D39" s="221"/>
      <c r="E39" s="221"/>
      <c r="F39" s="221"/>
      <c r="G39" s="221"/>
      <c r="H39" s="221"/>
      <c r="I39" s="221"/>
      <c r="J39" s="221"/>
      <c r="K39" s="221"/>
      <c r="L39" s="308"/>
      <c r="O39" s="7" t="s">
        <v>172</v>
      </c>
      <c r="P39" s="8" t="s">
        <v>173</v>
      </c>
    </row>
    <row r="40" spans="1:16" s="35" customFormat="1" x14ac:dyDescent="0.35">
      <c r="A40" s="85"/>
      <c r="B40" s="306"/>
      <c r="C40" s="307"/>
      <c r="D40" s="221"/>
      <c r="E40" s="221"/>
      <c r="F40" s="221"/>
      <c r="G40" s="221"/>
      <c r="H40" s="221"/>
      <c r="I40" s="221"/>
      <c r="J40" s="221"/>
      <c r="K40" s="221"/>
      <c r="L40" s="308"/>
      <c r="O40" s="7"/>
      <c r="P40" s="8"/>
    </row>
    <row r="41" spans="1:16" s="35" customFormat="1" x14ac:dyDescent="0.35">
      <c r="A41" s="85"/>
      <c r="B41" s="306" t="str">
        <f>IF(Intro!$G$22="English",O41,P41)</f>
        <v>Indirect employment</v>
      </c>
      <c r="C41" s="307"/>
      <c r="D41" s="221" t="str">
        <f>IF(Intro!$G$22="English",O43,P43)</f>
        <v>Includes plant personnel such as supervisors, superintendents and quality control employees, but does not include sales and administrative personnel.</v>
      </c>
      <c r="E41" s="221"/>
      <c r="F41" s="221"/>
      <c r="G41" s="221"/>
      <c r="H41" s="221"/>
      <c r="I41" s="221"/>
      <c r="J41" s="221"/>
      <c r="K41" s="221"/>
      <c r="L41" s="308"/>
      <c r="O41" s="7" t="s">
        <v>190</v>
      </c>
      <c r="P41" s="8" t="s">
        <v>201</v>
      </c>
    </row>
    <row r="42" spans="1:16" s="35" customFormat="1" x14ac:dyDescent="0.35">
      <c r="A42" s="85"/>
      <c r="B42" s="309"/>
      <c r="C42" s="310"/>
      <c r="D42" s="313"/>
      <c r="E42" s="313"/>
      <c r="F42" s="313"/>
      <c r="G42" s="313"/>
      <c r="H42" s="313"/>
      <c r="I42" s="313"/>
      <c r="J42" s="313"/>
      <c r="K42" s="313"/>
      <c r="L42" s="314"/>
      <c r="O42" s="7"/>
      <c r="P42" s="8"/>
    </row>
    <row r="43" spans="1:16" x14ac:dyDescent="0.35">
      <c r="B43" s="311"/>
      <c r="C43" s="312"/>
      <c r="D43" s="315"/>
      <c r="E43" s="315"/>
      <c r="F43" s="315"/>
      <c r="G43" s="315"/>
      <c r="H43" s="315"/>
      <c r="I43" s="315"/>
      <c r="J43" s="315"/>
      <c r="K43" s="315"/>
      <c r="L43" s="316"/>
      <c r="O43" s="7" t="s">
        <v>202</v>
      </c>
      <c r="P43" s="8" t="s">
        <v>163</v>
      </c>
    </row>
  </sheetData>
  <mergeCells count="18">
    <mergeCell ref="B37:C40"/>
    <mergeCell ref="D37:L40"/>
    <mergeCell ref="B41:C43"/>
    <mergeCell ref="D41:L43"/>
    <mergeCell ref="B36:L36"/>
    <mergeCell ref="B27:L28"/>
    <mergeCell ref="D30:J33"/>
    <mergeCell ref="B30:C33"/>
    <mergeCell ref="B4:L4"/>
    <mergeCell ref="B5:L5"/>
    <mergeCell ref="B6:L6"/>
    <mergeCell ref="B22:L22"/>
    <mergeCell ref="B25:L25"/>
    <mergeCell ref="B8:L8"/>
    <mergeCell ref="B10:L10"/>
    <mergeCell ref="B20:L20"/>
    <mergeCell ref="B12:L13"/>
    <mergeCell ref="B15:L17"/>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65"/>
  <sheetViews>
    <sheetView showGridLines="0" zoomScaleNormal="100" workbookViewId="0">
      <selection activeCell="B1" sqref="B1"/>
    </sheetView>
  </sheetViews>
  <sheetFormatPr defaultColWidth="9.26953125" defaultRowHeight="14" x14ac:dyDescent="0.35"/>
  <cols>
    <col min="1" max="1" width="1.7265625" style="4" customWidth="1"/>
    <col min="2" max="12" width="14.54296875" style="2" customWidth="1"/>
    <col min="13" max="13" width="9.36328125" style="7" customWidth="1"/>
    <col min="14" max="14" width="9.36328125" style="8" customWidth="1"/>
    <col min="15" max="15" width="51.7265625" style="8" hidden="1" customWidth="1"/>
    <col min="16" max="16" width="50.453125" style="8" hidden="1" customWidth="1"/>
    <col min="17" max="25" width="9.36328125" style="8" customWidth="1"/>
    <col min="26" max="16384" width="9.26953125" style="8"/>
  </cols>
  <sheetData>
    <row r="1" spans="1:18" x14ac:dyDescent="0.35">
      <c r="O1" s="9" t="s">
        <v>67</v>
      </c>
      <c r="P1" s="9" t="s">
        <v>77</v>
      </c>
      <c r="Q1" s="9"/>
      <c r="R1" s="9"/>
    </row>
    <row r="2" spans="1:18" x14ac:dyDescent="0.35">
      <c r="B2" s="10" t="s">
        <v>0</v>
      </c>
      <c r="C2" s="10"/>
      <c r="D2" s="10"/>
      <c r="O2" s="11"/>
      <c r="P2" s="11"/>
    </row>
    <row r="3" spans="1:18" x14ac:dyDescent="0.35">
      <c r="B3" s="12"/>
      <c r="C3" s="12"/>
      <c r="D3" s="12"/>
      <c r="O3" s="11"/>
      <c r="P3" s="11"/>
    </row>
    <row r="4" spans="1:18" s="1" customFormat="1" x14ac:dyDescent="0.35">
      <c r="A4" s="5"/>
      <c r="B4" s="299" t="str">
        <f>Info!B4</f>
        <v>UNIONS' QUESTIONNAIRE</v>
      </c>
      <c r="C4" s="299"/>
      <c r="D4" s="299"/>
      <c r="E4" s="299"/>
      <c r="F4" s="299"/>
      <c r="G4" s="299"/>
      <c r="H4" s="299"/>
      <c r="I4" s="299"/>
      <c r="J4" s="299"/>
      <c r="K4" s="299"/>
      <c r="L4" s="299"/>
      <c r="M4" s="13"/>
      <c r="N4" s="13"/>
      <c r="O4" s="14"/>
      <c r="P4" s="14"/>
    </row>
    <row r="5" spans="1:18" s="1" customFormat="1" x14ac:dyDescent="0.35">
      <c r="A5" s="5"/>
      <c r="B5" s="299" t="str">
        <f>Info!B5</f>
        <v>RR-2025-002</v>
      </c>
      <c r="C5" s="299"/>
      <c r="D5" s="299"/>
      <c r="E5" s="299"/>
      <c r="F5" s="299"/>
      <c r="G5" s="299"/>
      <c r="H5" s="299"/>
      <c r="I5" s="299"/>
      <c r="J5" s="299"/>
      <c r="K5" s="299"/>
      <c r="L5" s="299"/>
      <c r="M5" s="13"/>
      <c r="N5" s="13"/>
      <c r="O5" s="14"/>
      <c r="P5" s="14"/>
    </row>
    <row r="6" spans="1:18" s="6" customFormat="1" x14ac:dyDescent="0.35">
      <c r="A6" s="5"/>
      <c r="B6" s="299" t="str">
        <f>Info!B6</f>
        <v>CONCRETE REINFORCING BAR</v>
      </c>
      <c r="C6" s="299"/>
      <c r="D6" s="299"/>
      <c r="E6" s="299"/>
      <c r="F6" s="299"/>
      <c r="G6" s="299"/>
      <c r="H6" s="299"/>
      <c r="I6" s="299"/>
      <c r="J6" s="299"/>
      <c r="K6" s="299"/>
      <c r="L6" s="299"/>
      <c r="M6" s="24"/>
      <c r="N6" s="24"/>
      <c r="O6" s="16"/>
      <c r="P6" s="16"/>
    </row>
    <row r="7" spans="1:18" s="6" customFormat="1" x14ac:dyDescent="0.35">
      <c r="A7" s="5"/>
      <c r="B7" s="110"/>
      <c r="C7" s="110"/>
      <c r="D7" s="110"/>
      <c r="E7" s="110"/>
      <c r="F7" s="110"/>
      <c r="G7" s="110"/>
      <c r="H7" s="110"/>
      <c r="I7" s="110"/>
      <c r="J7" s="110"/>
      <c r="K7" s="110"/>
      <c r="L7" s="110"/>
      <c r="M7" s="24"/>
      <c r="N7" s="24"/>
      <c r="O7" s="25"/>
      <c r="P7" s="128" t="s">
        <v>255</v>
      </c>
    </row>
    <row r="8" spans="1:18" s="6" customFormat="1" x14ac:dyDescent="0.35">
      <c r="A8" s="5"/>
      <c r="B8" s="338" t="str">
        <f>IF(Intro!$G$22="English",O8,P8)</f>
        <v>The goods in the following questions refer to concrete reinforcing bar as defined in the product description on the Intro tab.</v>
      </c>
      <c r="C8" s="338"/>
      <c r="D8" s="338"/>
      <c r="E8" s="338"/>
      <c r="F8" s="338"/>
      <c r="G8" s="338"/>
      <c r="H8" s="338"/>
      <c r="I8" s="338"/>
      <c r="J8" s="338"/>
      <c r="K8" s="338"/>
      <c r="L8" s="338"/>
      <c r="M8" s="24"/>
      <c r="N8" s="24"/>
      <c r="O8" s="16" t="str">
        <f>"The goods in the following questions refer to "&amp;Variables!B3&amp;" as defined in the product description on the Intro tab."</f>
        <v>The goods in the following questions refer to concrete reinforcing bar as defined in the product description on the Intro tab.</v>
      </c>
      <c r="P8" s="16" t="str">
        <f>"Les marchandises dans les questions suivantes font référence aux "&amp;Variables!C3&amp;" comme définies dans la description du produit de l'onglet Intro."</f>
        <v>Les marchandises dans les questions suivantes font référence aux barres d'armature pour béton comme définies dans la description du produit de l'onglet Intro.</v>
      </c>
    </row>
    <row r="9" spans="1:18" s="6" customFormat="1" x14ac:dyDescent="0.35">
      <c r="A9" s="5"/>
      <c r="B9" s="338" t="str">
        <f>IF(Intro!$G$22="English",O9,P9)</f>
        <v xml:space="preserve">Product information and a glossary of terms can be found in the Info tab.
</v>
      </c>
      <c r="C9" s="338"/>
      <c r="D9" s="338"/>
      <c r="E9" s="338"/>
      <c r="F9" s="338"/>
      <c r="G9" s="338"/>
      <c r="H9" s="338"/>
      <c r="I9" s="338"/>
      <c r="J9" s="338"/>
      <c r="K9" s="338"/>
      <c r="L9" s="338"/>
      <c r="M9" s="24"/>
      <c r="N9" s="24"/>
      <c r="O9" s="16" t="s">
        <v>86</v>
      </c>
      <c r="P9" s="6" t="s">
        <v>87</v>
      </c>
    </row>
    <row r="10" spans="1:18" s="6" customFormat="1" x14ac:dyDescent="0.35">
      <c r="A10" s="5"/>
      <c r="B10" s="338" t="str">
        <f>IF(Intro!$G$22="English",O10,P10)</f>
        <v xml:space="preserve">Use the AddPub tab if more space is needed.
</v>
      </c>
      <c r="C10" s="338"/>
      <c r="D10" s="338"/>
      <c r="E10" s="338"/>
      <c r="F10" s="338"/>
      <c r="G10" s="338"/>
      <c r="H10" s="338"/>
      <c r="I10" s="338"/>
      <c r="J10" s="338"/>
      <c r="K10" s="338"/>
      <c r="L10" s="338"/>
      <c r="M10" s="24"/>
      <c r="N10" s="24"/>
      <c r="O10" s="16" t="s">
        <v>88</v>
      </c>
      <c r="P10" s="16" t="s">
        <v>89</v>
      </c>
    </row>
    <row r="11" spans="1:18" s="6" customFormat="1" x14ac:dyDescent="0.35">
      <c r="A11" s="5"/>
      <c r="B11" s="15"/>
      <c r="C11" s="15"/>
      <c r="D11" s="15"/>
      <c r="E11" s="3"/>
      <c r="F11" s="3"/>
      <c r="G11" s="3"/>
      <c r="H11" s="3"/>
      <c r="I11" s="3"/>
      <c r="J11" s="3"/>
      <c r="K11" s="3"/>
      <c r="L11" s="3"/>
      <c r="O11" s="16"/>
      <c r="P11" s="16"/>
    </row>
    <row r="12" spans="1:18" x14ac:dyDescent="0.35">
      <c r="B12" s="303" t="str">
        <f>IF(Intro!$G$22="English",O12,P12)</f>
        <v>GENERAL</v>
      </c>
      <c r="C12" s="304"/>
      <c r="D12" s="304"/>
      <c r="E12" s="304"/>
      <c r="F12" s="304"/>
      <c r="G12" s="304"/>
      <c r="H12" s="304"/>
      <c r="I12" s="304"/>
      <c r="J12" s="304"/>
      <c r="K12" s="304"/>
      <c r="L12" s="305"/>
      <c r="M12" s="35"/>
      <c r="O12" s="8" t="s">
        <v>222</v>
      </c>
      <c r="P12" s="7" t="s">
        <v>228</v>
      </c>
    </row>
    <row r="13" spans="1:18" x14ac:dyDescent="0.35">
      <c r="B13" s="339" t="s">
        <v>21</v>
      </c>
      <c r="C13" s="340"/>
      <c r="D13" s="340"/>
      <c r="E13" s="340"/>
      <c r="F13" s="340"/>
      <c r="G13" s="340"/>
      <c r="H13" s="340"/>
      <c r="I13" s="340"/>
      <c r="J13" s="340"/>
      <c r="K13" s="340"/>
      <c r="L13" s="341"/>
      <c r="M13" s="8"/>
    </row>
    <row r="14" spans="1:18" x14ac:dyDescent="0.35">
      <c r="B14" s="17"/>
      <c r="C14" s="29"/>
      <c r="D14" s="29"/>
      <c r="E14" s="30"/>
      <c r="F14" s="30"/>
      <c r="G14" s="30"/>
      <c r="H14" s="30"/>
      <c r="I14" s="30"/>
      <c r="J14" s="30"/>
      <c r="K14" s="30"/>
      <c r="L14" s="18"/>
      <c r="M14" s="8"/>
    </row>
    <row r="15" spans="1:18" x14ac:dyDescent="0.35">
      <c r="B15" s="217" t="str">
        <f>IF(Intro!$G$22="English",O15,P15)</f>
        <v>Provide a brief history of your union, with particular emphasis on activities involving employees that have produced the goods.</v>
      </c>
      <c r="C15" s="218"/>
      <c r="D15" s="218"/>
      <c r="E15" s="218"/>
      <c r="F15" s="218"/>
      <c r="G15" s="218"/>
      <c r="H15" s="218"/>
      <c r="I15" s="218"/>
      <c r="J15" s="218"/>
      <c r="K15" s="218"/>
      <c r="L15" s="219"/>
      <c r="M15" s="8"/>
      <c r="O15" s="22" t="s">
        <v>39</v>
      </c>
      <c r="P15" s="8" t="s">
        <v>40</v>
      </c>
    </row>
    <row r="16" spans="1:18" s="35" customFormat="1" x14ac:dyDescent="0.35">
      <c r="A16" s="85"/>
      <c r="B16" s="78"/>
      <c r="C16" s="79"/>
      <c r="D16" s="79"/>
      <c r="E16" s="79"/>
      <c r="F16" s="79"/>
      <c r="G16" s="79"/>
      <c r="H16" s="79"/>
      <c r="I16" s="79"/>
      <c r="J16" s="79"/>
      <c r="K16" s="79"/>
      <c r="L16" s="80"/>
    </row>
    <row r="17" spans="1:16" s="9" customFormat="1" x14ac:dyDescent="0.35">
      <c r="A17" s="4"/>
      <c r="B17" s="342"/>
      <c r="C17" s="343"/>
      <c r="D17" s="343"/>
      <c r="E17" s="343"/>
      <c r="F17" s="343"/>
      <c r="G17" s="343"/>
      <c r="H17" s="343"/>
      <c r="I17" s="343"/>
      <c r="J17" s="343"/>
      <c r="K17" s="343"/>
      <c r="L17" s="344"/>
      <c r="M17" s="35"/>
    </row>
    <row r="18" spans="1:16" s="9" customFormat="1" x14ac:dyDescent="0.35">
      <c r="A18" s="4"/>
      <c r="B18" s="342"/>
      <c r="C18" s="343"/>
      <c r="D18" s="343"/>
      <c r="E18" s="343"/>
      <c r="F18" s="343"/>
      <c r="G18" s="343"/>
      <c r="H18" s="343"/>
      <c r="I18" s="343"/>
      <c r="J18" s="343"/>
      <c r="K18" s="343"/>
      <c r="L18" s="344"/>
      <c r="M18" s="35"/>
    </row>
    <row r="19" spans="1:16" s="9" customFormat="1" x14ac:dyDescent="0.35">
      <c r="A19" s="4"/>
      <c r="B19" s="342"/>
      <c r="C19" s="343"/>
      <c r="D19" s="343"/>
      <c r="E19" s="343"/>
      <c r="F19" s="343"/>
      <c r="G19" s="343"/>
      <c r="H19" s="343"/>
      <c r="I19" s="343"/>
      <c r="J19" s="343"/>
      <c r="K19" s="343"/>
      <c r="L19" s="344"/>
      <c r="M19" s="35"/>
    </row>
    <row r="20" spans="1:16" s="9" customFormat="1" x14ac:dyDescent="0.35">
      <c r="A20" s="4"/>
      <c r="B20" s="342"/>
      <c r="C20" s="343"/>
      <c r="D20" s="343"/>
      <c r="E20" s="343"/>
      <c r="F20" s="343"/>
      <c r="G20" s="343"/>
      <c r="H20" s="343"/>
      <c r="I20" s="343"/>
      <c r="J20" s="343"/>
      <c r="K20" s="343"/>
      <c r="L20" s="344"/>
      <c r="M20" s="35"/>
    </row>
    <row r="21" spans="1:16" s="9" customFormat="1" x14ac:dyDescent="0.35">
      <c r="A21" s="4"/>
      <c r="B21" s="342"/>
      <c r="C21" s="343"/>
      <c r="D21" s="343"/>
      <c r="E21" s="343"/>
      <c r="F21" s="343"/>
      <c r="G21" s="343"/>
      <c r="H21" s="343"/>
      <c r="I21" s="343"/>
      <c r="J21" s="343"/>
      <c r="K21" s="343"/>
      <c r="L21" s="344"/>
      <c r="M21" s="35"/>
    </row>
    <row r="22" spans="1:16" s="9" customFormat="1" x14ac:dyDescent="0.35">
      <c r="A22" s="4"/>
      <c r="B22" s="342"/>
      <c r="C22" s="343"/>
      <c r="D22" s="343"/>
      <c r="E22" s="343"/>
      <c r="F22" s="343"/>
      <c r="G22" s="343"/>
      <c r="H22" s="343"/>
      <c r="I22" s="343"/>
      <c r="J22" s="343"/>
      <c r="K22" s="343"/>
      <c r="L22" s="344"/>
      <c r="M22" s="35"/>
    </row>
    <row r="23" spans="1:16" s="9" customFormat="1" x14ac:dyDescent="0.35">
      <c r="A23" s="4"/>
      <c r="B23" s="342"/>
      <c r="C23" s="343"/>
      <c r="D23" s="343"/>
      <c r="E23" s="343"/>
      <c r="F23" s="343"/>
      <c r="G23" s="343"/>
      <c r="H23" s="343"/>
      <c r="I23" s="343"/>
      <c r="J23" s="343"/>
      <c r="K23" s="343"/>
      <c r="L23" s="344"/>
      <c r="M23" s="35"/>
    </row>
    <row r="24" spans="1:16" s="9" customFormat="1" x14ac:dyDescent="0.35">
      <c r="A24" s="4"/>
      <c r="B24" s="342"/>
      <c r="C24" s="343"/>
      <c r="D24" s="343"/>
      <c r="E24" s="343"/>
      <c r="F24" s="343"/>
      <c r="G24" s="343"/>
      <c r="H24" s="343"/>
      <c r="I24" s="343"/>
      <c r="J24" s="343"/>
      <c r="K24" s="343"/>
      <c r="L24" s="344"/>
      <c r="M24" s="35"/>
    </row>
    <row r="25" spans="1:16" s="35" customFormat="1" x14ac:dyDescent="0.35">
      <c r="A25" s="85"/>
      <c r="B25" s="75"/>
      <c r="C25" s="76"/>
      <c r="D25" s="76"/>
      <c r="E25" s="76"/>
      <c r="F25" s="76"/>
      <c r="G25" s="76"/>
      <c r="H25" s="76"/>
      <c r="I25" s="76"/>
      <c r="J25" s="76"/>
      <c r="K25" s="76"/>
      <c r="L25" s="77"/>
    </row>
    <row r="26" spans="1:16" s="6" customFormat="1" x14ac:dyDescent="0.35">
      <c r="A26" s="5"/>
      <c r="B26" s="15"/>
      <c r="C26" s="15"/>
      <c r="D26" s="15"/>
      <c r="E26" s="3"/>
      <c r="F26" s="3"/>
      <c r="G26" s="3"/>
      <c r="H26" s="3"/>
      <c r="I26" s="3"/>
      <c r="J26" s="3"/>
      <c r="K26" s="3"/>
      <c r="L26" s="3"/>
      <c r="O26" s="16"/>
      <c r="P26" s="16"/>
    </row>
    <row r="27" spans="1:16" x14ac:dyDescent="0.35">
      <c r="B27" s="240" t="s">
        <v>206</v>
      </c>
      <c r="C27" s="241"/>
      <c r="D27" s="241"/>
      <c r="E27" s="241"/>
      <c r="F27" s="241"/>
      <c r="G27" s="241"/>
      <c r="H27" s="241"/>
      <c r="I27" s="241"/>
      <c r="J27" s="241"/>
      <c r="K27" s="241"/>
      <c r="L27" s="242"/>
      <c r="M27" s="35"/>
    </row>
    <row r="28" spans="1:16" s="9" customFormat="1" x14ac:dyDescent="0.35">
      <c r="A28" s="4"/>
      <c r="B28" s="320" t="s">
        <v>22</v>
      </c>
      <c r="C28" s="321"/>
      <c r="D28" s="321"/>
      <c r="E28" s="321"/>
      <c r="F28" s="321"/>
      <c r="G28" s="321"/>
      <c r="H28" s="321"/>
      <c r="I28" s="321"/>
      <c r="J28" s="321"/>
      <c r="K28" s="321"/>
      <c r="L28" s="322"/>
      <c r="M28" s="93"/>
    </row>
    <row r="29" spans="1:16" s="35" customFormat="1" x14ac:dyDescent="0.35">
      <c r="A29" s="85"/>
      <c r="B29" s="78"/>
      <c r="C29" s="79"/>
      <c r="D29" s="79"/>
      <c r="E29" s="79"/>
      <c r="F29" s="79"/>
      <c r="G29" s="79"/>
      <c r="H29" s="79"/>
      <c r="I29" s="79"/>
      <c r="J29" s="79"/>
      <c r="K29" s="79"/>
      <c r="L29" s="80"/>
    </row>
    <row r="30" spans="1:16" s="35" customFormat="1" x14ac:dyDescent="0.35">
      <c r="A30" s="85"/>
      <c r="B30" s="243" t="str">
        <f>IF(Intro!$G$22="English",O30,P30)</f>
        <v>List the names and addresses of all facilities in Canada that have employed your members involved in the production of the goods since January 1, 2022.</v>
      </c>
      <c r="C30" s="280"/>
      <c r="D30" s="280"/>
      <c r="E30" s="280"/>
      <c r="F30" s="280"/>
      <c r="G30" s="280"/>
      <c r="H30" s="280"/>
      <c r="I30" s="280"/>
      <c r="J30" s="280"/>
      <c r="K30" s="280"/>
      <c r="L30" s="281"/>
      <c r="O30" s="35"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2022.</v>
      </c>
      <c r="P30" s="35"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2022.</v>
      </c>
    </row>
    <row r="31" spans="1:16" s="35" customFormat="1" x14ac:dyDescent="0.35">
      <c r="A31" s="85"/>
      <c r="B31" s="243"/>
      <c r="C31" s="280"/>
      <c r="D31" s="280"/>
      <c r="E31" s="280"/>
      <c r="F31" s="280"/>
      <c r="G31" s="280"/>
      <c r="H31" s="280"/>
      <c r="I31" s="280"/>
      <c r="J31" s="280"/>
      <c r="K31" s="280"/>
      <c r="L31" s="281"/>
    </row>
    <row r="32" spans="1:16" s="35" customFormat="1" x14ac:dyDescent="0.35">
      <c r="A32" s="85"/>
      <c r="B32" s="78"/>
      <c r="C32" s="79"/>
      <c r="D32" s="79"/>
      <c r="E32" s="79"/>
      <c r="F32" s="79"/>
      <c r="G32" s="79"/>
      <c r="H32" s="79"/>
      <c r="I32" s="79"/>
      <c r="J32" s="79"/>
      <c r="K32" s="79"/>
      <c r="L32" s="80"/>
    </row>
    <row r="33" spans="2:16" x14ac:dyDescent="0.35">
      <c r="B33" s="51"/>
      <c r="C33" s="353" t="str">
        <f>IF(Intro!$G$22="English",O35,P35)</f>
        <v>Firm Name and Facility</v>
      </c>
      <c r="D33" s="353"/>
      <c r="E33" s="353"/>
      <c r="F33" s="353" t="str">
        <f>IF(Intro!$G$22="English",O37,P37)</f>
        <v>Facility Address</v>
      </c>
      <c r="G33" s="353"/>
      <c r="H33" s="353"/>
      <c r="I33" s="353"/>
      <c r="J33" s="353" t="str">
        <f>IF(Intro!$G$22="English",O39,P39)</f>
        <v>Local Union or Bargaining Unit</v>
      </c>
      <c r="K33" s="353"/>
      <c r="L33" s="354"/>
      <c r="M33" s="8"/>
      <c r="O33" s="22"/>
    </row>
    <row r="34" spans="2:16" x14ac:dyDescent="0.35">
      <c r="B34" s="52"/>
      <c r="C34" s="353"/>
      <c r="D34" s="353"/>
      <c r="E34" s="353"/>
      <c r="F34" s="353"/>
      <c r="G34" s="353"/>
      <c r="H34" s="353"/>
      <c r="I34" s="353"/>
      <c r="J34" s="353"/>
      <c r="K34" s="353"/>
      <c r="L34" s="354"/>
      <c r="M34" s="8"/>
      <c r="O34" s="22"/>
    </row>
    <row r="35" spans="2:16" x14ac:dyDescent="0.35">
      <c r="B35" s="324">
        <v>1</v>
      </c>
      <c r="C35" s="222"/>
      <c r="D35" s="222"/>
      <c r="E35" s="222"/>
      <c r="F35" s="222"/>
      <c r="G35" s="222"/>
      <c r="H35" s="222"/>
      <c r="I35" s="222"/>
      <c r="J35" s="222"/>
      <c r="K35" s="222"/>
      <c r="L35" s="223"/>
      <c r="M35" s="8"/>
      <c r="O35" s="8" t="s">
        <v>41</v>
      </c>
      <c r="P35" s="8" t="s">
        <v>44</v>
      </c>
    </row>
    <row r="36" spans="2:16" x14ac:dyDescent="0.35">
      <c r="B36" s="324"/>
      <c r="C36" s="222"/>
      <c r="D36" s="222"/>
      <c r="E36" s="222"/>
      <c r="F36" s="222"/>
      <c r="G36" s="222"/>
      <c r="H36" s="222"/>
      <c r="I36" s="222"/>
      <c r="J36" s="222"/>
      <c r="K36" s="222"/>
      <c r="L36" s="223"/>
      <c r="M36" s="8"/>
    </row>
    <row r="37" spans="2:16" x14ac:dyDescent="0.35">
      <c r="B37" s="324">
        <v>2</v>
      </c>
      <c r="C37" s="222"/>
      <c r="D37" s="222"/>
      <c r="E37" s="222"/>
      <c r="F37" s="222"/>
      <c r="G37" s="222"/>
      <c r="H37" s="222"/>
      <c r="I37" s="222"/>
      <c r="J37" s="222"/>
      <c r="K37" s="222"/>
      <c r="L37" s="223"/>
      <c r="M37" s="8"/>
      <c r="O37" s="8" t="s">
        <v>42</v>
      </c>
      <c r="P37" s="8" t="s">
        <v>45</v>
      </c>
    </row>
    <row r="38" spans="2:16" x14ac:dyDescent="0.35">
      <c r="B38" s="324"/>
      <c r="C38" s="222"/>
      <c r="D38" s="222"/>
      <c r="E38" s="222"/>
      <c r="F38" s="222"/>
      <c r="G38" s="222"/>
      <c r="H38" s="222"/>
      <c r="I38" s="222"/>
      <c r="J38" s="222"/>
      <c r="K38" s="222"/>
      <c r="L38" s="223"/>
      <c r="M38" s="8"/>
    </row>
    <row r="39" spans="2:16" x14ac:dyDescent="0.35">
      <c r="B39" s="324">
        <v>3</v>
      </c>
      <c r="C39" s="222"/>
      <c r="D39" s="222"/>
      <c r="E39" s="222"/>
      <c r="F39" s="222"/>
      <c r="G39" s="222"/>
      <c r="H39" s="222"/>
      <c r="I39" s="222"/>
      <c r="J39" s="222"/>
      <c r="K39" s="222"/>
      <c r="L39" s="223"/>
      <c r="M39" s="8"/>
      <c r="O39" s="8" t="s">
        <v>43</v>
      </c>
      <c r="P39" s="8" t="s">
        <v>252</v>
      </c>
    </row>
    <row r="40" spans="2:16" x14ac:dyDescent="0.35">
      <c r="B40" s="324"/>
      <c r="C40" s="222"/>
      <c r="D40" s="222"/>
      <c r="E40" s="222"/>
      <c r="F40" s="222"/>
      <c r="G40" s="222"/>
      <c r="H40" s="222"/>
      <c r="I40" s="222"/>
      <c r="J40" s="222"/>
      <c r="K40" s="222"/>
      <c r="L40" s="223"/>
      <c r="M40" s="8"/>
    </row>
    <row r="41" spans="2:16" x14ac:dyDescent="0.35">
      <c r="B41" s="324">
        <v>4</v>
      </c>
      <c r="C41" s="222"/>
      <c r="D41" s="222"/>
      <c r="E41" s="222"/>
      <c r="F41" s="222"/>
      <c r="G41" s="222"/>
      <c r="H41" s="222"/>
      <c r="I41" s="222"/>
      <c r="J41" s="222"/>
      <c r="K41" s="222"/>
      <c r="L41" s="223"/>
      <c r="M41" s="8"/>
      <c r="O41" s="8" t="s">
        <v>41</v>
      </c>
      <c r="P41" s="8" t="s">
        <v>44</v>
      </c>
    </row>
    <row r="42" spans="2:16" x14ac:dyDescent="0.35">
      <c r="B42" s="324"/>
      <c r="C42" s="222"/>
      <c r="D42" s="222"/>
      <c r="E42" s="222"/>
      <c r="F42" s="222"/>
      <c r="G42" s="222"/>
      <c r="H42" s="222"/>
      <c r="I42" s="222"/>
      <c r="J42" s="222"/>
      <c r="K42" s="222"/>
      <c r="L42" s="223"/>
      <c r="M42" s="8"/>
    </row>
    <row r="43" spans="2:16" x14ac:dyDescent="0.35">
      <c r="B43" s="324">
        <v>5</v>
      </c>
      <c r="C43" s="222"/>
      <c r="D43" s="222"/>
      <c r="E43" s="222"/>
      <c r="F43" s="222"/>
      <c r="G43" s="222"/>
      <c r="H43" s="222"/>
      <c r="I43" s="222"/>
      <c r="J43" s="222"/>
      <c r="K43" s="222"/>
      <c r="L43" s="223"/>
      <c r="M43" s="8"/>
      <c r="O43" s="8" t="s">
        <v>42</v>
      </c>
      <c r="P43" s="8" t="s">
        <v>45</v>
      </c>
    </row>
    <row r="44" spans="2:16" x14ac:dyDescent="0.35">
      <c r="B44" s="324"/>
      <c r="C44" s="222"/>
      <c r="D44" s="222"/>
      <c r="E44" s="222"/>
      <c r="F44" s="222"/>
      <c r="G44" s="222"/>
      <c r="H44" s="222"/>
      <c r="I44" s="222"/>
      <c r="J44" s="222"/>
      <c r="K44" s="222"/>
      <c r="L44" s="223"/>
      <c r="M44" s="8"/>
    </row>
    <row r="45" spans="2:16" x14ac:dyDescent="0.35">
      <c r="B45" s="324">
        <v>6</v>
      </c>
      <c r="C45" s="222"/>
      <c r="D45" s="222"/>
      <c r="E45" s="222"/>
      <c r="F45" s="222"/>
      <c r="G45" s="222"/>
      <c r="H45" s="222"/>
      <c r="I45" s="222"/>
      <c r="J45" s="222"/>
      <c r="K45" s="222"/>
      <c r="L45" s="223"/>
      <c r="M45" s="8"/>
      <c r="O45" s="8" t="s">
        <v>43</v>
      </c>
      <c r="P45" s="8" t="s">
        <v>252</v>
      </c>
    </row>
    <row r="46" spans="2:16" x14ac:dyDescent="0.35">
      <c r="B46" s="324"/>
      <c r="C46" s="222"/>
      <c r="D46" s="222"/>
      <c r="E46" s="222"/>
      <c r="F46" s="222"/>
      <c r="G46" s="222"/>
      <c r="H46" s="222"/>
      <c r="I46" s="222"/>
      <c r="J46" s="222"/>
      <c r="K46" s="222"/>
      <c r="L46" s="223"/>
      <c r="M46" s="8"/>
    </row>
    <row r="47" spans="2:16" x14ac:dyDescent="0.35">
      <c r="B47" s="324">
        <v>7</v>
      </c>
      <c r="C47" s="222"/>
      <c r="D47" s="222"/>
      <c r="E47" s="222"/>
      <c r="F47" s="222"/>
      <c r="G47" s="222"/>
      <c r="H47" s="222"/>
      <c r="I47" s="222"/>
      <c r="J47" s="222"/>
      <c r="K47" s="222"/>
      <c r="L47" s="223"/>
      <c r="M47" s="8"/>
      <c r="O47" s="8" t="s">
        <v>42</v>
      </c>
      <c r="P47" s="8" t="s">
        <v>45</v>
      </c>
    </row>
    <row r="48" spans="2:16" x14ac:dyDescent="0.35">
      <c r="B48" s="324"/>
      <c r="C48" s="222"/>
      <c r="D48" s="222"/>
      <c r="E48" s="222"/>
      <c r="F48" s="222"/>
      <c r="G48" s="222"/>
      <c r="H48" s="222"/>
      <c r="I48" s="222"/>
      <c r="J48" s="222"/>
      <c r="K48" s="222"/>
      <c r="L48" s="223"/>
      <c r="M48" s="8"/>
    </row>
    <row r="49" spans="1:16" x14ac:dyDescent="0.35">
      <c r="B49" s="324">
        <v>8</v>
      </c>
      <c r="C49" s="222"/>
      <c r="D49" s="222"/>
      <c r="E49" s="222"/>
      <c r="F49" s="222"/>
      <c r="G49" s="222"/>
      <c r="H49" s="222"/>
      <c r="I49" s="222"/>
      <c r="J49" s="222"/>
      <c r="K49" s="222"/>
      <c r="L49" s="223"/>
      <c r="M49" s="8"/>
      <c r="O49" s="8" t="s">
        <v>43</v>
      </c>
      <c r="P49" s="8" t="s">
        <v>252</v>
      </c>
    </row>
    <row r="50" spans="1:16" x14ac:dyDescent="0.35">
      <c r="B50" s="324"/>
      <c r="C50" s="222"/>
      <c r="D50" s="222"/>
      <c r="E50" s="222"/>
      <c r="F50" s="222"/>
      <c r="G50" s="222"/>
      <c r="H50" s="222"/>
      <c r="I50" s="222"/>
      <c r="J50" s="222"/>
      <c r="K50" s="222"/>
      <c r="L50" s="223"/>
      <c r="M50" s="8"/>
    </row>
    <row r="51" spans="1:16" x14ac:dyDescent="0.35">
      <c r="B51" s="324">
        <v>9</v>
      </c>
      <c r="C51" s="222"/>
      <c r="D51" s="222"/>
      <c r="E51" s="222"/>
      <c r="F51" s="222"/>
      <c r="G51" s="222"/>
      <c r="H51" s="222"/>
      <c r="I51" s="222"/>
      <c r="J51" s="222"/>
      <c r="K51" s="222"/>
      <c r="L51" s="223"/>
      <c r="M51" s="8"/>
      <c r="O51" s="8" t="s">
        <v>42</v>
      </c>
      <c r="P51" s="8" t="s">
        <v>45</v>
      </c>
    </row>
    <row r="52" spans="1:16" x14ac:dyDescent="0.35">
      <c r="B52" s="324"/>
      <c r="C52" s="222"/>
      <c r="D52" s="222"/>
      <c r="E52" s="222"/>
      <c r="F52" s="222"/>
      <c r="G52" s="222"/>
      <c r="H52" s="222"/>
      <c r="I52" s="222"/>
      <c r="J52" s="222"/>
      <c r="K52" s="222"/>
      <c r="L52" s="223"/>
      <c r="M52" s="8"/>
    </row>
    <row r="53" spans="1:16" x14ac:dyDescent="0.35">
      <c r="B53" s="324">
        <v>10</v>
      </c>
      <c r="C53" s="222"/>
      <c r="D53" s="222"/>
      <c r="E53" s="222"/>
      <c r="F53" s="222"/>
      <c r="G53" s="222"/>
      <c r="H53" s="222"/>
      <c r="I53" s="222"/>
      <c r="J53" s="222"/>
      <c r="K53" s="222"/>
      <c r="L53" s="223"/>
      <c r="M53" s="8"/>
      <c r="O53" s="8" t="s">
        <v>43</v>
      </c>
      <c r="P53" s="8" t="s">
        <v>252</v>
      </c>
    </row>
    <row r="54" spans="1:16" x14ac:dyDescent="0.35">
      <c r="B54" s="324"/>
      <c r="C54" s="222"/>
      <c r="D54" s="222"/>
      <c r="E54" s="222"/>
      <c r="F54" s="222"/>
      <c r="G54" s="222"/>
      <c r="H54" s="222"/>
      <c r="I54" s="222"/>
      <c r="J54" s="222"/>
      <c r="K54" s="222"/>
      <c r="L54" s="223"/>
      <c r="M54" s="8"/>
    </row>
    <row r="55" spans="1:16" s="35" customFormat="1" x14ac:dyDescent="0.35">
      <c r="A55" s="4"/>
      <c r="B55" s="75"/>
      <c r="C55" s="76"/>
      <c r="D55" s="76"/>
      <c r="E55" s="76"/>
      <c r="F55" s="76"/>
      <c r="G55" s="76"/>
      <c r="H55" s="76"/>
      <c r="I55" s="76"/>
      <c r="J55" s="76"/>
      <c r="K55" s="76"/>
      <c r="L55" s="77"/>
    </row>
    <row r="56" spans="1:16" x14ac:dyDescent="0.35">
      <c r="B56" s="317" t="s">
        <v>23</v>
      </c>
      <c r="C56" s="318"/>
      <c r="D56" s="318"/>
      <c r="E56" s="318"/>
      <c r="F56" s="318"/>
      <c r="G56" s="318"/>
      <c r="H56" s="318"/>
      <c r="I56" s="318"/>
      <c r="J56" s="318"/>
      <c r="K56" s="318"/>
      <c r="L56" s="319"/>
      <c r="M56" s="8"/>
    </row>
    <row r="57" spans="1:16" x14ac:dyDescent="0.35">
      <c r="B57" s="17"/>
      <c r="C57" s="29"/>
      <c r="D57" s="29"/>
      <c r="E57" s="30"/>
      <c r="F57" s="30"/>
      <c r="G57" s="30"/>
      <c r="H57" s="30"/>
      <c r="I57" s="30"/>
      <c r="J57" s="30"/>
      <c r="K57" s="30"/>
      <c r="L57" s="18"/>
      <c r="M57" s="8"/>
    </row>
    <row r="58" spans="1:16" x14ac:dyDescent="0.35">
      <c r="B58" s="217" t="str">
        <f>IF(Intro!$G$22="English",O58,P58)</f>
        <v>Provide the number of your members involved in the production of the goods since January 1, 2022.</v>
      </c>
      <c r="C58" s="218"/>
      <c r="D58" s="218"/>
      <c r="E58" s="218"/>
      <c r="F58" s="218"/>
      <c r="G58" s="218"/>
      <c r="H58" s="218"/>
      <c r="I58" s="218"/>
      <c r="J58" s="218"/>
      <c r="K58" s="218"/>
      <c r="L58" s="219"/>
      <c r="M58" s="8"/>
      <c r="O58" s="22" t="str">
        <f>"Provide the number of your members involved in the production of the goods since January 1, "&amp;Variables!B6&amp;"."</f>
        <v>Provide the number of your members involved in the production of the goods since January 1, 2022.</v>
      </c>
      <c r="P58" s="8" t="str">
        <f>"Indiquez le nombre de vos membres impliqués dans la production des marchandises depuis le 1er janvier "&amp;Variables!B6&amp;"."</f>
        <v>Indiquez le nombre de vos membres impliqués dans la production des marchandises depuis le 1er janvier 2022.</v>
      </c>
    </row>
    <row r="59" spans="1:16" x14ac:dyDescent="0.35">
      <c r="B59" s="66"/>
      <c r="C59" s="67"/>
      <c r="D59" s="29"/>
      <c r="E59" s="30"/>
      <c r="F59" s="30"/>
      <c r="G59" s="30"/>
      <c r="H59" s="30"/>
      <c r="I59" s="30"/>
      <c r="J59" s="30"/>
      <c r="K59" s="30"/>
      <c r="L59" s="18"/>
      <c r="M59" s="8"/>
      <c r="O59" s="22"/>
    </row>
    <row r="60" spans="1:16" x14ac:dyDescent="0.35">
      <c r="B60" s="357" t="str">
        <f>IF(Intro!$G$22="English",O60,P60)</f>
        <v>Firm Name and Facility</v>
      </c>
      <c r="C60" s="225"/>
      <c r="D60" s="225"/>
      <c r="E60" s="225"/>
      <c r="F60" s="225"/>
      <c r="G60" s="226"/>
      <c r="H60" s="334">
        <f>Variables!$B$6</f>
        <v>2022</v>
      </c>
      <c r="I60" s="334">
        <f>H60+1</f>
        <v>2023</v>
      </c>
      <c r="J60" s="334">
        <f>I60+1</f>
        <v>2024</v>
      </c>
      <c r="K60" s="334" t="str">
        <f>IF(Intro!$G$22="English",Variables!B9,Variables!C9)</f>
        <v>Jan-Sept 2024</v>
      </c>
      <c r="L60" s="335" t="str">
        <f>IF(Intro!$G$22="English",Variables!B10,Variables!C10)</f>
        <v>Jan-Sept 2025</v>
      </c>
      <c r="M60" s="8"/>
      <c r="O60" s="22" t="str">
        <f>O35</f>
        <v>Firm Name and Facility</v>
      </c>
      <c r="P60" s="8" t="str">
        <f>P35</f>
        <v xml:space="preserve">Dénomination sociale de l’entreprise et installation </v>
      </c>
    </row>
    <row r="61" spans="1:16" x14ac:dyDescent="0.35">
      <c r="B61" s="358"/>
      <c r="C61" s="228"/>
      <c r="D61" s="228"/>
      <c r="E61" s="228"/>
      <c r="F61" s="228"/>
      <c r="G61" s="229"/>
      <c r="H61" s="355"/>
      <c r="I61" s="355"/>
      <c r="J61" s="355"/>
      <c r="K61" s="355"/>
      <c r="L61" s="356"/>
      <c r="M61" s="8"/>
      <c r="O61" s="22"/>
    </row>
    <row r="62" spans="1:16" x14ac:dyDescent="0.35">
      <c r="B62" s="326" t="str">
        <f>IF(C35="","-",C35)</f>
        <v>-</v>
      </c>
      <c r="C62" s="327"/>
      <c r="D62" s="327"/>
      <c r="E62" s="327"/>
      <c r="F62" s="327"/>
      <c r="G62" s="53" t="s">
        <v>107</v>
      </c>
      <c r="H62" s="54"/>
      <c r="I62" s="54"/>
      <c r="J62" s="54"/>
      <c r="K62" s="54"/>
      <c r="L62" s="55"/>
      <c r="M62" s="8"/>
    </row>
    <row r="63" spans="1:16" x14ac:dyDescent="0.35">
      <c r="B63" s="326" t="str">
        <f>IF(C37="","-",C37)</f>
        <v>-</v>
      </c>
      <c r="C63" s="327"/>
      <c r="D63" s="327"/>
      <c r="E63" s="327"/>
      <c r="F63" s="327"/>
      <c r="G63" s="53" t="s">
        <v>107</v>
      </c>
      <c r="H63" s="54"/>
      <c r="I63" s="54"/>
      <c r="J63" s="54"/>
      <c r="K63" s="54"/>
      <c r="L63" s="55"/>
      <c r="M63" s="8"/>
    </row>
    <row r="64" spans="1:16" x14ac:dyDescent="0.35">
      <c r="B64" s="326" t="str">
        <f>IF(C39="","-",C39)</f>
        <v>-</v>
      </c>
      <c r="C64" s="327"/>
      <c r="D64" s="327"/>
      <c r="E64" s="327"/>
      <c r="F64" s="327"/>
      <c r="G64" s="53" t="s">
        <v>107</v>
      </c>
      <c r="H64" s="54"/>
      <c r="I64" s="54"/>
      <c r="J64" s="54"/>
      <c r="K64" s="54"/>
      <c r="L64" s="55"/>
      <c r="M64" s="8"/>
    </row>
    <row r="65" spans="1:16" x14ac:dyDescent="0.35">
      <c r="B65" s="326" t="str">
        <f>IF(C41="","-",C41)</f>
        <v>-</v>
      </c>
      <c r="C65" s="327"/>
      <c r="D65" s="327"/>
      <c r="E65" s="327"/>
      <c r="F65" s="327"/>
      <c r="G65" s="53" t="s">
        <v>107</v>
      </c>
      <c r="H65" s="54"/>
      <c r="I65" s="54"/>
      <c r="J65" s="54"/>
      <c r="K65" s="54"/>
      <c r="L65" s="55"/>
      <c r="M65" s="8"/>
    </row>
    <row r="66" spans="1:16" x14ac:dyDescent="0.35">
      <c r="B66" s="326" t="str">
        <f>IF(C43="","-",C43)</f>
        <v>-</v>
      </c>
      <c r="C66" s="327"/>
      <c r="D66" s="327"/>
      <c r="E66" s="327"/>
      <c r="F66" s="327"/>
      <c r="G66" s="53" t="s">
        <v>107</v>
      </c>
      <c r="H66" s="54"/>
      <c r="I66" s="54"/>
      <c r="J66" s="54"/>
      <c r="K66" s="54"/>
      <c r="L66" s="55"/>
      <c r="M66" s="8"/>
    </row>
    <row r="67" spans="1:16" x14ac:dyDescent="0.35">
      <c r="B67" s="326" t="str">
        <f>IF(C45="","-",C45)</f>
        <v>-</v>
      </c>
      <c r="C67" s="327"/>
      <c r="D67" s="327"/>
      <c r="E67" s="327"/>
      <c r="F67" s="327"/>
      <c r="G67" s="53" t="s">
        <v>107</v>
      </c>
      <c r="H67" s="54"/>
      <c r="I67" s="54"/>
      <c r="J67" s="54"/>
      <c r="K67" s="54"/>
      <c r="L67" s="55"/>
      <c r="M67" s="8"/>
    </row>
    <row r="68" spans="1:16" x14ac:dyDescent="0.35">
      <c r="B68" s="326" t="str">
        <f>IF(C47="","-",C47)</f>
        <v>-</v>
      </c>
      <c r="C68" s="327"/>
      <c r="D68" s="327"/>
      <c r="E68" s="327"/>
      <c r="F68" s="327"/>
      <c r="G68" s="53" t="s">
        <v>107</v>
      </c>
      <c r="H68" s="54"/>
      <c r="I68" s="54"/>
      <c r="J68" s="54"/>
      <c r="K68" s="54"/>
      <c r="L68" s="55"/>
      <c r="M68" s="8"/>
    </row>
    <row r="69" spans="1:16" x14ac:dyDescent="0.35">
      <c r="B69" s="326" t="str">
        <f>IF(C49="","-",C49)</f>
        <v>-</v>
      </c>
      <c r="C69" s="327"/>
      <c r="D69" s="327"/>
      <c r="E69" s="327"/>
      <c r="F69" s="327"/>
      <c r="G69" s="53" t="s">
        <v>107</v>
      </c>
      <c r="H69" s="54"/>
      <c r="I69" s="54"/>
      <c r="J69" s="54"/>
      <c r="K69" s="54"/>
      <c r="L69" s="55"/>
      <c r="M69" s="8"/>
    </row>
    <row r="70" spans="1:16" x14ac:dyDescent="0.35">
      <c r="B70" s="326" t="str">
        <f>IF(C51="","-",C51)</f>
        <v>-</v>
      </c>
      <c r="C70" s="327"/>
      <c r="D70" s="327"/>
      <c r="E70" s="327"/>
      <c r="F70" s="327"/>
      <c r="G70" s="53" t="s">
        <v>107</v>
      </c>
      <c r="H70" s="54"/>
      <c r="I70" s="54"/>
      <c r="J70" s="54"/>
      <c r="K70" s="54"/>
      <c r="L70" s="55"/>
      <c r="M70" s="8"/>
    </row>
    <row r="71" spans="1:16" x14ac:dyDescent="0.35">
      <c r="B71" s="326" t="str">
        <f t="shared" ref="B71" si="0">IF(C53="","-",C53)</f>
        <v>-</v>
      </c>
      <c r="C71" s="327"/>
      <c r="D71" s="327"/>
      <c r="E71" s="327"/>
      <c r="F71" s="327"/>
      <c r="G71" s="53" t="s">
        <v>107</v>
      </c>
      <c r="H71" s="54"/>
      <c r="I71" s="54"/>
      <c r="J71" s="54"/>
      <c r="K71" s="54"/>
      <c r="L71" s="55"/>
      <c r="M71" s="8"/>
    </row>
    <row r="72" spans="1:16" s="9" customFormat="1" x14ac:dyDescent="0.35">
      <c r="A72" s="4"/>
      <c r="B72" s="328" t="str">
        <f>IF(Intro!$G$22="English",O72,P72)</f>
        <v>Total members employed</v>
      </c>
      <c r="C72" s="329"/>
      <c r="D72" s="329"/>
      <c r="E72" s="329"/>
      <c r="F72" s="329"/>
      <c r="G72" s="56" t="s">
        <v>107</v>
      </c>
      <c r="H72" s="57">
        <f>SUM(H62:H71)</f>
        <v>0</v>
      </c>
      <c r="I72" s="57">
        <f t="shared" ref="I72:L72" si="1">SUM(I62:I71)</f>
        <v>0</v>
      </c>
      <c r="J72" s="57">
        <f t="shared" si="1"/>
        <v>0</v>
      </c>
      <c r="K72" s="57">
        <f t="shared" si="1"/>
        <v>0</v>
      </c>
      <c r="L72" s="58">
        <f t="shared" si="1"/>
        <v>0</v>
      </c>
      <c r="O72" s="9" t="s">
        <v>125</v>
      </c>
      <c r="P72" s="9" t="s">
        <v>127</v>
      </c>
    </row>
    <row r="73" spans="1:16" s="9" customFormat="1" x14ac:dyDescent="0.35">
      <c r="A73" s="4"/>
      <c r="B73" s="330" t="str">
        <f>IF(Intro!$G$22="English",O73,P73)</f>
        <v>Total unionized workplaces</v>
      </c>
      <c r="C73" s="331"/>
      <c r="D73" s="331"/>
      <c r="E73" s="331"/>
      <c r="F73" s="331"/>
      <c r="G73" s="56" t="s">
        <v>107</v>
      </c>
      <c r="H73" s="57">
        <f>COUNTIFS(H62:H71,"&gt;0")</f>
        <v>0</v>
      </c>
      <c r="I73" s="57">
        <f t="shared" ref="I73:L73" si="2">COUNTIFS(I62:I71,"&gt;0")</f>
        <v>0</v>
      </c>
      <c r="J73" s="57">
        <f t="shared" si="2"/>
        <v>0</v>
      </c>
      <c r="K73" s="57">
        <f t="shared" si="2"/>
        <v>0</v>
      </c>
      <c r="L73" s="58">
        <f t="shared" si="2"/>
        <v>0</v>
      </c>
      <c r="O73" s="9" t="s">
        <v>126</v>
      </c>
      <c r="P73" s="9" t="s">
        <v>128</v>
      </c>
    </row>
    <row r="74" spans="1:16" s="35" customFormat="1" x14ac:dyDescent="0.35">
      <c r="A74" s="85"/>
      <c r="B74" s="75"/>
      <c r="C74" s="76"/>
      <c r="D74" s="76"/>
      <c r="E74" s="76"/>
      <c r="F74" s="76"/>
      <c r="G74" s="76"/>
      <c r="H74" s="76"/>
      <c r="I74" s="76"/>
      <c r="J74" s="76"/>
      <c r="K74" s="76"/>
      <c r="L74" s="77"/>
    </row>
    <row r="75" spans="1:16" s="9" customFormat="1" x14ac:dyDescent="0.35">
      <c r="A75" s="28"/>
      <c r="B75" s="317" t="s">
        <v>24</v>
      </c>
      <c r="C75" s="318"/>
      <c r="D75" s="318"/>
      <c r="E75" s="318"/>
      <c r="F75" s="318"/>
      <c r="G75" s="318"/>
      <c r="H75" s="318"/>
      <c r="I75" s="318"/>
      <c r="J75" s="318"/>
      <c r="K75" s="318"/>
      <c r="L75" s="319"/>
      <c r="M75" s="93"/>
    </row>
    <row r="76" spans="1:16" s="35" customFormat="1" x14ac:dyDescent="0.35">
      <c r="A76" s="85"/>
      <c r="B76" s="78"/>
      <c r="C76" s="79"/>
      <c r="D76" s="79"/>
      <c r="E76" s="79"/>
      <c r="F76" s="79"/>
      <c r="G76" s="79"/>
      <c r="H76" s="79"/>
      <c r="I76" s="79"/>
      <c r="J76" s="79"/>
      <c r="K76" s="79"/>
      <c r="L76" s="80"/>
    </row>
    <row r="77" spans="1:16" s="35" customFormat="1" ht="14.25" customHeight="1" x14ac:dyDescent="0.35">
      <c r="A77" s="85"/>
      <c r="B77" s="360" t="str">
        <f>IF(Intro!$G$22="English",O77,P77)</f>
        <v>Provide details of any significant changes in membership and unionization of workplaces involved in the production of the goods since January 1, 2022.</v>
      </c>
      <c r="C77" s="361"/>
      <c r="D77" s="361"/>
      <c r="E77" s="361"/>
      <c r="F77" s="361"/>
      <c r="G77" s="361"/>
      <c r="H77" s="361"/>
      <c r="I77" s="361"/>
      <c r="J77" s="361"/>
      <c r="K77" s="361"/>
      <c r="L77" s="362"/>
      <c r="O77" s="35"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2022.</v>
      </c>
      <c r="P77" s="35"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2022.</v>
      </c>
    </row>
    <row r="78" spans="1:16" s="35" customFormat="1" x14ac:dyDescent="0.35">
      <c r="A78" s="85"/>
      <c r="B78" s="78"/>
      <c r="C78" s="79"/>
      <c r="D78" s="79"/>
      <c r="E78" s="79"/>
      <c r="F78" s="79"/>
      <c r="G78" s="79"/>
      <c r="H78" s="79"/>
      <c r="I78" s="79"/>
      <c r="J78" s="79"/>
      <c r="K78" s="79"/>
      <c r="L78" s="80"/>
    </row>
    <row r="79" spans="1:16" x14ac:dyDescent="0.35">
      <c r="B79" s="359"/>
      <c r="C79" s="332" t="str">
        <f>IF(Intro!$G$22="English",O79,P79)</f>
        <v>Firm Name and Facility</v>
      </c>
      <c r="D79" s="332"/>
      <c r="E79" s="332"/>
      <c r="F79" s="334" t="str">
        <f>IF(Intro!$G$22="English",O81,P81)</f>
        <v>Actions affecting members (closure, disposal of assets, changes in technology or other changes)</v>
      </c>
      <c r="G79" s="334"/>
      <c r="H79" s="334"/>
      <c r="I79" s="334"/>
      <c r="J79" s="334"/>
      <c r="K79" s="334"/>
      <c r="L79" s="335"/>
      <c r="M79" s="8"/>
      <c r="O79" s="8" t="s">
        <v>41</v>
      </c>
      <c r="P79" s="8" t="s">
        <v>44</v>
      </c>
    </row>
    <row r="80" spans="1:16" x14ac:dyDescent="0.35">
      <c r="B80" s="359"/>
      <c r="C80" s="333"/>
      <c r="D80" s="333"/>
      <c r="E80" s="333"/>
      <c r="F80" s="336"/>
      <c r="G80" s="336"/>
      <c r="H80" s="336"/>
      <c r="I80" s="336"/>
      <c r="J80" s="336"/>
      <c r="K80" s="336"/>
      <c r="L80" s="337"/>
      <c r="M80" s="8"/>
    </row>
    <row r="81" spans="2:16" x14ac:dyDescent="0.35">
      <c r="B81" s="324">
        <v>1</v>
      </c>
      <c r="C81" s="325">
        <f>C35</f>
        <v>0</v>
      </c>
      <c r="D81" s="325"/>
      <c r="E81" s="325"/>
      <c r="F81" s="222"/>
      <c r="G81" s="222"/>
      <c r="H81" s="222"/>
      <c r="I81" s="222"/>
      <c r="J81" s="222"/>
      <c r="K81" s="222"/>
      <c r="L81" s="223"/>
      <c r="M81" s="8"/>
      <c r="O81" s="8" t="s">
        <v>129</v>
      </c>
      <c r="P81" s="8" t="s">
        <v>130</v>
      </c>
    </row>
    <row r="82" spans="2:16" x14ac:dyDescent="0.35">
      <c r="B82" s="324"/>
      <c r="C82" s="325"/>
      <c r="D82" s="325"/>
      <c r="E82" s="325"/>
      <c r="F82" s="222"/>
      <c r="G82" s="222"/>
      <c r="H82" s="222"/>
      <c r="I82" s="222"/>
      <c r="J82" s="222"/>
      <c r="K82" s="222"/>
      <c r="L82" s="223"/>
      <c r="M82" s="8"/>
    </row>
    <row r="83" spans="2:16" x14ac:dyDescent="0.35">
      <c r="B83" s="324">
        <v>2</v>
      </c>
      <c r="C83" s="325">
        <f t="shared" ref="C83" si="3">C37</f>
        <v>0</v>
      </c>
      <c r="D83" s="325"/>
      <c r="E83" s="325"/>
      <c r="F83" s="222"/>
      <c r="G83" s="222"/>
      <c r="H83" s="222"/>
      <c r="I83" s="222"/>
      <c r="J83" s="222"/>
      <c r="K83" s="222"/>
      <c r="L83" s="223"/>
      <c r="M83" s="8"/>
    </row>
    <row r="84" spans="2:16" x14ac:dyDescent="0.35">
      <c r="B84" s="324"/>
      <c r="C84" s="325"/>
      <c r="D84" s="325"/>
      <c r="E84" s="325"/>
      <c r="F84" s="222"/>
      <c r="G84" s="222"/>
      <c r="H84" s="222"/>
      <c r="I84" s="222"/>
      <c r="J84" s="222"/>
      <c r="K84" s="222"/>
      <c r="L84" s="223"/>
      <c r="M84" s="8"/>
    </row>
    <row r="85" spans="2:16" x14ac:dyDescent="0.35">
      <c r="B85" s="324">
        <v>3</v>
      </c>
      <c r="C85" s="325">
        <f t="shared" ref="C85" si="4">C39</f>
        <v>0</v>
      </c>
      <c r="D85" s="325"/>
      <c r="E85" s="325"/>
      <c r="F85" s="222"/>
      <c r="G85" s="222"/>
      <c r="H85" s="222"/>
      <c r="I85" s="222"/>
      <c r="J85" s="222"/>
      <c r="K85" s="222"/>
      <c r="L85" s="223"/>
      <c r="M85" s="8"/>
    </row>
    <row r="86" spans="2:16" x14ac:dyDescent="0.35">
      <c r="B86" s="324"/>
      <c r="C86" s="325"/>
      <c r="D86" s="325"/>
      <c r="E86" s="325"/>
      <c r="F86" s="222"/>
      <c r="G86" s="222"/>
      <c r="H86" s="222"/>
      <c r="I86" s="222"/>
      <c r="J86" s="222"/>
      <c r="K86" s="222"/>
      <c r="L86" s="223"/>
      <c r="M86" s="8"/>
    </row>
    <row r="87" spans="2:16" x14ac:dyDescent="0.35">
      <c r="B87" s="324">
        <v>4</v>
      </c>
      <c r="C87" s="325">
        <f t="shared" ref="C87" si="5">C41</f>
        <v>0</v>
      </c>
      <c r="D87" s="325"/>
      <c r="E87" s="325"/>
      <c r="F87" s="222"/>
      <c r="G87" s="222"/>
      <c r="H87" s="222"/>
      <c r="I87" s="222"/>
      <c r="J87" s="222"/>
      <c r="K87" s="222"/>
      <c r="L87" s="223"/>
      <c r="M87" s="8"/>
    </row>
    <row r="88" spans="2:16" x14ac:dyDescent="0.35">
      <c r="B88" s="324"/>
      <c r="C88" s="325"/>
      <c r="D88" s="325"/>
      <c r="E88" s="325"/>
      <c r="F88" s="222"/>
      <c r="G88" s="222"/>
      <c r="H88" s="222"/>
      <c r="I88" s="222"/>
      <c r="J88" s="222"/>
      <c r="K88" s="222"/>
      <c r="L88" s="223"/>
      <c r="M88" s="8"/>
    </row>
    <row r="89" spans="2:16" x14ac:dyDescent="0.35">
      <c r="B89" s="324">
        <v>5</v>
      </c>
      <c r="C89" s="325">
        <f t="shared" ref="C89" si="6">C43</f>
        <v>0</v>
      </c>
      <c r="D89" s="325"/>
      <c r="E89" s="325"/>
      <c r="F89" s="222"/>
      <c r="G89" s="222"/>
      <c r="H89" s="222"/>
      <c r="I89" s="222"/>
      <c r="J89" s="222"/>
      <c r="K89" s="222"/>
      <c r="L89" s="223"/>
      <c r="M89" s="8"/>
    </row>
    <row r="90" spans="2:16" x14ac:dyDescent="0.35">
      <c r="B90" s="324"/>
      <c r="C90" s="325"/>
      <c r="D90" s="325"/>
      <c r="E90" s="325"/>
      <c r="F90" s="222"/>
      <c r="G90" s="222"/>
      <c r="H90" s="222"/>
      <c r="I90" s="222"/>
      <c r="J90" s="222"/>
      <c r="K90" s="222"/>
      <c r="L90" s="223"/>
      <c r="M90" s="8"/>
    </row>
    <row r="91" spans="2:16" x14ac:dyDescent="0.35">
      <c r="B91" s="324">
        <v>6</v>
      </c>
      <c r="C91" s="325">
        <f t="shared" ref="C91" si="7">C45</f>
        <v>0</v>
      </c>
      <c r="D91" s="325"/>
      <c r="E91" s="325"/>
      <c r="F91" s="222"/>
      <c r="G91" s="222"/>
      <c r="H91" s="222"/>
      <c r="I91" s="222"/>
      <c r="J91" s="222"/>
      <c r="K91" s="222"/>
      <c r="L91" s="223"/>
      <c r="M91" s="8"/>
    </row>
    <row r="92" spans="2:16" x14ac:dyDescent="0.35">
      <c r="B92" s="324"/>
      <c r="C92" s="325"/>
      <c r="D92" s="325"/>
      <c r="E92" s="325"/>
      <c r="F92" s="222"/>
      <c r="G92" s="222"/>
      <c r="H92" s="222"/>
      <c r="I92" s="222"/>
      <c r="J92" s="222"/>
      <c r="K92" s="222"/>
      <c r="L92" s="223"/>
      <c r="M92" s="8"/>
    </row>
    <row r="93" spans="2:16" x14ac:dyDescent="0.35">
      <c r="B93" s="324">
        <v>7</v>
      </c>
      <c r="C93" s="325">
        <f t="shared" ref="C93" si="8">C47</f>
        <v>0</v>
      </c>
      <c r="D93" s="325"/>
      <c r="E93" s="325"/>
      <c r="F93" s="222"/>
      <c r="G93" s="222"/>
      <c r="H93" s="222"/>
      <c r="I93" s="222"/>
      <c r="J93" s="222"/>
      <c r="K93" s="222"/>
      <c r="L93" s="223"/>
      <c r="M93" s="8"/>
    </row>
    <row r="94" spans="2:16" x14ac:dyDescent="0.35">
      <c r="B94" s="324"/>
      <c r="C94" s="325"/>
      <c r="D94" s="325"/>
      <c r="E94" s="325"/>
      <c r="F94" s="222"/>
      <c r="G94" s="222"/>
      <c r="H94" s="222"/>
      <c r="I94" s="222"/>
      <c r="J94" s="222"/>
      <c r="K94" s="222"/>
      <c r="L94" s="223"/>
      <c r="M94" s="8"/>
    </row>
    <row r="95" spans="2:16" x14ac:dyDescent="0.35">
      <c r="B95" s="324">
        <v>8</v>
      </c>
      <c r="C95" s="325">
        <f t="shared" ref="C95" si="9">C49</f>
        <v>0</v>
      </c>
      <c r="D95" s="325"/>
      <c r="E95" s="325"/>
      <c r="F95" s="222"/>
      <c r="G95" s="222"/>
      <c r="H95" s="222"/>
      <c r="I95" s="222"/>
      <c r="J95" s="222"/>
      <c r="K95" s="222"/>
      <c r="L95" s="223"/>
      <c r="M95" s="8"/>
    </row>
    <row r="96" spans="2:16" x14ac:dyDescent="0.35">
      <c r="B96" s="324"/>
      <c r="C96" s="325"/>
      <c r="D96" s="325"/>
      <c r="E96" s="325"/>
      <c r="F96" s="222"/>
      <c r="G96" s="222"/>
      <c r="H96" s="222"/>
      <c r="I96" s="222"/>
      <c r="J96" s="222"/>
      <c r="K96" s="222"/>
      <c r="L96" s="223"/>
      <c r="M96" s="8"/>
    </row>
    <row r="97" spans="1:16" x14ac:dyDescent="0.35">
      <c r="B97" s="324">
        <v>9</v>
      </c>
      <c r="C97" s="325">
        <f t="shared" ref="C97" si="10">C51</f>
        <v>0</v>
      </c>
      <c r="D97" s="325"/>
      <c r="E97" s="325"/>
      <c r="F97" s="222"/>
      <c r="G97" s="222"/>
      <c r="H97" s="222"/>
      <c r="I97" s="222"/>
      <c r="J97" s="222"/>
      <c r="K97" s="222"/>
      <c r="L97" s="223"/>
      <c r="M97" s="8"/>
    </row>
    <row r="98" spans="1:16" x14ac:dyDescent="0.35">
      <c r="B98" s="324"/>
      <c r="C98" s="325"/>
      <c r="D98" s="325"/>
      <c r="E98" s="325"/>
      <c r="F98" s="222"/>
      <c r="G98" s="222"/>
      <c r="H98" s="222"/>
      <c r="I98" s="222"/>
      <c r="J98" s="222"/>
      <c r="K98" s="222"/>
      <c r="L98" s="223"/>
      <c r="M98" s="8"/>
    </row>
    <row r="99" spans="1:16" x14ac:dyDescent="0.35">
      <c r="B99" s="324">
        <v>10</v>
      </c>
      <c r="C99" s="325">
        <f t="shared" ref="C99" si="11">C53</f>
        <v>0</v>
      </c>
      <c r="D99" s="325"/>
      <c r="E99" s="325"/>
      <c r="F99" s="222"/>
      <c r="G99" s="222"/>
      <c r="H99" s="222"/>
      <c r="I99" s="222"/>
      <c r="J99" s="222"/>
      <c r="K99" s="222"/>
      <c r="L99" s="223"/>
      <c r="M99" s="8"/>
    </row>
    <row r="100" spans="1:16" x14ac:dyDescent="0.35">
      <c r="B100" s="363"/>
      <c r="C100" s="364"/>
      <c r="D100" s="364"/>
      <c r="E100" s="364"/>
      <c r="F100" s="365"/>
      <c r="G100" s="365"/>
      <c r="H100" s="365"/>
      <c r="I100" s="365"/>
      <c r="J100" s="365"/>
      <c r="K100" s="365"/>
      <c r="L100" s="366"/>
      <c r="M100" s="8"/>
    </row>
    <row r="101" spans="1:16" s="59" customFormat="1" x14ac:dyDescent="0.35">
      <c r="A101" s="96"/>
      <c r="B101" s="76"/>
      <c r="C101" s="76"/>
      <c r="D101" s="76"/>
      <c r="E101" s="76"/>
      <c r="F101" s="76"/>
      <c r="G101" s="76"/>
      <c r="H101" s="76"/>
      <c r="I101" s="76"/>
      <c r="J101" s="76"/>
      <c r="K101" s="76"/>
      <c r="L101" s="76"/>
    </row>
    <row r="102" spans="1:16" x14ac:dyDescent="0.35">
      <c r="B102" s="214" t="str">
        <f>IF(Intro!$G$22="English",O102,P102)</f>
        <v>COLLECTIVE AGREEMENTS</v>
      </c>
      <c r="C102" s="215"/>
      <c r="D102" s="215"/>
      <c r="E102" s="215"/>
      <c r="F102" s="215"/>
      <c r="G102" s="215"/>
      <c r="H102" s="215"/>
      <c r="I102" s="215"/>
      <c r="J102" s="215"/>
      <c r="K102" s="215"/>
      <c r="L102" s="216"/>
      <c r="M102" s="35"/>
      <c r="O102" s="8" t="s">
        <v>220</v>
      </c>
      <c r="P102" s="8" t="s">
        <v>221</v>
      </c>
    </row>
    <row r="103" spans="1:16" s="9" customFormat="1" x14ac:dyDescent="0.35">
      <c r="A103" s="4"/>
      <c r="B103" s="317" t="s">
        <v>25</v>
      </c>
      <c r="C103" s="318"/>
      <c r="D103" s="318"/>
      <c r="E103" s="318"/>
      <c r="F103" s="318"/>
      <c r="G103" s="318"/>
      <c r="H103" s="318"/>
      <c r="I103" s="318"/>
      <c r="J103" s="318"/>
      <c r="K103" s="318"/>
      <c r="L103" s="319"/>
      <c r="M103" s="93"/>
    </row>
    <row r="104" spans="1:16" s="35" customFormat="1" x14ac:dyDescent="0.35">
      <c r="A104" s="85"/>
      <c r="B104" s="78"/>
      <c r="C104" s="79"/>
      <c r="D104" s="79"/>
      <c r="E104" s="79"/>
      <c r="F104" s="79"/>
      <c r="G104" s="79"/>
      <c r="H104" s="79"/>
      <c r="I104" s="79"/>
      <c r="J104" s="79"/>
      <c r="K104" s="79"/>
      <c r="L104" s="80"/>
    </row>
    <row r="105" spans="1:16" s="35" customFormat="1" ht="14.25" customHeight="1" x14ac:dyDescent="0.35">
      <c r="A105" s="85"/>
      <c r="B105" s="360" t="str">
        <f>IF(Intro!$G$22="English",O105,P105)</f>
        <v>Provide information for all the collective agreements that were in place for members involved in the production of the goods since January 1, 2022.</v>
      </c>
      <c r="C105" s="361"/>
      <c r="D105" s="361"/>
      <c r="E105" s="361"/>
      <c r="F105" s="361"/>
      <c r="G105" s="361"/>
      <c r="H105" s="361"/>
      <c r="I105" s="361"/>
      <c r="J105" s="361"/>
      <c r="K105" s="361"/>
      <c r="L105" s="362"/>
      <c r="O105" s="35"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2022.</v>
      </c>
      <c r="P105" s="35"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2022.</v>
      </c>
    </row>
    <row r="106" spans="1:16" s="35" customFormat="1" x14ac:dyDescent="0.35">
      <c r="A106" s="85"/>
      <c r="B106" s="78"/>
      <c r="C106" s="79"/>
      <c r="D106" s="79"/>
      <c r="E106" s="79"/>
      <c r="F106" s="79"/>
      <c r="G106" s="79"/>
      <c r="H106" s="79"/>
      <c r="I106" s="79"/>
      <c r="J106" s="79"/>
      <c r="K106" s="79"/>
      <c r="L106" s="80"/>
    </row>
    <row r="107" spans="1:16" x14ac:dyDescent="0.35">
      <c r="B107" s="367" t="str">
        <f>IF(Intro!$G$22="English",O109,P109)</f>
        <v>Union local</v>
      </c>
      <c r="C107" s="368"/>
      <c r="D107" s="368"/>
      <c r="E107" s="368" t="str">
        <f>IF(Intro!$G$22="English",O111,P111)</f>
        <v>Prior Negotiating Period</v>
      </c>
      <c r="F107" s="368"/>
      <c r="G107" s="368" t="str">
        <f>IF(Intro!$G$22="English",O112,P112)</f>
        <v>Collective Agreement Start Date</v>
      </c>
      <c r="H107" s="368"/>
      <c r="I107" s="368" t="str">
        <f>IF(Intro!$G$22="English",O113,P113)</f>
        <v>Collective Agreement End Date</v>
      </c>
      <c r="J107" s="368"/>
      <c r="K107" s="368" t="str">
        <f>IF(Intro!$G$22="English",O114,P114)</f>
        <v>Next Negotiating Period</v>
      </c>
      <c r="L107" s="369"/>
      <c r="M107" s="8"/>
      <c r="O107" s="22"/>
    </row>
    <row r="108" spans="1:16" x14ac:dyDescent="0.35">
      <c r="B108" s="367"/>
      <c r="C108" s="368"/>
      <c r="D108" s="368"/>
      <c r="E108" s="368"/>
      <c r="F108" s="368"/>
      <c r="G108" s="368"/>
      <c r="H108" s="368"/>
      <c r="I108" s="368"/>
      <c r="J108" s="368"/>
      <c r="K108" s="368"/>
      <c r="L108" s="369"/>
      <c r="M108" s="8"/>
      <c r="O108" s="22"/>
    </row>
    <row r="109" spans="1:16" x14ac:dyDescent="0.35">
      <c r="B109" s="323"/>
      <c r="C109" s="222"/>
      <c r="D109" s="222"/>
      <c r="E109" s="222"/>
      <c r="F109" s="222"/>
      <c r="G109" s="370"/>
      <c r="H109" s="222"/>
      <c r="I109" s="222"/>
      <c r="J109" s="222"/>
      <c r="K109" s="222"/>
      <c r="L109" s="223"/>
      <c r="M109" s="8"/>
      <c r="O109" s="8" t="s">
        <v>46</v>
      </c>
      <c r="P109" s="8" t="s">
        <v>253</v>
      </c>
    </row>
    <row r="110" spans="1:16" x14ac:dyDescent="0.35">
      <c r="B110" s="323"/>
      <c r="C110" s="222"/>
      <c r="D110" s="222"/>
      <c r="E110" s="222"/>
      <c r="F110" s="222"/>
      <c r="G110" s="222"/>
      <c r="H110" s="222"/>
      <c r="I110" s="222"/>
      <c r="J110" s="222"/>
      <c r="K110" s="222"/>
      <c r="L110" s="223"/>
      <c r="M110" s="8"/>
    </row>
    <row r="111" spans="1:16" x14ac:dyDescent="0.35">
      <c r="B111" s="323"/>
      <c r="C111" s="222"/>
      <c r="D111" s="222"/>
      <c r="E111" s="222"/>
      <c r="F111" s="222"/>
      <c r="G111" s="222"/>
      <c r="H111" s="222"/>
      <c r="I111" s="222"/>
      <c r="J111" s="222"/>
      <c r="K111" s="222"/>
      <c r="L111" s="223"/>
      <c r="M111" s="8"/>
      <c r="O111" s="8" t="s">
        <v>47</v>
      </c>
      <c r="P111" s="8" t="s">
        <v>48</v>
      </c>
    </row>
    <row r="112" spans="1:16" x14ac:dyDescent="0.35">
      <c r="B112" s="323"/>
      <c r="C112" s="222"/>
      <c r="D112" s="222"/>
      <c r="E112" s="222"/>
      <c r="F112" s="222"/>
      <c r="G112" s="222"/>
      <c r="H112" s="222"/>
      <c r="I112" s="222"/>
      <c r="J112" s="222"/>
      <c r="K112" s="222"/>
      <c r="L112" s="223"/>
      <c r="M112" s="8"/>
      <c r="O112" s="8" t="s">
        <v>49</v>
      </c>
      <c r="P112" s="8" t="s">
        <v>50</v>
      </c>
    </row>
    <row r="113" spans="2:16" x14ac:dyDescent="0.35">
      <c r="B113" s="323"/>
      <c r="C113" s="222"/>
      <c r="D113" s="222"/>
      <c r="E113" s="222"/>
      <c r="F113" s="222"/>
      <c r="G113" s="222"/>
      <c r="H113" s="222"/>
      <c r="I113" s="222"/>
      <c r="J113" s="222"/>
      <c r="K113" s="222"/>
      <c r="L113" s="223"/>
      <c r="M113" s="8"/>
      <c r="O113" s="8" t="s">
        <v>51</v>
      </c>
      <c r="P113" s="8" t="s">
        <v>52</v>
      </c>
    </row>
    <row r="114" spans="2:16" x14ac:dyDescent="0.35">
      <c r="B114" s="323"/>
      <c r="C114" s="222"/>
      <c r="D114" s="222"/>
      <c r="E114" s="222"/>
      <c r="F114" s="222"/>
      <c r="G114" s="222"/>
      <c r="H114" s="222"/>
      <c r="I114" s="222"/>
      <c r="J114" s="222"/>
      <c r="K114" s="222"/>
      <c r="L114" s="223"/>
      <c r="M114" s="8"/>
      <c r="O114" s="8" t="s">
        <v>53</v>
      </c>
      <c r="P114" s="8" t="s">
        <v>54</v>
      </c>
    </row>
    <row r="115" spans="2:16" x14ac:dyDescent="0.35">
      <c r="B115" s="323"/>
      <c r="C115" s="222"/>
      <c r="D115" s="222"/>
      <c r="E115" s="222"/>
      <c r="F115" s="222"/>
      <c r="G115" s="222"/>
      <c r="H115" s="222"/>
      <c r="I115" s="222"/>
      <c r="J115" s="222"/>
      <c r="K115" s="222"/>
      <c r="L115" s="223"/>
      <c r="M115" s="8"/>
    </row>
    <row r="116" spans="2:16" x14ac:dyDescent="0.35">
      <c r="B116" s="323"/>
      <c r="C116" s="222"/>
      <c r="D116" s="222"/>
      <c r="E116" s="222"/>
      <c r="F116" s="222"/>
      <c r="G116" s="222"/>
      <c r="H116" s="222"/>
      <c r="I116" s="222"/>
      <c r="J116" s="222"/>
      <c r="K116" s="222"/>
      <c r="L116" s="223"/>
      <c r="M116" s="8"/>
    </row>
    <row r="117" spans="2:16" x14ac:dyDescent="0.35">
      <c r="B117" s="323"/>
      <c r="C117" s="222"/>
      <c r="D117" s="222"/>
      <c r="E117" s="222"/>
      <c r="F117" s="222"/>
      <c r="G117" s="222"/>
      <c r="H117" s="222"/>
      <c r="I117" s="222"/>
      <c r="J117" s="222"/>
      <c r="K117" s="222"/>
      <c r="L117" s="223"/>
      <c r="M117" s="8"/>
    </row>
    <row r="118" spans="2:16" x14ac:dyDescent="0.35">
      <c r="B118" s="323"/>
      <c r="C118" s="222"/>
      <c r="D118" s="222"/>
      <c r="E118" s="222"/>
      <c r="F118" s="222"/>
      <c r="G118" s="222"/>
      <c r="H118" s="222"/>
      <c r="I118" s="222"/>
      <c r="J118" s="222"/>
      <c r="K118" s="222"/>
      <c r="L118" s="223"/>
      <c r="M118" s="8"/>
    </row>
    <row r="119" spans="2:16" x14ac:dyDescent="0.35">
      <c r="B119" s="323"/>
      <c r="C119" s="222"/>
      <c r="D119" s="222"/>
      <c r="E119" s="222"/>
      <c r="F119" s="222"/>
      <c r="G119" s="222"/>
      <c r="H119" s="222"/>
      <c r="I119" s="222"/>
      <c r="J119" s="222"/>
      <c r="K119" s="222"/>
      <c r="L119" s="223"/>
      <c r="M119" s="8"/>
    </row>
    <row r="120" spans="2:16" x14ac:dyDescent="0.35">
      <c r="B120" s="323"/>
      <c r="C120" s="222"/>
      <c r="D120" s="222"/>
      <c r="E120" s="222"/>
      <c r="F120" s="222"/>
      <c r="G120" s="222"/>
      <c r="H120" s="222"/>
      <c r="I120" s="222"/>
      <c r="J120" s="222"/>
      <c r="K120" s="222"/>
      <c r="L120" s="223"/>
      <c r="M120" s="8"/>
    </row>
    <row r="121" spans="2:16" x14ac:dyDescent="0.35">
      <c r="B121" s="323"/>
      <c r="C121" s="222"/>
      <c r="D121" s="222"/>
      <c r="E121" s="222"/>
      <c r="F121" s="222"/>
      <c r="G121" s="222"/>
      <c r="H121" s="222"/>
      <c r="I121" s="222"/>
      <c r="J121" s="222"/>
      <c r="K121" s="222"/>
      <c r="L121" s="223"/>
      <c r="M121" s="8"/>
    </row>
    <row r="122" spans="2:16" x14ac:dyDescent="0.35">
      <c r="B122" s="323"/>
      <c r="C122" s="222"/>
      <c r="D122" s="222"/>
      <c r="E122" s="222"/>
      <c r="F122" s="222"/>
      <c r="G122" s="222"/>
      <c r="H122" s="222"/>
      <c r="I122" s="222"/>
      <c r="J122" s="222"/>
      <c r="K122" s="222"/>
      <c r="L122" s="223"/>
      <c r="M122" s="8"/>
    </row>
    <row r="123" spans="2:16" x14ac:dyDescent="0.35">
      <c r="B123" s="323"/>
      <c r="C123" s="222"/>
      <c r="D123" s="222"/>
      <c r="E123" s="222"/>
      <c r="F123" s="222"/>
      <c r="G123" s="222"/>
      <c r="H123" s="222"/>
      <c r="I123" s="222"/>
      <c r="J123" s="222"/>
      <c r="K123" s="222"/>
      <c r="L123" s="223"/>
      <c r="M123" s="8"/>
    </row>
    <row r="124" spans="2:16" x14ac:dyDescent="0.35">
      <c r="B124" s="323"/>
      <c r="C124" s="222"/>
      <c r="D124" s="222"/>
      <c r="E124" s="222"/>
      <c r="F124" s="222"/>
      <c r="G124" s="222"/>
      <c r="H124" s="222"/>
      <c r="I124" s="222"/>
      <c r="J124" s="222"/>
      <c r="K124" s="222"/>
      <c r="L124" s="223"/>
      <c r="M124" s="8"/>
    </row>
    <row r="125" spans="2:16" x14ac:dyDescent="0.35">
      <c r="B125" s="323"/>
      <c r="C125" s="222"/>
      <c r="D125" s="222"/>
      <c r="E125" s="222"/>
      <c r="F125" s="222"/>
      <c r="G125" s="222"/>
      <c r="H125" s="222"/>
      <c r="I125" s="222"/>
      <c r="J125" s="222"/>
      <c r="K125" s="222"/>
      <c r="L125" s="223"/>
      <c r="M125" s="8"/>
    </row>
    <row r="126" spans="2:16" x14ac:dyDescent="0.35">
      <c r="B126" s="323"/>
      <c r="C126" s="222"/>
      <c r="D126" s="222"/>
      <c r="E126" s="222"/>
      <c r="F126" s="222"/>
      <c r="G126" s="222"/>
      <c r="H126" s="222"/>
      <c r="I126" s="222"/>
      <c r="J126" s="222"/>
      <c r="K126" s="222"/>
      <c r="L126" s="223"/>
      <c r="M126" s="8"/>
    </row>
    <row r="127" spans="2:16" x14ac:dyDescent="0.35">
      <c r="B127" s="323"/>
      <c r="C127" s="222"/>
      <c r="D127" s="222"/>
      <c r="E127" s="222"/>
      <c r="F127" s="222"/>
      <c r="G127" s="222"/>
      <c r="H127" s="222"/>
      <c r="I127" s="222"/>
      <c r="J127" s="222"/>
      <c r="K127" s="222"/>
      <c r="L127" s="223"/>
      <c r="M127" s="8"/>
    </row>
    <row r="128" spans="2:16" x14ac:dyDescent="0.35">
      <c r="B128" s="323"/>
      <c r="C128" s="222"/>
      <c r="D128" s="222"/>
      <c r="E128" s="222"/>
      <c r="F128" s="222"/>
      <c r="G128" s="222"/>
      <c r="H128" s="222"/>
      <c r="I128" s="222"/>
      <c r="J128" s="222"/>
      <c r="K128" s="222"/>
      <c r="L128" s="223"/>
      <c r="M128" s="8"/>
    </row>
    <row r="129" spans="1:16" s="35" customFormat="1" x14ac:dyDescent="0.35">
      <c r="A129" s="85"/>
      <c r="B129" s="75"/>
      <c r="C129" s="76"/>
      <c r="D129" s="76"/>
      <c r="E129" s="76"/>
      <c r="F129" s="76"/>
      <c r="G129" s="76"/>
      <c r="H129" s="76"/>
      <c r="I129" s="76"/>
      <c r="J129" s="76"/>
      <c r="K129" s="76"/>
      <c r="L129" s="77"/>
    </row>
    <row r="130" spans="1:16" s="9" customFormat="1" x14ac:dyDescent="0.35">
      <c r="A130" s="4"/>
      <c r="B130" s="320" t="s">
        <v>26</v>
      </c>
      <c r="C130" s="321"/>
      <c r="D130" s="321"/>
      <c r="E130" s="321"/>
      <c r="F130" s="321"/>
      <c r="G130" s="321"/>
      <c r="H130" s="321"/>
      <c r="I130" s="321"/>
      <c r="J130" s="321"/>
      <c r="K130" s="321"/>
      <c r="L130" s="322"/>
      <c r="M130" s="93"/>
    </row>
    <row r="131" spans="1:16" s="35" customFormat="1" x14ac:dyDescent="0.35">
      <c r="A131" s="85"/>
      <c r="B131" s="78"/>
      <c r="C131" s="79"/>
      <c r="D131" s="79"/>
      <c r="E131" s="79"/>
      <c r="F131" s="79"/>
      <c r="G131" s="79"/>
      <c r="H131" s="79"/>
      <c r="I131" s="79"/>
      <c r="J131" s="79"/>
      <c r="K131" s="79"/>
      <c r="L131" s="80"/>
    </row>
    <row r="132" spans="1:16" s="35" customFormat="1" ht="15" customHeight="1" x14ac:dyDescent="0.35">
      <c r="A132" s="85"/>
      <c r="B132" s="217" t="str">
        <f>IF(Intro!$G$22="English",O132,P132)</f>
        <v>Provide an electronic copy of each collective agreement that was in place for members involved in the production of the goods since January 1, 2022.</v>
      </c>
      <c r="C132" s="218"/>
      <c r="D132" s="218"/>
      <c r="E132" s="218"/>
      <c r="F132" s="218"/>
      <c r="G132" s="218"/>
      <c r="H132" s="218"/>
      <c r="I132" s="218"/>
      <c r="J132" s="218"/>
      <c r="K132" s="218"/>
      <c r="L132" s="219"/>
      <c r="O132" s="35"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2022.</v>
      </c>
      <c r="P132" s="35"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2022.</v>
      </c>
    </row>
    <row r="133" spans="1:16" s="35" customFormat="1" x14ac:dyDescent="0.35">
      <c r="A133" s="85"/>
      <c r="B133" s="75"/>
      <c r="C133" s="76"/>
      <c r="D133" s="76"/>
      <c r="E133" s="76"/>
      <c r="F133" s="76"/>
      <c r="G133" s="76"/>
      <c r="H133" s="76"/>
      <c r="I133" s="76"/>
      <c r="J133" s="76"/>
      <c r="K133" s="76"/>
      <c r="L133" s="77"/>
    </row>
    <row r="134" spans="1:16" s="59" customFormat="1" x14ac:dyDescent="0.35">
      <c r="A134" s="96"/>
      <c r="B134" s="97"/>
      <c r="C134" s="97"/>
      <c r="D134" s="97"/>
      <c r="E134" s="97"/>
      <c r="F134" s="97"/>
      <c r="G134" s="97"/>
      <c r="H134" s="97"/>
      <c r="I134" s="97"/>
      <c r="J134" s="97"/>
      <c r="K134" s="97"/>
      <c r="L134" s="97"/>
    </row>
    <row r="135" spans="1:16" x14ac:dyDescent="0.35">
      <c r="B135" s="240" t="str">
        <f>IF(Intro!$G$22="English",O135,P135)</f>
        <v>IMPACT</v>
      </c>
      <c r="C135" s="241"/>
      <c r="D135" s="241"/>
      <c r="E135" s="241"/>
      <c r="F135" s="241"/>
      <c r="G135" s="241"/>
      <c r="H135" s="241"/>
      <c r="I135" s="241"/>
      <c r="J135" s="241"/>
      <c r="K135" s="241"/>
      <c r="L135" s="242"/>
      <c r="M135" s="35"/>
      <c r="O135" s="8" t="s">
        <v>218</v>
      </c>
      <c r="P135" s="8" t="s">
        <v>219</v>
      </c>
    </row>
    <row r="136" spans="1:16" s="9" customFormat="1" x14ac:dyDescent="0.35">
      <c r="A136" s="28"/>
      <c r="B136" s="320" t="s">
        <v>27</v>
      </c>
      <c r="C136" s="321"/>
      <c r="D136" s="321"/>
      <c r="E136" s="321"/>
      <c r="F136" s="321"/>
      <c r="G136" s="321"/>
      <c r="H136" s="321"/>
      <c r="I136" s="321"/>
      <c r="J136" s="321"/>
      <c r="K136" s="321"/>
      <c r="L136" s="322"/>
      <c r="M136" s="93"/>
    </row>
    <row r="137" spans="1:16" x14ac:dyDescent="0.35">
      <c r="A137" s="28"/>
      <c r="B137" s="82"/>
      <c r="C137" s="83"/>
      <c r="D137" s="83"/>
      <c r="E137" s="83"/>
      <c r="F137" s="83"/>
      <c r="G137" s="83"/>
      <c r="H137" s="83"/>
      <c r="I137" s="83"/>
      <c r="J137" s="83"/>
      <c r="K137" s="83"/>
      <c r="L137" s="84"/>
      <c r="M137" s="8"/>
    </row>
    <row r="138" spans="1:16" x14ac:dyDescent="0.35">
      <c r="A138" s="28"/>
      <c r="B138" s="243" t="str">
        <f>IF(Intro!$G$22="English",O138,P138)</f>
        <v>Have your members been affected by any of the following factors as a result of imports of the goods since January 1, 2022? Provide supporting documents to the extent available.</v>
      </c>
      <c r="C138" s="280"/>
      <c r="D138" s="280"/>
      <c r="E138" s="280"/>
      <c r="F138" s="280"/>
      <c r="G138" s="280"/>
      <c r="H138" s="280"/>
      <c r="I138" s="280"/>
      <c r="J138" s="280"/>
      <c r="K138" s="280"/>
      <c r="L138" s="281"/>
      <c r="M138" s="8"/>
      <c r="O138" s="8"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2022? Provide supporting documents to the extent available.</v>
      </c>
      <c r="P138" s="8"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2022? Fournissez des documents à l'appui dans la mesure du possible.</v>
      </c>
    </row>
    <row r="139" spans="1:16" x14ac:dyDescent="0.35">
      <c r="A139" s="28"/>
      <c r="B139" s="243"/>
      <c r="C139" s="280"/>
      <c r="D139" s="280"/>
      <c r="E139" s="280"/>
      <c r="F139" s="280"/>
      <c r="G139" s="280"/>
      <c r="H139" s="280"/>
      <c r="I139" s="280"/>
      <c r="J139" s="280"/>
      <c r="K139" s="280"/>
      <c r="L139" s="281"/>
      <c r="M139" s="8"/>
    </row>
    <row r="140" spans="1:16" x14ac:dyDescent="0.35">
      <c r="A140" s="28"/>
      <c r="B140" s="82"/>
      <c r="C140" s="83"/>
      <c r="D140" s="83"/>
      <c r="E140" s="83"/>
      <c r="F140" s="83"/>
      <c r="G140" s="83"/>
      <c r="H140" s="83"/>
      <c r="I140" s="83"/>
      <c r="J140" s="83"/>
      <c r="K140" s="83"/>
      <c r="L140" s="84"/>
      <c r="M140" s="8"/>
    </row>
    <row r="141" spans="1:16" s="35" customFormat="1" x14ac:dyDescent="0.35">
      <c r="A141" s="74"/>
      <c r="B141" s="78"/>
      <c r="C141" s="79"/>
      <c r="D141" s="79"/>
      <c r="E141" s="98" t="str">
        <f>IF(Intro!$G$22="English",O141,P141)</f>
        <v>Yes or No</v>
      </c>
      <c r="F141" s="373" t="str">
        <f>IF(Intro!$G$22="English",O142,P142)</f>
        <v>Comments</v>
      </c>
      <c r="G141" s="373"/>
      <c r="H141" s="373"/>
      <c r="I141" s="373"/>
      <c r="J141" s="373"/>
      <c r="K141" s="373"/>
      <c r="L141" s="374"/>
      <c r="O141" s="35" t="s">
        <v>79</v>
      </c>
      <c r="P141" s="35" t="s">
        <v>160</v>
      </c>
    </row>
    <row r="142" spans="1:16" x14ac:dyDescent="0.35">
      <c r="A142" s="28"/>
      <c r="B142" s="349" t="str">
        <f>IF(Intro!$G$22="English",O143,P143)</f>
        <v>Bargaining Concessions</v>
      </c>
      <c r="C142" s="350"/>
      <c r="D142" s="350"/>
      <c r="E142" s="347"/>
      <c r="F142" s="345"/>
      <c r="G142" s="345"/>
      <c r="H142" s="345"/>
      <c r="I142" s="345"/>
      <c r="J142" s="345"/>
      <c r="K142" s="345"/>
      <c r="L142" s="346"/>
      <c r="M142" s="8"/>
      <c r="O142" s="22" t="s">
        <v>90</v>
      </c>
      <c r="P142" s="8" t="s">
        <v>91</v>
      </c>
    </row>
    <row r="143" spans="1:16" x14ac:dyDescent="0.35">
      <c r="A143" s="28"/>
      <c r="B143" s="349"/>
      <c r="C143" s="350"/>
      <c r="D143" s="350"/>
      <c r="E143" s="347"/>
      <c r="F143" s="345"/>
      <c r="G143" s="345"/>
      <c r="H143" s="345"/>
      <c r="I143" s="345"/>
      <c r="J143" s="345"/>
      <c r="K143" s="345"/>
      <c r="L143" s="346"/>
      <c r="M143" s="8"/>
      <c r="O143" s="22" t="s">
        <v>135</v>
      </c>
      <c r="P143" s="22" t="s">
        <v>136</v>
      </c>
    </row>
    <row r="144" spans="1:16" x14ac:dyDescent="0.35">
      <c r="A144" s="28"/>
      <c r="B144" s="349"/>
      <c r="C144" s="350"/>
      <c r="D144" s="350"/>
      <c r="E144" s="347"/>
      <c r="F144" s="345"/>
      <c r="G144" s="345"/>
      <c r="H144" s="345"/>
      <c r="I144" s="345"/>
      <c r="J144" s="345"/>
      <c r="K144" s="345"/>
      <c r="L144" s="346"/>
      <c r="M144" s="8"/>
      <c r="O144" s="22"/>
      <c r="P144" s="22"/>
    </row>
    <row r="145" spans="1:16" x14ac:dyDescent="0.35">
      <c r="A145" s="28"/>
      <c r="B145" s="349"/>
      <c r="C145" s="350"/>
      <c r="D145" s="350"/>
      <c r="E145" s="347"/>
      <c r="F145" s="345"/>
      <c r="G145" s="345"/>
      <c r="H145" s="345"/>
      <c r="I145" s="345"/>
      <c r="J145" s="345"/>
      <c r="K145" s="345"/>
      <c r="L145" s="346"/>
      <c r="M145" s="8"/>
      <c r="O145" s="22"/>
      <c r="P145" s="22"/>
    </row>
    <row r="146" spans="1:16" x14ac:dyDescent="0.35">
      <c r="A146" s="28"/>
      <c r="B146" s="349"/>
      <c r="C146" s="350"/>
      <c r="D146" s="350"/>
      <c r="E146" s="347"/>
      <c r="F146" s="345"/>
      <c r="G146" s="345"/>
      <c r="H146" s="345"/>
      <c r="I146" s="345"/>
      <c r="J146" s="345"/>
      <c r="K146" s="345"/>
      <c r="L146" s="346"/>
      <c r="M146" s="8"/>
      <c r="O146" s="22"/>
      <c r="P146" s="22"/>
    </row>
    <row r="147" spans="1:16" x14ac:dyDescent="0.35">
      <c r="A147" s="28"/>
      <c r="B147" s="349"/>
      <c r="C147" s="350"/>
      <c r="D147" s="350"/>
      <c r="E147" s="347"/>
      <c r="F147" s="345"/>
      <c r="G147" s="345"/>
      <c r="H147" s="345"/>
      <c r="I147" s="345"/>
      <c r="J147" s="345"/>
      <c r="K147" s="345"/>
      <c r="L147" s="346"/>
      <c r="M147" s="8"/>
      <c r="O147" s="22"/>
      <c r="P147" s="22"/>
    </row>
    <row r="148" spans="1:16" x14ac:dyDescent="0.35">
      <c r="A148" s="28"/>
      <c r="B148" s="349"/>
      <c r="C148" s="350"/>
      <c r="D148" s="350"/>
      <c r="E148" s="347"/>
      <c r="F148" s="345"/>
      <c r="G148" s="345"/>
      <c r="H148" s="345"/>
      <c r="I148" s="345"/>
      <c r="J148" s="345"/>
      <c r="K148" s="345"/>
      <c r="L148" s="346"/>
      <c r="M148" s="8"/>
      <c r="O148" s="22"/>
      <c r="P148" s="22"/>
    </row>
    <row r="149" spans="1:16" x14ac:dyDescent="0.35">
      <c r="A149" s="28"/>
      <c r="B149" s="349"/>
      <c r="C149" s="350"/>
      <c r="D149" s="350"/>
      <c r="E149" s="347"/>
      <c r="F149" s="345"/>
      <c r="G149" s="345"/>
      <c r="H149" s="345"/>
      <c r="I149" s="345"/>
      <c r="J149" s="345"/>
      <c r="K149" s="345"/>
      <c r="L149" s="346"/>
      <c r="M149" s="8"/>
      <c r="O149" s="22"/>
      <c r="P149" s="22"/>
    </row>
    <row r="150" spans="1:16" x14ac:dyDescent="0.35">
      <c r="A150" s="28"/>
      <c r="B150" s="349"/>
      <c r="C150" s="350"/>
      <c r="D150" s="350"/>
      <c r="E150" s="347"/>
      <c r="F150" s="345"/>
      <c r="G150" s="345"/>
      <c r="H150" s="345"/>
      <c r="I150" s="345"/>
      <c r="J150" s="345"/>
      <c r="K150" s="345"/>
      <c r="L150" s="346"/>
      <c r="M150" s="8"/>
      <c r="O150" s="22"/>
      <c r="P150" s="22"/>
    </row>
    <row r="151" spans="1:16" x14ac:dyDescent="0.35">
      <c r="A151" s="28"/>
      <c r="B151" s="349"/>
      <c r="C151" s="350"/>
      <c r="D151" s="350"/>
      <c r="E151" s="347"/>
      <c r="F151" s="345"/>
      <c r="G151" s="345"/>
      <c r="H151" s="345"/>
      <c r="I151" s="345"/>
      <c r="J151" s="345"/>
      <c r="K151" s="345"/>
      <c r="L151" s="346"/>
      <c r="M151" s="8"/>
      <c r="O151" s="22"/>
      <c r="P151" s="22"/>
    </row>
    <row r="152" spans="1:16" x14ac:dyDescent="0.35">
      <c r="A152" s="28"/>
      <c r="B152" s="349" t="str">
        <f>IF(Intro!$G$22="English",O152,P152)</f>
        <v>Layoffs and Reduced Hours</v>
      </c>
      <c r="C152" s="350"/>
      <c r="D152" s="350"/>
      <c r="E152" s="347"/>
      <c r="F152" s="345"/>
      <c r="G152" s="345"/>
      <c r="H152" s="345"/>
      <c r="I152" s="345"/>
      <c r="J152" s="345"/>
      <c r="K152" s="345"/>
      <c r="L152" s="346"/>
      <c r="M152" s="8"/>
      <c r="O152" s="22" t="s">
        <v>137</v>
      </c>
      <c r="P152" s="22" t="s">
        <v>138</v>
      </c>
    </row>
    <row r="153" spans="1:16" x14ac:dyDescent="0.35">
      <c r="A153" s="28"/>
      <c r="B153" s="349"/>
      <c r="C153" s="350"/>
      <c r="D153" s="350"/>
      <c r="E153" s="347"/>
      <c r="F153" s="345"/>
      <c r="G153" s="345"/>
      <c r="H153" s="345"/>
      <c r="I153" s="345"/>
      <c r="J153" s="345"/>
      <c r="K153" s="345"/>
      <c r="L153" s="346"/>
      <c r="M153" s="8"/>
      <c r="O153" s="22"/>
      <c r="P153" s="22"/>
    </row>
    <row r="154" spans="1:16" x14ac:dyDescent="0.35">
      <c r="A154" s="28"/>
      <c r="B154" s="349"/>
      <c r="C154" s="350"/>
      <c r="D154" s="350"/>
      <c r="E154" s="347"/>
      <c r="F154" s="345"/>
      <c r="G154" s="345"/>
      <c r="H154" s="345"/>
      <c r="I154" s="345"/>
      <c r="J154" s="345"/>
      <c r="K154" s="345"/>
      <c r="L154" s="346"/>
      <c r="M154" s="8"/>
      <c r="O154" s="22"/>
      <c r="P154" s="22"/>
    </row>
    <row r="155" spans="1:16" x14ac:dyDescent="0.35">
      <c r="A155" s="28"/>
      <c r="B155" s="349"/>
      <c r="C155" s="350"/>
      <c r="D155" s="350"/>
      <c r="E155" s="347"/>
      <c r="F155" s="345"/>
      <c r="G155" s="345"/>
      <c r="H155" s="345"/>
      <c r="I155" s="345"/>
      <c r="J155" s="345"/>
      <c r="K155" s="345"/>
      <c r="L155" s="346"/>
      <c r="M155" s="8"/>
      <c r="O155" s="22"/>
      <c r="P155" s="22"/>
    </row>
    <row r="156" spans="1:16" x14ac:dyDescent="0.35">
      <c r="A156" s="28"/>
      <c r="B156" s="349"/>
      <c r="C156" s="350"/>
      <c r="D156" s="350"/>
      <c r="E156" s="347"/>
      <c r="F156" s="345"/>
      <c r="G156" s="345"/>
      <c r="H156" s="345"/>
      <c r="I156" s="345"/>
      <c r="J156" s="345"/>
      <c r="K156" s="345"/>
      <c r="L156" s="346"/>
      <c r="M156" s="8"/>
      <c r="O156" s="22"/>
      <c r="P156" s="22"/>
    </row>
    <row r="157" spans="1:16" x14ac:dyDescent="0.35">
      <c r="A157" s="28"/>
      <c r="B157" s="349"/>
      <c r="C157" s="350"/>
      <c r="D157" s="350"/>
      <c r="E157" s="347"/>
      <c r="F157" s="345"/>
      <c r="G157" s="345"/>
      <c r="H157" s="345"/>
      <c r="I157" s="345"/>
      <c r="J157" s="345"/>
      <c r="K157" s="345"/>
      <c r="L157" s="346"/>
      <c r="M157" s="8"/>
      <c r="O157" s="22"/>
      <c r="P157" s="22"/>
    </row>
    <row r="158" spans="1:16" x14ac:dyDescent="0.35">
      <c r="A158" s="28"/>
      <c r="B158" s="349"/>
      <c r="C158" s="350"/>
      <c r="D158" s="350"/>
      <c r="E158" s="347"/>
      <c r="F158" s="345"/>
      <c r="G158" s="345"/>
      <c r="H158" s="345"/>
      <c r="I158" s="345"/>
      <c r="J158" s="345"/>
      <c r="K158" s="345"/>
      <c r="L158" s="346"/>
      <c r="M158" s="8"/>
      <c r="O158" s="22"/>
      <c r="P158" s="22"/>
    </row>
    <row r="159" spans="1:16" x14ac:dyDescent="0.35">
      <c r="A159" s="28"/>
      <c r="B159" s="349"/>
      <c r="C159" s="350"/>
      <c r="D159" s="350"/>
      <c r="E159" s="347"/>
      <c r="F159" s="345"/>
      <c r="G159" s="345"/>
      <c r="H159" s="345"/>
      <c r="I159" s="345"/>
      <c r="J159" s="345"/>
      <c r="K159" s="345"/>
      <c r="L159" s="346"/>
      <c r="M159" s="8"/>
      <c r="O159" s="22"/>
      <c r="P159" s="22"/>
    </row>
    <row r="160" spans="1:16" x14ac:dyDescent="0.35">
      <c r="A160" s="28"/>
      <c r="B160" s="349"/>
      <c r="C160" s="350"/>
      <c r="D160" s="350"/>
      <c r="E160" s="347"/>
      <c r="F160" s="345"/>
      <c r="G160" s="345"/>
      <c r="H160" s="345"/>
      <c r="I160" s="345"/>
      <c r="J160" s="345"/>
      <c r="K160" s="345"/>
      <c r="L160" s="346"/>
      <c r="M160" s="8"/>
      <c r="O160" s="22"/>
      <c r="P160" s="22"/>
    </row>
    <row r="161" spans="1:16" x14ac:dyDescent="0.35">
      <c r="A161" s="28"/>
      <c r="B161" s="349"/>
      <c r="C161" s="350"/>
      <c r="D161" s="350"/>
      <c r="E161" s="347"/>
      <c r="F161" s="345"/>
      <c r="G161" s="345"/>
      <c r="H161" s="345"/>
      <c r="I161" s="345"/>
      <c r="J161" s="345"/>
      <c r="K161" s="345"/>
      <c r="L161" s="346"/>
      <c r="M161" s="8"/>
      <c r="O161" s="22"/>
      <c r="P161" s="22"/>
    </row>
    <row r="162" spans="1:16" ht="15" customHeight="1" x14ac:dyDescent="0.35">
      <c r="A162" s="28"/>
      <c r="B162" s="349" t="str">
        <f>IF(Intro!$G$22="English",O162,P162)</f>
        <v>Strikes and Other Job Actions</v>
      </c>
      <c r="C162" s="350"/>
      <c r="D162" s="350"/>
      <c r="E162" s="347"/>
      <c r="F162" s="345"/>
      <c r="G162" s="345"/>
      <c r="H162" s="345"/>
      <c r="I162" s="345"/>
      <c r="J162" s="345"/>
      <c r="K162" s="345"/>
      <c r="L162" s="346"/>
      <c r="M162" s="8"/>
      <c r="O162" s="22" t="s">
        <v>139</v>
      </c>
      <c r="P162" s="22" t="s">
        <v>140</v>
      </c>
    </row>
    <row r="163" spans="1:16" x14ac:dyDescent="0.35">
      <c r="A163" s="28"/>
      <c r="B163" s="349"/>
      <c r="C163" s="350"/>
      <c r="D163" s="350"/>
      <c r="E163" s="347"/>
      <c r="F163" s="345"/>
      <c r="G163" s="345"/>
      <c r="H163" s="345"/>
      <c r="I163" s="345"/>
      <c r="J163" s="345"/>
      <c r="K163" s="345"/>
      <c r="L163" s="346"/>
      <c r="M163" s="8"/>
      <c r="O163" s="22"/>
      <c r="P163" s="22"/>
    </row>
    <row r="164" spans="1:16" x14ac:dyDescent="0.35">
      <c r="A164" s="28"/>
      <c r="B164" s="349"/>
      <c r="C164" s="350"/>
      <c r="D164" s="350"/>
      <c r="E164" s="347"/>
      <c r="F164" s="345"/>
      <c r="G164" s="345"/>
      <c r="H164" s="345"/>
      <c r="I164" s="345"/>
      <c r="J164" s="345"/>
      <c r="K164" s="345"/>
      <c r="L164" s="346"/>
      <c r="M164" s="8"/>
      <c r="O164" s="22"/>
      <c r="P164" s="22"/>
    </row>
    <row r="165" spans="1:16" x14ac:dyDescent="0.35">
      <c r="A165" s="28"/>
      <c r="B165" s="349"/>
      <c r="C165" s="350"/>
      <c r="D165" s="350"/>
      <c r="E165" s="347"/>
      <c r="F165" s="345"/>
      <c r="G165" s="345"/>
      <c r="H165" s="345"/>
      <c r="I165" s="345"/>
      <c r="J165" s="345"/>
      <c r="K165" s="345"/>
      <c r="L165" s="346"/>
      <c r="M165" s="8"/>
      <c r="O165" s="22"/>
      <c r="P165" s="22"/>
    </row>
    <row r="166" spans="1:16" x14ac:dyDescent="0.35">
      <c r="A166" s="28"/>
      <c r="B166" s="349"/>
      <c r="C166" s="350"/>
      <c r="D166" s="350"/>
      <c r="E166" s="347"/>
      <c r="F166" s="345"/>
      <c r="G166" s="345"/>
      <c r="H166" s="345"/>
      <c r="I166" s="345"/>
      <c r="J166" s="345"/>
      <c r="K166" s="345"/>
      <c r="L166" s="346"/>
      <c r="M166" s="8"/>
      <c r="O166" s="22"/>
      <c r="P166" s="22"/>
    </row>
    <row r="167" spans="1:16" x14ac:dyDescent="0.35">
      <c r="A167" s="28"/>
      <c r="B167" s="349"/>
      <c r="C167" s="350"/>
      <c r="D167" s="350"/>
      <c r="E167" s="347"/>
      <c r="F167" s="345"/>
      <c r="G167" s="345"/>
      <c r="H167" s="345"/>
      <c r="I167" s="345"/>
      <c r="J167" s="345"/>
      <c r="K167" s="345"/>
      <c r="L167" s="346"/>
      <c r="M167" s="8"/>
      <c r="O167" s="22"/>
      <c r="P167" s="22"/>
    </row>
    <row r="168" spans="1:16" x14ac:dyDescent="0.35">
      <c r="A168" s="28"/>
      <c r="B168" s="349"/>
      <c r="C168" s="350"/>
      <c r="D168" s="350"/>
      <c r="E168" s="347"/>
      <c r="F168" s="345"/>
      <c r="G168" s="345"/>
      <c r="H168" s="345"/>
      <c r="I168" s="345"/>
      <c r="J168" s="345"/>
      <c r="K168" s="345"/>
      <c r="L168" s="346"/>
      <c r="M168" s="8"/>
      <c r="O168" s="22"/>
      <c r="P168" s="22"/>
    </row>
    <row r="169" spans="1:16" x14ac:dyDescent="0.35">
      <c r="A169" s="28"/>
      <c r="B169" s="349"/>
      <c r="C169" s="350"/>
      <c r="D169" s="350"/>
      <c r="E169" s="347"/>
      <c r="F169" s="345"/>
      <c r="G169" s="345"/>
      <c r="H169" s="345"/>
      <c r="I169" s="345"/>
      <c r="J169" s="345"/>
      <c r="K169" s="345"/>
      <c r="L169" s="346"/>
      <c r="M169" s="8"/>
      <c r="O169" s="22"/>
      <c r="P169" s="22"/>
    </row>
    <row r="170" spans="1:16" x14ac:dyDescent="0.35">
      <c r="A170" s="28"/>
      <c r="B170" s="349"/>
      <c r="C170" s="350"/>
      <c r="D170" s="350"/>
      <c r="E170" s="347"/>
      <c r="F170" s="345"/>
      <c r="G170" s="345"/>
      <c r="H170" s="345"/>
      <c r="I170" s="345"/>
      <c r="J170" s="345"/>
      <c r="K170" s="345"/>
      <c r="L170" s="346"/>
      <c r="M170" s="8"/>
      <c r="O170" s="22"/>
      <c r="P170" s="22"/>
    </row>
    <row r="171" spans="1:16" x14ac:dyDescent="0.35">
      <c r="A171" s="28"/>
      <c r="B171" s="349"/>
      <c r="C171" s="350"/>
      <c r="D171" s="350"/>
      <c r="E171" s="347"/>
      <c r="F171" s="345"/>
      <c r="G171" s="345"/>
      <c r="H171" s="345"/>
      <c r="I171" s="345"/>
      <c r="J171" s="345"/>
      <c r="K171" s="345"/>
      <c r="L171" s="346"/>
      <c r="M171" s="8"/>
      <c r="O171" s="22"/>
      <c r="P171" s="22"/>
    </row>
    <row r="172" spans="1:16" x14ac:dyDescent="0.35">
      <c r="A172" s="28"/>
      <c r="B172" s="349" t="str">
        <f>IF(Intro!$G$22="English",O172,P172)</f>
        <v>Hiring Practices</v>
      </c>
      <c r="C172" s="350"/>
      <c r="D172" s="350"/>
      <c r="E172" s="347"/>
      <c r="F172" s="345"/>
      <c r="G172" s="345"/>
      <c r="H172" s="345"/>
      <c r="I172" s="345"/>
      <c r="J172" s="345"/>
      <c r="K172" s="345"/>
      <c r="L172" s="346"/>
      <c r="M172" s="8"/>
      <c r="O172" s="22" t="s">
        <v>142</v>
      </c>
      <c r="P172" s="22" t="s">
        <v>143</v>
      </c>
    </row>
    <row r="173" spans="1:16" x14ac:dyDescent="0.35">
      <c r="A173" s="28"/>
      <c r="B173" s="349"/>
      <c r="C173" s="350"/>
      <c r="D173" s="350"/>
      <c r="E173" s="347"/>
      <c r="F173" s="345"/>
      <c r="G173" s="345"/>
      <c r="H173" s="345"/>
      <c r="I173" s="345"/>
      <c r="J173" s="345"/>
      <c r="K173" s="345"/>
      <c r="L173" s="346"/>
      <c r="M173" s="8"/>
      <c r="O173" s="22"/>
      <c r="P173" s="22"/>
    </row>
    <row r="174" spans="1:16" x14ac:dyDescent="0.35">
      <c r="A174" s="28"/>
      <c r="B174" s="349"/>
      <c r="C174" s="350"/>
      <c r="D174" s="350"/>
      <c r="E174" s="347"/>
      <c r="F174" s="345"/>
      <c r="G174" s="345"/>
      <c r="H174" s="345"/>
      <c r="I174" s="345"/>
      <c r="J174" s="345"/>
      <c r="K174" s="345"/>
      <c r="L174" s="346"/>
      <c r="M174" s="8"/>
      <c r="O174" s="22"/>
      <c r="P174" s="22"/>
    </row>
    <row r="175" spans="1:16" x14ac:dyDescent="0.35">
      <c r="A175" s="28"/>
      <c r="B175" s="349"/>
      <c r="C175" s="350"/>
      <c r="D175" s="350"/>
      <c r="E175" s="347"/>
      <c r="F175" s="345"/>
      <c r="G175" s="345"/>
      <c r="H175" s="345"/>
      <c r="I175" s="345"/>
      <c r="J175" s="345"/>
      <c r="K175" s="345"/>
      <c r="L175" s="346"/>
      <c r="M175" s="8"/>
      <c r="O175" s="22"/>
      <c r="P175" s="22"/>
    </row>
    <row r="176" spans="1:16" x14ac:dyDescent="0.35">
      <c r="A176" s="28"/>
      <c r="B176" s="349"/>
      <c r="C176" s="350"/>
      <c r="D176" s="350"/>
      <c r="E176" s="347"/>
      <c r="F176" s="345"/>
      <c r="G176" s="345"/>
      <c r="H176" s="345"/>
      <c r="I176" s="345"/>
      <c r="J176" s="345"/>
      <c r="K176" s="345"/>
      <c r="L176" s="346"/>
      <c r="M176" s="8"/>
      <c r="O176" s="22"/>
      <c r="P176" s="22"/>
    </row>
    <row r="177" spans="1:16" x14ac:dyDescent="0.35">
      <c r="A177" s="28"/>
      <c r="B177" s="349"/>
      <c r="C177" s="350"/>
      <c r="D177" s="350"/>
      <c r="E177" s="347"/>
      <c r="F177" s="345"/>
      <c r="G177" s="345"/>
      <c r="H177" s="345"/>
      <c r="I177" s="345"/>
      <c r="J177" s="345"/>
      <c r="K177" s="345"/>
      <c r="L177" s="346"/>
      <c r="M177" s="8"/>
      <c r="O177" s="22"/>
      <c r="P177" s="22"/>
    </row>
    <row r="178" spans="1:16" x14ac:dyDescent="0.35">
      <c r="A178" s="28"/>
      <c r="B178" s="349"/>
      <c r="C178" s="350"/>
      <c r="D178" s="350"/>
      <c r="E178" s="347"/>
      <c r="F178" s="345"/>
      <c r="G178" s="345"/>
      <c r="H178" s="345"/>
      <c r="I178" s="345"/>
      <c r="J178" s="345"/>
      <c r="K178" s="345"/>
      <c r="L178" s="346"/>
      <c r="M178" s="8"/>
      <c r="O178" s="22"/>
      <c r="P178" s="22"/>
    </row>
    <row r="179" spans="1:16" x14ac:dyDescent="0.35">
      <c r="A179" s="28"/>
      <c r="B179" s="349"/>
      <c r="C179" s="350"/>
      <c r="D179" s="350"/>
      <c r="E179" s="347"/>
      <c r="F179" s="345"/>
      <c r="G179" s="345"/>
      <c r="H179" s="345"/>
      <c r="I179" s="345"/>
      <c r="J179" s="345"/>
      <c r="K179" s="345"/>
      <c r="L179" s="346"/>
      <c r="M179" s="8"/>
      <c r="O179" s="22"/>
      <c r="P179" s="22"/>
    </row>
    <row r="180" spans="1:16" x14ac:dyDescent="0.35">
      <c r="A180" s="28"/>
      <c r="B180" s="349"/>
      <c r="C180" s="350"/>
      <c r="D180" s="350"/>
      <c r="E180" s="347"/>
      <c r="F180" s="345"/>
      <c r="G180" s="345"/>
      <c r="H180" s="345"/>
      <c r="I180" s="345"/>
      <c r="J180" s="345"/>
      <c r="K180" s="345"/>
      <c r="L180" s="346"/>
      <c r="M180" s="8"/>
      <c r="O180" s="22"/>
      <c r="P180" s="22"/>
    </row>
    <row r="181" spans="1:16" x14ac:dyDescent="0.35">
      <c r="A181" s="28"/>
      <c r="B181" s="349"/>
      <c r="C181" s="350"/>
      <c r="D181" s="350"/>
      <c r="E181" s="347"/>
      <c r="F181" s="345"/>
      <c r="G181" s="345"/>
      <c r="H181" s="345"/>
      <c r="I181" s="345"/>
      <c r="J181" s="345"/>
      <c r="K181" s="345"/>
      <c r="L181" s="346"/>
      <c r="M181" s="8"/>
      <c r="O181" s="22"/>
      <c r="P181" s="22"/>
    </row>
    <row r="182" spans="1:16" x14ac:dyDescent="0.35">
      <c r="A182" s="28"/>
      <c r="B182" s="349" t="str">
        <f>IF(Intro!$G$22="English",O182,P182)</f>
        <v>Wages</v>
      </c>
      <c r="C182" s="350"/>
      <c r="D182" s="350"/>
      <c r="E182" s="347"/>
      <c r="F182" s="345"/>
      <c r="G182" s="345"/>
      <c r="H182" s="345"/>
      <c r="I182" s="345"/>
      <c r="J182" s="345"/>
      <c r="K182" s="345"/>
      <c r="L182" s="346"/>
      <c r="M182" s="8"/>
      <c r="O182" s="22" t="s">
        <v>144</v>
      </c>
      <c r="P182" s="22" t="s">
        <v>145</v>
      </c>
    </row>
    <row r="183" spans="1:16" x14ac:dyDescent="0.35">
      <c r="A183" s="28"/>
      <c r="B183" s="349"/>
      <c r="C183" s="350"/>
      <c r="D183" s="350"/>
      <c r="E183" s="347"/>
      <c r="F183" s="345"/>
      <c r="G183" s="345"/>
      <c r="H183" s="345"/>
      <c r="I183" s="345"/>
      <c r="J183" s="345"/>
      <c r="K183" s="345"/>
      <c r="L183" s="346"/>
      <c r="M183" s="8"/>
      <c r="O183" s="22"/>
      <c r="P183" s="22"/>
    </row>
    <row r="184" spans="1:16" x14ac:dyDescent="0.35">
      <c r="A184" s="28"/>
      <c r="B184" s="349"/>
      <c r="C184" s="350"/>
      <c r="D184" s="350"/>
      <c r="E184" s="347"/>
      <c r="F184" s="345"/>
      <c r="G184" s="345"/>
      <c r="H184" s="345"/>
      <c r="I184" s="345"/>
      <c r="J184" s="345"/>
      <c r="K184" s="345"/>
      <c r="L184" s="346"/>
      <c r="M184" s="8"/>
      <c r="O184" s="22"/>
      <c r="P184" s="22"/>
    </row>
    <row r="185" spans="1:16" x14ac:dyDescent="0.35">
      <c r="A185" s="28"/>
      <c r="B185" s="349"/>
      <c r="C185" s="350"/>
      <c r="D185" s="350"/>
      <c r="E185" s="347"/>
      <c r="F185" s="345"/>
      <c r="G185" s="345"/>
      <c r="H185" s="345"/>
      <c r="I185" s="345"/>
      <c r="J185" s="345"/>
      <c r="K185" s="345"/>
      <c r="L185" s="346"/>
      <c r="M185" s="8"/>
      <c r="O185" s="22"/>
      <c r="P185" s="22"/>
    </row>
    <row r="186" spans="1:16" x14ac:dyDescent="0.35">
      <c r="A186" s="28"/>
      <c r="B186" s="349"/>
      <c r="C186" s="350"/>
      <c r="D186" s="350"/>
      <c r="E186" s="347"/>
      <c r="F186" s="345"/>
      <c r="G186" s="345"/>
      <c r="H186" s="345"/>
      <c r="I186" s="345"/>
      <c r="J186" s="345"/>
      <c r="K186" s="345"/>
      <c r="L186" s="346"/>
      <c r="M186" s="8"/>
      <c r="O186" s="22"/>
      <c r="P186" s="22"/>
    </row>
    <row r="187" spans="1:16" x14ac:dyDescent="0.35">
      <c r="A187" s="28"/>
      <c r="B187" s="349"/>
      <c r="C187" s="350"/>
      <c r="D187" s="350"/>
      <c r="E187" s="347"/>
      <c r="F187" s="345"/>
      <c r="G187" s="345"/>
      <c r="H187" s="345"/>
      <c r="I187" s="345"/>
      <c r="J187" s="345"/>
      <c r="K187" s="345"/>
      <c r="L187" s="346"/>
      <c r="M187" s="8"/>
      <c r="O187" s="22"/>
      <c r="P187" s="22"/>
    </row>
    <row r="188" spans="1:16" x14ac:dyDescent="0.35">
      <c r="A188" s="28"/>
      <c r="B188" s="349"/>
      <c r="C188" s="350"/>
      <c r="D188" s="350"/>
      <c r="E188" s="347"/>
      <c r="F188" s="345"/>
      <c r="G188" s="345"/>
      <c r="H188" s="345"/>
      <c r="I188" s="345"/>
      <c r="J188" s="345"/>
      <c r="K188" s="345"/>
      <c r="L188" s="346"/>
      <c r="M188" s="8"/>
      <c r="O188" s="22"/>
      <c r="P188" s="22"/>
    </row>
    <row r="189" spans="1:16" x14ac:dyDescent="0.35">
      <c r="A189" s="28"/>
      <c r="B189" s="349"/>
      <c r="C189" s="350"/>
      <c r="D189" s="350"/>
      <c r="E189" s="347"/>
      <c r="F189" s="345"/>
      <c r="G189" s="345"/>
      <c r="H189" s="345"/>
      <c r="I189" s="345"/>
      <c r="J189" s="345"/>
      <c r="K189" s="345"/>
      <c r="L189" s="346"/>
      <c r="M189" s="8"/>
      <c r="O189" s="22"/>
      <c r="P189" s="22"/>
    </row>
    <row r="190" spans="1:16" x14ac:dyDescent="0.35">
      <c r="A190" s="28"/>
      <c r="B190" s="349"/>
      <c r="C190" s="350"/>
      <c r="D190" s="350"/>
      <c r="E190" s="347"/>
      <c r="F190" s="345"/>
      <c r="G190" s="345"/>
      <c r="H190" s="345"/>
      <c r="I190" s="345"/>
      <c r="J190" s="345"/>
      <c r="K190" s="345"/>
      <c r="L190" s="346"/>
      <c r="M190" s="8"/>
      <c r="O190" s="22"/>
      <c r="P190" s="22"/>
    </row>
    <row r="191" spans="1:16" x14ac:dyDescent="0.35">
      <c r="A191" s="28"/>
      <c r="B191" s="349"/>
      <c r="C191" s="350"/>
      <c r="D191" s="350"/>
      <c r="E191" s="347"/>
      <c r="F191" s="345"/>
      <c r="G191" s="345"/>
      <c r="H191" s="345"/>
      <c r="I191" s="345"/>
      <c r="J191" s="345"/>
      <c r="K191" s="345"/>
      <c r="L191" s="346"/>
      <c r="M191" s="8"/>
      <c r="O191" s="22"/>
      <c r="P191" s="22"/>
    </row>
    <row r="192" spans="1:16" x14ac:dyDescent="0.35">
      <c r="A192" s="28"/>
      <c r="B192" s="349" t="str">
        <f>IF(Intro!$G$22="English",O192,P192)</f>
        <v>Quality of Employment</v>
      </c>
      <c r="C192" s="350"/>
      <c r="D192" s="350"/>
      <c r="E192" s="347"/>
      <c r="F192" s="345"/>
      <c r="G192" s="345"/>
      <c r="H192" s="345"/>
      <c r="I192" s="345"/>
      <c r="J192" s="345"/>
      <c r="K192" s="345"/>
      <c r="L192" s="346"/>
      <c r="M192" s="8"/>
      <c r="O192" s="22" t="s">
        <v>146</v>
      </c>
      <c r="P192" s="22" t="s">
        <v>147</v>
      </c>
    </row>
    <row r="193" spans="1:16" x14ac:dyDescent="0.35">
      <c r="A193" s="28"/>
      <c r="B193" s="349"/>
      <c r="C193" s="350"/>
      <c r="D193" s="350"/>
      <c r="E193" s="347"/>
      <c r="F193" s="345"/>
      <c r="G193" s="345"/>
      <c r="H193" s="345"/>
      <c r="I193" s="345"/>
      <c r="J193" s="345"/>
      <c r="K193" s="345"/>
      <c r="L193" s="346"/>
      <c r="M193" s="8"/>
      <c r="O193" s="22"/>
      <c r="P193" s="22"/>
    </row>
    <row r="194" spans="1:16" x14ac:dyDescent="0.35">
      <c r="A194" s="28"/>
      <c r="B194" s="349"/>
      <c r="C194" s="350"/>
      <c r="D194" s="350"/>
      <c r="E194" s="347"/>
      <c r="F194" s="345"/>
      <c r="G194" s="345"/>
      <c r="H194" s="345"/>
      <c r="I194" s="345"/>
      <c r="J194" s="345"/>
      <c r="K194" s="345"/>
      <c r="L194" s="346"/>
      <c r="M194" s="8"/>
      <c r="O194" s="22"/>
      <c r="P194" s="22"/>
    </row>
    <row r="195" spans="1:16" x14ac:dyDescent="0.35">
      <c r="A195" s="28"/>
      <c r="B195" s="349"/>
      <c r="C195" s="350"/>
      <c r="D195" s="350"/>
      <c r="E195" s="347"/>
      <c r="F195" s="345"/>
      <c r="G195" s="345"/>
      <c r="H195" s="345"/>
      <c r="I195" s="345"/>
      <c r="J195" s="345"/>
      <c r="K195" s="345"/>
      <c r="L195" s="346"/>
      <c r="M195" s="8"/>
      <c r="O195" s="22"/>
      <c r="P195" s="22"/>
    </row>
    <row r="196" spans="1:16" x14ac:dyDescent="0.35">
      <c r="A196" s="28"/>
      <c r="B196" s="349"/>
      <c r="C196" s="350"/>
      <c r="D196" s="350"/>
      <c r="E196" s="347"/>
      <c r="F196" s="345"/>
      <c r="G196" s="345"/>
      <c r="H196" s="345"/>
      <c r="I196" s="345"/>
      <c r="J196" s="345"/>
      <c r="K196" s="345"/>
      <c r="L196" s="346"/>
      <c r="M196" s="8"/>
      <c r="O196" s="22"/>
      <c r="P196" s="22"/>
    </row>
    <row r="197" spans="1:16" x14ac:dyDescent="0.35">
      <c r="A197" s="28"/>
      <c r="B197" s="349"/>
      <c r="C197" s="350"/>
      <c r="D197" s="350"/>
      <c r="E197" s="347"/>
      <c r="F197" s="345"/>
      <c r="G197" s="345"/>
      <c r="H197" s="345"/>
      <c r="I197" s="345"/>
      <c r="J197" s="345"/>
      <c r="K197" s="345"/>
      <c r="L197" s="346"/>
      <c r="M197" s="8"/>
      <c r="O197" s="22"/>
      <c r="P197" s="22"/>
    </row>
    <row r="198" spans="1:16" x14ac:dyDescent="0.35">
      <c r="A198" s="28"/>
      <c r="B198" s="349"/>
      <c r="C198" s="350"/>
      <c r="D198" s="350"/>
      <c r="E198" s="347"/>
      <c r="F198" s="345"/>
      <c r="G198" s="345"/>
      <c r="H198" s="345"/>
      <c r="I198" s="345"/>
      <c r="J198" s="345"/>
      <c r="K198" s="345"/>
      <c r="L198" s="346"/>
      <c r="M198" s="8"/>
      <c r="O198" s="22"/>
      <c r="P198" s="22"/>
    </row>
    <row r="199" spans="1:16" x14ac:dyDescent="0.35">
      <c r="A199" s="28"/>
      <c r="B199" s="349"/>
      <c r="C199" s="350"/>
      <c r="D199" s="350"/>
      <c r="E199" s="347"/>
      <c r="F199" s="345"/>
      <c r="G199" s="345"/>
      <c r="H199" s="345"/>
      <c r="I199" s="345"/>
      <c r="J199" s="345"/>
      <c r="K199" s="345"/>
      <c r="L199" s="346"/>
      <c r="M199" s="8"/>
      <c r="O199" s="22"/>
      <c r="P199" s="22"/>
    </row>
    <row r="200" spans="1:16" x14ac:dyDescent="0.35">
      <c r="A200" s="28"/>
      <c r="B200" s="349"/>
      <c r="C200" s="350"/>
      <c r="D200" s="350"/>
      <c r="E200" s="347"/>
      <c r="F200" s="345"/>
      <c r="G200" s="345"/>
      <c r="H200" s="345"/>
      <c r="I200" s="345"/>
      <c r="J200" s="345"/>
      <c r="K200" s="345"/>
      <c r="L200" s="346"/>
      <c r="M200" s="8"/>
      <c r="O200" s="22"/>
      <c r="P200" s="22"/>
    </row>
    <row r="201" spans="1:16" x14ac:dyDescent="0.35">
      <c r="A201" s="28"/>
      <c r="B201" s="349"/>
      <c r="C201" s="350"/>
      <c r="D201" s="350"/>
      <c r="E201" s="347"/>
      <c r="F201" s="345"/>
      <c r="G201" s="345"/>
      <c r="H201" s="345"/>
      <c r="I201" s="345"/>
      <c r="J201" s="345"/>
      <c r="K201" s="345"/>
      <c r="L201" s="346"/>
      <c r="M201" s="8"/>
      <c r="O201" s="22"/>
      <c r="P201" s="22"/>
    </row>
    <row r="202" spans="1:16" ht="15" customHeight="1" x14ac:dyDescent="0.35">
      <c r="A202" s="28"/>
      <c r="B202" s="349" t="str">
        <f>IF(Intro!$G$22="English",O202,P202)</f>
        <v>Employment Benefits</v>
      </c>
      <c r="C202" s="350"/>
      <c r="D202" s="350"/>
      <c r="E202" s="347"/>
      <c r="F202" s="345"/>
      <c r="G202" s="345"/>
      <c r="H202" s="345"/>
      <c r="I202" s="345"/>
      <c r="J202" s="345"/>
      <c r="K202" s="345"/>
      <c r="L202" s="346"/>
      <c r="M202" s="8"/>
      <c r="O202" s="22" t="s">
        <v>148</v>
      </c>
      <c r="P202" s="22" t="s">
        <v>149</v>
      </c>
    </row>
    <row r="203" spans="1:16" x14ac:dyDescent="0.35">
      <c r="A203" s="28"/>
      <c r="B203" s="349"/>
      <c r="C203" s="350"/>
      <c r="D203" s="350"/>
      <c r="E203" s="347"/>
      <c r="F203" s="345"/>
      <c r="G203" s="345"/>
      <c r="H203" s="345"/>
      <c r="I203" s="345"/>
      <c r="J203" s="345"/>
      <c r="K203" s="345"/>
      <c r="L203" s="346"/>
      <c r="M203" s="8"/>
      <c r="O203" s="22"/>
      <c r="P203" s="22"/>
    </row>
    <row r="204" spans="1:16" x14ac:dyDescent="0.35">
      <c r="A204" s="28"/>
      <c r="B204" s="349"/>
      <c r="C204" s="350"/>
      <c r="D204" s="350"/>
      <c r="E204" s="347"/>
      <c r="F204" s="345"/>
      <c r="G204" s="345"/>
      <c r="H204" s="345"/>
      <c r="I204" s="345"/>
      <c r="J204" s="345"/>
      <c r="K204" s="345"/>
      <c r="L204" s="346"/>
      <c r="M204" s="8"/>
      <c r="O204" s="22"/>
      <c r="P204" s="22"/>
    </row>
    <row r="205" spans="1:16" x14ac:dyDescent="0.35">
      <c r="A205" s="28"/>
      <c r="B205" s="349"/>
      <c r="C205" s="350"/>
      <c r="D205" s="350"/>
      <c r="E205" s="347"/>
      <c r="F205" s="345"/>
      <c r="G205" s="345"/>
      <c r="H205" s="345"/>
      <c r="I205" s="345"/>
      <c r="J205" s="345"/>
      <c r="K205" s="345"/>
      <c r="L205" s="346"/>
      <c r="M205" s="8"/>
      <c r="O205" s="22"/>
      <c r="P205" s="22"/>
    </row>
    <row r="206" spans="1:16" x14ac:dyDescent="0.35">
      <c r="A206" s="28"/>
      <c r="B206" s="349"/>
      <c r="C206" s="350"/>
      <c r="D206" s="350"/>
      <c r="E206" s="347"/>
      <c r="F206" s="345"/>
      <c r="G206" s="345"/>
      <c r="H206" s="345"/>
      <c r="I206" s="345"/>
      <c r="J206" s="345"/>
      <c r="K206" s="345"/>
      <c r="L206" s="346"/>
      <c r="M206" s="8"/>
      <c r="O206" s="22"/>
      <c r="P206" s="22"/>
    </row>
    <row r="207" spans="1:16" x14ac:dyDescent="0.35">
      <c r="A207" s="28"/>
      <c r="B207" s="349"/>
      <c r="C207" s="350"/>
      <c r="D207" s="350"/>
      <c r="E207" s="347"/>
      <c r="F207" s="345"/>
      <c r="G207" s="345"/>
      <c r="H207" s="345"/>
      <c r="I207" s="345"/>
      <c r="J207" s="345"/>
      <c r="K207" s="345"/>
      <c r="L207" s="346"/>
      <c r="M207" s="8"/>
      <c r="O207" s="22"/>
      <c r="P207" s="22"/>
    </row>
    <row r="208" spans="1:16" x14ac:dyDescent="0.35">
      <c r="A208" s="28"/>
      <c r="B208" s="349"/>
      <c r="C208" s="350"/>
      <c r="D208" s="350"/>
      <c r="E208" s="347"/>
      <c r="F208" s="345"/>
      <c r="G208" s="345"/>
      <c r="H208" s="345"/>
      <c r="I208" s="345"/>
      <c r="J208" s="345"/>
      <c r="K208" s="345"/>
      <c r="L208" s="346"/>
      <c r="M208" s="8"/>
      <c r="O208" s="22"/>
      <c r="P208" s="22"/>
    </row>
    <row r="209" spans="1:16" x14ac:dyDescent="0.35">
      <c r="A209" s="28"/>
      <c r="B209" s="349"/>
      <c r="C209" s="350"/>
      <c r="D209" s="350"/>
      <c r="E209" s="347"/>
      <c r="F209" s="345"/>
      <c r="G209" s="345"/>
      <c r="H209" s="345"/>
      <c r="I209" s="345"/>
      <c r="J209" s="345"/>
      <c r="K209" s="345"/>
      <c r="L209" s="346"/>
      <c r="M209" s="8"/>
      <c r="O209" s="22"/>
      <c r="P209" s="22"/>
    </row>
    <row r="210" spans="1:16" x14ac:dyDescent="0.35">
      <c r="A210" s="28"/>
      <c r="B210" s="349"/>
      <c r="C210" s="350"/>
      <c r="D210" s="350"/>
      <c r="E210" s="347"/>
      <c r="F210" s="345"/>
      <c r="G210" s="345"/>
      <c r="H210" s="345"/>
      <c r="I210" s="345"/>
      <c r="J210" s="345"/>
      <c r="K210" s="345"/>
      <c r="L210" s="346"/>
      <c r="M210" s="8"/>
      <c r="O210" s="22"/>
      <c r="P210" s="22"/>
    </row>
    <row r="211" spans="1:16" x14ac:dyDescent="0.35">
      <c r="A211" s="28"/>
      <c r="B211" s="349"/>
      <c r="C211" s="350"/>
      <c r="D211" s="350"/>
      <c r="E211" s="347"/>
      <c r="F211" s="345"/>
      <c r="G211" s="345"/>
      <c r="H211" s="345"/>
      <c r="I211" s="345"/>
      <c r="J211" s="345"/>
      <c r="K211" s="345"/>
      <c r="L211" s="346"/>
      <c r="M211" s="8"/>
      <c r="O211" s="22"/>
      <c r="P211" s="22"/>
    </row>
    <row r="212" spans="1:16" x14ac:dyDescent="0.35">
      <c r="A212" s="28"/>
      <c r="B212" s="349" t="str">
        <f>IF(Intro!$G$22="English",O212,P212)</f>
        <v>Community Impact</v>
      </c>
      <c r="C212" s="350"/>
      <c r="D212" s="350"/>
      <c r="E212" s="347"/>
      <c r="F212" s="345"/>
      <c r="G212" s="345"/>
      <c r="H212" s="345"/>
      <c r="I212" s="345"/>
      <c r="J212" s="345"/>
      <c r="K212" s="345"/>
      <c r="L212" s="346"/>
      <c r="M212" s="8"/>
      <c r="O212" s="22" t="s">
        <v>150</v>
      </c>
      <c r="P212" s="22" t="s">
        <v>179</v>
      </c>
    </row>
    <row r="213" spans="1:16" x14ac:dyDescent="0.35">
      <c r="A213" s="28"/>
      <c r="B213" s="349"/>
      <c r="C213" s="350"/>
      <c r="D213" s="350"/>
      <c r="E213" s="347"/>
      <c r="F213" s="345"/>
      <c r="G213" s="345"/>
      <c r="H213" s="345"/>
      <c r="I213" s="345"/>
      <c r="J213" s="345"/>
      <c r="K213" s="345"/>
      <c r="L213" s="346"/>
      <c r="M213" s="8"/>
      <c r="O213" s="22"/>
      <c r="P213" s="22"/>
    </row>
    <row r="214" spans="1:16" x14ac:dyDescent="0.35">
      <c r="A214" s="28"/>
      <c r="B214" s="349"/>
      <c r="C214" s="350"/>
      <c r="D214" s="350"/>
      <c r="E214" s="347"/>
      <c r="F214" s="345"/>
      <c r="G214" s="345"/>
      <c r="H214" s="345"/>
      <c r="I214" s="345"/>
      <c r="J214" s="345"/>
      <c r="K214" s="345"/>
      <c r="L214" s="346"/>
      <c r="M214" s="8"/>
      <c r="O214" s="22"/>
      <c r="P214" s="22"/>
    </row>
    <row r="215" spans="1:16" x14ac:dyDescent="0.35">
      <c r="A215" s="28"/>
      <c r="B215" s="349"/>
      <c r="C215" s="350"/>
      <c r="D215" s="350"/>
      <c r="E215" s="347"/>
      <c r="F215" s="345"/>
      <c r="G215" s="345"/>
      <c r="H215" s="345"/>
      <c r="I215" s="345"/>
      <c r="J215" s="345"/>
      <c r="K215" s="345"/>
      <c r="L215" s="346"/>
      <c r="M215" s="8"/>
      <c r="O215" s="22"/>
      <c r="P215" s="22"/>
    </row>
    <row r="216" spans="1:16" x14ac:dyDescent="0.35">
      <c r="A216" s="28"/>
      <c r="B216" s="349"/>
      <c r="C216" s="350"/>
      <c r="D216" s="350"/>
      <c r="E216" s="347"/>
      <c r="F216" s="345"/>
      <c r="G216" s="345"/>
      <c r="H216" s="345"/>
      <c r="I216" s="345"/>
      <c r="J216" s="345"/>
      <c r="K216" s="345"/>
      <c r="L216" s="346"/>
      <c r="M216" s="8"/>
      <c r="O216" s="22"/>
      <c r="P216" s="22"/>
    </row>
    <row r="217" spans="1:16" x14ac:dyDescent="0.35">
      <c r="A217" s="28"/>
      <c r="B217" s="349"/>
      <c r="C217" s="350"/>
      <c r="D217" s="350"/>
      <c r="E217" s="347"/>
      <c r="F217" s="345"/>
      <c r="G217" s="345"/>
      <c r="H217" s="345"/>
      <c r="I217" s="345"/>
      <c r="J217" s="345"/>
      <c r="K217" s="345"/>
      <c r="L217" s="346"/>
      <c r="M217" s="8"/>
      <c r="O217" s="22"/>
      <c r="P217" s="22"/>
    </row>
    <row r="218" spans="1:16" x14ac:dyDescent="0.35">
      <c r="A218" s="28"/>
      <c r="B218" s="349"/>
      <c r="C218" s="350"/>
      <c r="D218" s="350"/>
      <c r="E218" s="347"/>
      <c r="F218" s="345"/>
      <c r="G218" s="345"/>
      <c r="H218" s="345"/>
      <c r="I218" s="345"/>
      <c r="J218" s="345"/>
      <c r="K218" s="345"/>
      <c r="L218" s="346"/>
      <c r="M218" s="8"/>
      <c r="O218" s="22"/>
      <c r="P218" s="22"/>
    </row>
    <row r="219" spans="1:16" x14ac:dyDescent="0.35">
      <c r="A219" s="28"/>
      <c r="B219" s="349"/>
      <c r="C219" s="350"/>
      <c r="D219" s="350"/>
      <c r="E219" s="347"/>
      <c r="F219" s="345"/>
      <c r="G219" s="345"/>
      <c r="H219" s="345"/>
      <c r="I219" s="345"/>
      <c r="J219" s="345"/>
      <c r="K219" s="345"/>
      <c r="L219" s="346"/>
      <c r="M219" s="8"/>
      <c r="O219" s="22"/>
      <c r="P219" s="22"/>
    </row>
    <row r="220" spans="1:16" x14ac:dyDescent="0.35">
      <c r="A220" s="28"/>
      <c r="B220" s="349"/>
      <c r="C220" s="350"/>
      <c r="D220" s="350"/>
      <c r="E220" s="347"/>
      <c r="F220" s="345"/>
      <c r="G220" s="345"/>
      <c r="H220" s="345"/>
      <c r="I220" s="345"/>
      <c r="J220" s="345"/>
      <c r="K220" s="345"/>
      <c r="L220" s="346"/>
      <c r="M220" s="8"/>
      <c r="O220" s="22"/>
      <c r="P220" s="22"/>
    </row>
    <row r="221" spans="1:16" x14ac:dyDescent="0.35">
      <c r="A221" s="28"/>
      <c r="B221" s="349"/>
      <c r="C221" s="350"/>
      <c r="D221" s="350"/>
      <c r="E221" s="347"/>
      <c r="F221" s="345"/>
      <c r="G221" s="345"/>
      <c r="H221" s="345"/>
      <c r="I221" s="345"/>
      <c r="J221" s="345"/>
      <c r="K221" s="345"/>
      <c r="L221" s="346"/>
      <c r="M221" s="8"/>
      <c r="O221" s="22"/>
      <c r="P221" s="22"/>
    </row>
    <row r="222" spans="1:16" x14ac:dyDescent="0.35">
      <c r="A222" s="28"/>
      <c r="B222" s="349" t="str">
        <f>IF(Intro!$G$22="English",O222,P222)</f>
        <v>Workplace Conditions</v>
      </c>
      <c r="C222" s="350"/>
      <c r="D222" s="350"/>
      <c r="E222" s="347"/>
      <c r="F222" s="345"/>
      <c r="G222" s="345"/>
      <c r="H222" s="345"/>
      <c r="I222" s="345"/>
      <c r="J222" s="345"/>
      <c r="K222" s="345"/>
      <c r="L222" s="346"/>
      <c r="M222" s="8"/>
      <c r="O222" s="22" t="s">
        <v>151</v>
      </c>
      <c r="P222" s="22" t="s">
        <v>152</v>
      </c>
    </row>
    <row r="223" spans="1:16" x14ac:dyDescent="0.35">
      <c r="A223" s="28"/>
      <c r="B223" s="349"/>
      <c r="C223" s="350"/>
      <c r="D223" s="350"/>
      <c r="E223" s="347"/>
      <c r="F223" s="345"/>
      <c r="G223" s="345"/>
      <c r="H223" s="345"/>
      <c r="I223" s="345"/>
      <c r="J223" s="345"/>
      <c r="K223" s="345"/>
      <c r="L223" s="346"/>
      <c r="M223" s="8"/>
      <c r="O223" s="22"/>
      <c r="P223" s="22"/>
    </row>
    <row r="224" spans="1:16" x14ac:dyDescent="0.35">
      <c r="A224" s="28"/>
      <c r="B224" s="349"/>
      <c r="C224" s="350"/>
      <c r="D224" s="350"/>
      <c r="E224" s="347"/>
      <c r="F224" s="345"/>
      <c r="G224" s="345"/>
      <c r="H224" s="345"/>
      <c r="I224" s="345"/>
      <c r="J224" s="345"/>
      <c r="K224" s="345"/>
      <c r="L224" s="346"/>
      <c r="M224" s="8"/>
      <c r="O224" s="22"/>
      <c r="P224" s="22"/>
    </row>
    <row r="225" spans="1:16" x14ac:dyDescent="0.35">
      <c r="A225" s="28"/>
      <c r="B225" s="349"/>
      <c r="C225" s="350"/>
      <c r="D225" s="350"/>
      <c r="E225" s="347"/>
      <c r="F225" s="345"/>
      <c r="G225" s="345"/>
      <c r="H225" s="345"/>
      <c r="I225" s="345"/>
      <c r="J225" s="345"/>
      <c r="K225" s="345"/>
      <c r="L225" s="346"/>
      <c r="M225" s="8"/>
      <c r="O225" s="22"/>
      <c r="P225" s="22"/>
    </row>
    <row r="226" spans="1:16" x14ac:dyDescent="0.35">
      <c r="A226" s="28"/>
      <c r="B226" s="349"/>
      <c r="C226" s="350"/>
      <c r="D226" s="350"/>
      <c r="E226" s="347"/>
      <c r="F226" s="345"/>
      <c r="G226" s="345"/>
      <c r="H226" s="345"/>
      <c r="I226" s="345"/>
      <c r="J226" s="345"/>
      <c r="K226" s="345"/>
      <c r="L226" s="346"/>
      <c r="M226" s="8"/>
      <c r="O226" s="22"/>
      <c r="P226" s="22"/>
    </row>
    <row r="227" spans="1:16" x14ac:dyDescent="0.35">
      <c r="A227" s="28"/>
      <c r="B227" s="349"/>
      <c r="C227" s="350"/>
      <c r="D227" s="350"/>
      <c r="E227" s="347"/>
      <c r="F227" s="345"/>
      <c r="G227" s="345"/>
      <c r="H227" s="345"/>
      <c r="I227" s="345"/>
      <c r="J227" s="345"/>
      <c r="K227" s="345"/>
      <c r="L227" s="346"/>
      <c r="M227" s="8"/>
      <c r="O227" s="22"/>
      <c r="P227" s="22"/>
    </row>
    <row r="228" spans="1:16" x14ac:dyDescent="0.35">
      <c r="A228" s="28"/>
      <c r="B228" s="349"/>
      <c r="C228" s="350"/>
      <c r="D228" s="350"/>
      <c r="E228" s="347"/>
      <c r="F228" s="345"/>
      <c r="G228" s="345"/>
      <c r="H228" s="345"/>
      <c r="I228" s="345"/>
      <c r="J228" s="345"/>
      <c r="K228" s="345"/>
      <c r="L228" s="346"/>
      <c r="M228" s="8"/>
      <c r="O228" s="22"/>
      <c r="P228" s="22"/>
    </row>
    <row r="229" spans="1:16" x14ac:dyDescent="0.35">
      <c r="A229" s="28"/>
      <c r="B229" s="349"/>
      <c r="C229" s="350"/>
      <c r="D229" s="350"/>
      <c r="E229" s="347"/>
      <c r="F229" s="345"/>
      <c r="G229" s="345"/>
      <c r="H229" s="345"/>
      <c r="I229" s="345"/>
      <c r="J229" s="345"/>
      <c r="K229" s="345"/>
      <c r="L229" s="346"/>
      <c r="M229" s="8"/>
      <c r="O229" s="22"/>
      <c r="P229" s="22"/>
    </row>
    <row r="230" spans="1:16" x14ac:dyDescent="0.35">
      <c r="A230" s="28"/>
      <c r="B230" s="349"/>
      <c r="C230" s="350"/>
      <c r="D230" s="350"/>
      <c r="E230" s="347"/>
      <c r="F230" s="345"/>
      <c r="G230" s="345"/>
      <c r="H230" s="345"/>
      <c r="I230" s="345"/>
      <c r="J230" s="345"/>
      <c r="K230" s="345"/>
      <c r="L230" s="346"/>
      <c r="M230" s="8"/>
      <c r="O230" s="22"/>
      <c r="P230" s="22"/>
    </row>
    <row r="231" spans="1:16" x14ac:dyDescent="0.35">
      <c r="A231" s="28"/>
      <c r="B231" s="349"/>
      <c r="C231" s="350"/>
      <c r="D231" s="350"/>
      <c r="E231" s="347"/>
      <c r="F231" s="345"/>
      <c r="G231" s="345"/>
      <c r="H231" s="345"/>
      <c r="I231" s="345"/>
      <c r="J231" s="345"/>
      <c r="K231" s="345"/>
      <c r="L231" s="346"/>
      <c r="M231" s="8"/>
      <c r="O231" s="22"/>
      <c r="P231" s="22"/>
    </row>
    <row r="232" spans="1:16" x14ac:dyDescent="0.35">
      <c r="A232" s="28"/>
      <c r="B232" s="349" t="str">
        <f>IF(Intro!$G$22="English",O232,P232)</f>
        <v>Employee Well-being</v>
      </c>
      <c r="C232" s="350"/>
      <c r="D232" s="350"/>
      <c r="E232" s="347"/>
      <c r="F232" s="345"/>
      <c r="G232" s="345"/>
      <c r="H232" s="345"/>
      <c r="I232" s="345"/>
      <c r="J232" s="345"/>
      <c r="K232" s="345"/>
      <c r="L232" s="346"/>
      <c r="M232" s="8"/>
      <c r="O232" s="22" t="s">
        <v>153</v>
      </c>
      <c r="P232" s="22" t="s">
        <v>154</v>
      </c>
    </row>
    <row r="233" spans="1:16" x14ac:dyDescent="0.35">
      <c r="A233" s="28"/>
      <c r="B233" s="349"/>
      <c r="C233" s="350"/>
      <c r="D233" s="350"/>
      <c r="E233" s="347"/>
      <c r="F233" s="345"/>
      <c r="G233" s="345"/>
      <c r="H233" s="345"/>
      <c r="I233" s="345"/>
      <c r="J233" s="345"/>
      <c r="K233" s="345"/>
      <c r="L233" s="346"/>
      <c r="M233" s="8"/>
    </row>
    <row r="234" spans="1:16" x14ac:dyDescent="0.35">
      <c r="A234" s="28"/>
      <c r="B234" s="349"/>
      <c r="C234" s="350"/>
      <c r="D234" s="350"/>
      <c r="E234" s="347"/>
      <c r="F234" s="345"/>
      <c r="G234" s="345"/>
      <c r="H234" s="345"/>
      <c r="I234" s="345"/>
      <c r="J234" s="345"/>
      <c r="K234" s="345"/>
      <c r="L234" s="346"/>
      <c r="M234" s="8"/>
    </row>
    <row r="235" spans="1:16" x14ac:dyDescent="0.35">
      <c r="A235" s="28"/>
      <c r="B235" s="349"/>
      <c r="C235" s="350"/>
      <c r="D235" s="350"/>
      <c r="E235" s="347"/>
      <c r="F235" s="345"/>
      <c r="G235" s="345"/>
      <c r="H235" s="345"/>
      <c r="I235" s="345"/>
      <c r="J235" s="345"/>
      <c r="K235" s="345"/>
      <c r="L235" s="346"/>
      <c r="M235" s="8"/>
      <c r="O235" s="22"/>
      <c r="P235" s="22"/>
    </row>
    <row r="236" spans="1:16" x14ac:dyDescent="0.35">
      <c r="A236" s="28"/>
      <c r="B236" s="349"/>
      <c r="C236" s="350"/>
      <c r="D236" s="350"/>
      <c r="E236" s="347"/>
      <c r="F236" s="345"/>
      <c r="G236" s="345"/>
      <c r="H236" s="345"/>
      <c r="I236" s="345"/>
      <c r="J236" s="345"/>
      <c r="K236" s="345"/>
      <c r="L236" s="346"/>
      <c r="M236" s="8"/>
      <c r="O236" s="22"/>
      <c r="P236" s="22"/>
    </row>
    <row r="237" spans="1:16" x14ac:dyDescent="0.35">
      <c r="A237" s="28"/>
      <c r="B237" s="349"/>
      <c r="C237" s="350"/>
      <c r="D237" s="350"/>
      <c r="E237" s="347"/>
      <c r="F237" s="345"/>
      <c r="G237" s="345"/>
      <c r="H237" s="345"/>
      <c r="I237" s="345"/>
      <c r="J237" s="345"/>
      <c r="K237" s="345"/>
      <c r="L237" s="346"/>
      <c r="M237" s="8"/>
      <c r="O237" s="22"/>
      <c r="P237" s="22"/>
    </row>
    <row r="238" spans="1:16" x14ac:dyDescent="0.35">
      <c r="A238" s="28"/>
      <c r="B238" s="349"/>
      <c r="C238" s="350"/>
      <c r="D238" s="350"/>
      <c r="E238" s="347"/>
      <c r="F238" s="345"/>
      <c r="G238" s="345"/>
      <c r="H238" s="345"/>
      <c r="I238" s="345"/>
      <c r="J238" s="345"/>
      <c r="K238" s="345"/>
      <c r="L238" s="346"/>
      <c r="M238" s="8"/>
      <c r="O238" s="22"/>
      <c r="P238" s="22"/>
    </row>
    <row r="239" spans="1:16" x14ac:dyDescent="0.35">
      <c r="A239" s="28"/>
      <c r="B239" s="349"/>
      <c r="C239" s="350"/>
      <c r="D239" s="350"/>
      <c r="E239" s="347"/>
      <c r="F239" s="345"/>
      <c r="G239" s="345"/>
      <c r="H239" s="345"/>
      <c r="I239" s="345"/>
      <c r="J239" s="345"/>
      <c r="K239" s="345"/>
      <c r="L239" s="346"/>
      <c r="M239" s="8"/>
    </row>
    <row r="240" spans="1:16" x14ac:dyDescent="0.35">
      <c r="A240" s="28"/>
      <c r="B240" s="349"/>
      <c r="C240" s="350"/>
      <c r="D240" s="350"/>
      <c r="E240" s="347"/>
      <c r="F240" s="345"/>
      <c r="G240" s="345"/>
      <c r="H240" s="345"/>
      <c r="I240" s="345"/>
      <c r="J240" s="345"/>
      <c r="K240" s="345"/>
      <c r="L240" s="346"/>
      <c r="M240" s="8"/>
    </row>
    <row r="241" spans="1:16" x14ac:dyDescent="0.35">
      <c r="A241" s="28"/>
      <c r="B241" s="349"/>
      <c r="C241" s="350"/>
      <c r="D241" s="350"/>
      <c r="E241" s="347"/>
      <c r="F241" s="345"/>
      <c r="G241" s="345"/>
      <c r="H241" s="345"/>
      <c r="I241" s="345"/>
      <c r="J241" s="345"/>
      <c r="K241" s="345"/>
      <c r="L241" s="346"/>
      <c r="M241" s="8"/>
    </row>
    <row r="242" spans="1:16" x14ac:dyDescent="0.35">
      <c r="A242" s="28"/>
      <c r="B242" s="349" t="str">
        <f>IF(Intro!$G$22="English",O242,P242)</f>
        <v>Other Factors</v>
      </c>
      <c r="C242" s="350"/>
      <c r="D242" s="350"/>
      <c r="E242" s="347"/>
      <c r="F242" s="345"/>
      <c r="G242" s="345"/>
      <c r="H242" s="345"/>
      <c r="I242" s="345"/>
      <c r="J242" s="345"/>
      <c r="K242" s="345"/>
      <c r="L242" s="346"/>
      <c r="M242" s="8"/>
      <c r="O242" s="22" t="s">
        <v>155</v>
      </c>
      <c r="P242" s="22" t="s">
        <v>156</v>
      </c>
    </row>
    <row r="243" spans="1:16" x14ac:dyDescent="0.35">
      <c r="A243" s="28"/>
      <c r="B243" s="349"/>
      <c r="C243" s="350"/>
      <c r="D243" s="350"/>
      <c r="E243" s="347"/>
      <c r="F243" s="345"/>
      <c r="G243" s="345"/>
      <c r="H243" s="345"/>
      <c r="I243" s="345"/>
      <c r="J243" s="345"/>
      <c r="K243" s="345"/>
      <c r="L243" s="346"/>
      <c r="M243" s="8"/>
      <c r="O243" s="22"/>
      <c r="P243" s="22"/>
    </row>
    <row r="244" spans="1:16" x14ac:dyDescent="0.35">
      <c r="A244" s="28"/>
      <c r="B244" s="349"/>
      <c r="C244" s="350"/>
      <c r="D244" s="350"/>
      <c r="E244" s="347"/>
      <c r="F244" s="345"/>
      <c r="G244" s="345"/>
      <c r="H244" s="345"/>
      <c r="I244" s="345"/>
      <c r="J244" s="345"/>
      <c r="K244" s="345"/>
      <c r="L244" s="346"/>
      <c r="M244" s="8"/>
      <c r="O244" s="22"/>
      <c r="P244" s="22"/>
    </row>
    <row r="245" spans="1:16" x14ac:dyDescent="0.35">
      <c r="A245" s="28"/>
      <c r="B245" s="349"/>
      <c r="C245" s="350"/>
      <c r="D245" s="350"/>
      <c r="E245" s="347"/>
      <c r="F245" s="345"/>
      <c r="G245" s="345"/>
      <c r="H245" s="345"/>
      <c r="I245" s="345"/>
      <c r="J245" s="345"/>
      <c r="K245" s="345"/>
      <c r="L245" s="346"/>
      <c r="M245" s="8"/>
      <c r="O245" s="22"/>
      <c r="P245" s="22"/>
    </row>
    <row r="246" spans="1:16" x14ac:dyDescent="0.35">
      <c r="A246" s="28"/>
      <c r="B246" s="349"/>
      <c r="C246" s="350"/>
      <c r="D246" s="350"/>
      <c r="E246" s="347"/>
      <c r="F246" s="345"/>
      <c r="G246" s="345"/>
      <c r="H246" s="345"/>
      <c r="I246" s="345"/>
      <c r="J246" s="345"/>
      <c r="K246" s="345"/>
      <c r="L246" s="346"/>
      <c r="M246" s="8"/>
      <c r="O246" s="22"/>
      <c r="P246" s="22"/>
    </row>
    <row r="247" spans="1:16" x14ac:dyDescent="0.35">
      <c r="A247" s="28"/>
      <c r="B247" s="349"/>
      <c r="C247" s="350"/>
      <c r="D247" s="350"/>
      <c r="E247" s="347"/>
      <c r="F247" s="345"/>
      <c r="G247" s="345"/>
      <c r="H247" s="345"/>
      <c r="I247" s="345"/>
      <c r="J247" s="345"/>
      <c r="K247" s="345"/>
      <c r="L247" s="346"/>
      <c r="M247" s="8"/>
      <c r="O247" s="22"/>
      <c r="P247" s="22"/>
    </row>
    <row r="248" spans="1:16" x14ac:dyDescent="0.35">
      <c r="A248" s="28"/>
      <c r="B248" s="349"/>
      <c r="C248" s="350"/>
      <c r="D248" s="350"/>
      <c r="E248" s="347"/>
      <c r="F248" s="345"/>
      <c r="G248" s="345"/>
      <c r="H248" s="345"/>
      <c r="I248" s="345"/>
      <c r="J248" s="345"/>
      <c r="K248" s="345"/>
      <c r="L248" s="346"/>
      <c r="M248" s="8"/>
      <c r="O248" s="22"/>
      <c r="P248" s="22"/>
    </row>
    <row r="249" spans="1:16" x14ac:dyDescent="0.35">
      <c r="A249" s="28"/>
      <c r="B249" s="349"/>
      <c r="C249" s="350"/>
      <c r="D249" s="350"/>
      <c r="E249" s="347"/>
      <c r="F249" s="345"/>
      <c r="G249" s="345"/>
      <c r="H249" s="345"/>
      <c r="I249" s="345"/>
      <c r="J249" s="345"/>
      <c r="K249" s="345"/>
      <c r="L249" s="346"/>
      <c r="M249" s="8"/>
      <c r="O249" s="22"/>
      <c r="P249" s="22"/>
    </row>
    <row r="250" spans="1:16" x14ac:dyDescent="0.35">
      <c r="A250" s="28"/>
      <c r="B250" s="349"/>
      <c r="C250" s="350"/>
      <c r="D250" s="350"/>
      <c r="E250" s="347"/>
      <c r="F250" s="345"/>
      <c r="G250" s="345"/>
      <c r="H250" s="345"/>
      <c r="I250" s="345"/>
      <c r="J250" s="345"/>
      <c r="K250" s="345"/>
      <c r="L250" s="346"/>
      <c r="M250" s="8"/>
      <c r="O250" s="22"/>
      <c r="P250" s="22"/>
    </row>
    <row r="251" spans="1:16" x14ac:dyDescent="0.35">
      <c r="A251" s="28"/>
      <c r="B251" s="351"/>
      <c r="C251" s="352"/>
      <c r="D251" s="352"/>
      <c r="E251" s="348"/>
      <c r="F251" s="371"/>
      <c r="G251" s="371"/>
      <c r="H251" s="371"/>
      <c r="I251" s="371"/>
      <c r="J251" s="371"/>
      <c r="K251" s="371"/>
      <c r="L251" s="372"/>
      <c r="M251" s="8"/>
      <c r="O251" s="22"/>
      <c r="P251" s="22"/>
    </row>
    <row r="252" spans="1:16" s="60" customFormat="1" x14ac:dyDescent="0.35">
      <c r="A252" s="99"/>
      <c r="B252" s="87"/>
      <c r="C252" s="87"/>
      <c r="D252" s="87"/>
      <c r="E252" s="87"/>
      <c r="F252" s="87"/>
      <c r="G252" s="87"/>
      <c r="H252" s="87"/>
      <c r="I252" s="87"/>
      <c r="J252" s="87"/>
      <c r="K252" s="87"/>
      <c r="L252" s="87"/>
    </row>
    <row r="253" spans="1:16" x14ac:dyDescent="0.35">
      <c r="B253" s="303" t="str">
        <f>IF(Intro!$G$22="English",O253,P253)</f>
        <v>MARKETS</v>
      </c>
      <c r="C253" s="304"/>
      <c r="D253" s="304"/>
      <c r="E253" s="304"/>
      <c r="F253" s="304"/>
      <c r="G253" s="304"/>
      <c r="H253" s="304"/>
      <c r="I253" s="304"/>
      <c r="J253" s="304"/>
      <c r="K253" s="304"/>
      <c r="L253" s="305"/>
      <c r="M253" s="35"/>
      <c r="O253" s="8" t="s">
        <v>217</v>
      </c>
      <c r="P253" s="8" t="s">
        <v>227</v>
      </c>
    </row>
    <row r="254" spans="1:16" x14ac:dyDescent="0.35">
      <c r="B254" s="339" t="s">
        <v>36</v>
      </c>
      <c r="C254" s="340"/>
      <c r="D254" s="340"/>
      <c r="E254" s="340"/>
      <c r="F254" s="340"/>
      <c r="G254" s="340"/>
      <c r="H254" s="340"/>
      <c r="I254" s="340"/>
      <c r="J254" s="340"/>
      <c r="K254" s="340"/>
      <c r="L254" s="341"/>
      <c r="M254" s="8"/>
    </row>
    <row r="255" spans="1:16" x14ac:dyDescent="0.35">
      <c r="B255" s="17"/>
      <c r="C255" s="29"/>
      <c r="D255" s="29"/>
      <c r="E255" s="30"/>
      <c r="F255" s="30"/>
      <c r="G255" s="30"/>
      <c r="H255" s="30"/>
      <c r="I255" s="30"/>
      <c r="J255" s="30"/>
      <c r="K255" s="30"/>
      <c r="L255" s="18"/>
      <c r="M255" s="8"/>
    </row>
    <row r="256" spans="1:16" ht="14.15" customHeight="1" x14ac:dyDescent="0.35">
      <c r="B256" s="217" t="str">
        <f>IF(Intro!$G$22="English",O256,P256)</f>
        <v>Describe the markets for the goods in Canada and globally since January 1, 2022. Factors to consider in your response include, but are not limited to, employment associated with the production of the goods in Canada.</v>
      </c>
      <c r="C256" s="218"/>
      <c r="D256" s="218"/>
      <c r="E256" s="218"/>
      <c r="F256" s="218"/>
      <c r="G256" s="218"/>
      <c r="H256" s="218"/>
      <c r="I256" s="218"/>
      <c r="J256" s="218"/>
      <c r="K256" s="218"/>
      <c r="L256" s="219"/>
      <c r="M256" s="8"/>
      <c r="O256" s="22"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2022. Factors to consider in your response include, but are not limited to, employment associated with the production of the goods in Canada.</v>
      </c>
      <c r="P256" s="8"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2022. Les facteurs à prendre en compte dans votre réponse comprennent, sans toutefois s'y limiter, l'emploi associé à la production des marchandises au Canada.</v>
      </c>
    </row>
    <row r="257" spans="1:16" x14ac:dyDescent="0.35">
      <c r="B257" s="217"/>
      <c r="C257" s="218"/>
      <c r="D257" s="218"/>
      <c r="E257" s="218"/>
      <c r="F257" s="218"/>
      <c r="G257" s="218"/>
      <c r="H257" s="218"/>
      <c r="I257" s="218"/>
      <c r="J257" s="218"/>
      <c r="K257" s="218"/>
      <c r="L257" s="219"/>
      <c r="M257" s="8"/>
      <c r="O257" s="22"/>
    </row>
    <row r="258" spans="1:16" s="35" customFormat="1" x14ac:dyDescent="0.35">
      <c r="A258" s="85"/>
      <c r="B258" s="78"/>
      <c r="C258" s="79"/>
      <c r="D258" s="79"/>
      <c r="E258" s="79"/>
      <c r="F258" s="79"/>
      <c r="G258" s="79"/>
      <c r="H258" s="79"/>
      <c r="I258" s="79"/>
      <c r="J258" s="79"/>
      <c r="K258" s="79"/>
      <c r="L258" s="80"/>
    </row>
    <row r="259" spans="1:16" s="9" customFormat="1" x14ac:dyDescent="0.35">
      <c r="A259" s="4"/>
      <c r="B259" s="342"/>
      <c r="C259" s="343"/>
      <c r="D259" s="343"/>
      <c r="E259" s="343"/>
      <c r="F259" s="343"/>
      <c r="G259" s="343"/>
      <c r="H259" s="343"/>
      <c r="I259" s="343"/>
      <c r="J259" s="343"/>
      <c r="K259" s="343"/>
      <c r="L259" s="344"/>
      <c r="M259" s="35"/>
    </row>
    <row r="260" spans="1:16" s="9" customFormat="1" x14ac:dyDescent="0.35">
      <c r="A260" s="4"/>
      <c r="B260" s="342"/>
      <c r="C260" s="343"/>
      <c r="D260" s="343"/>
      <c r="E260" s="343"/>
      <c r="F260" s="343"/>
      <c r="G260" s="343"/>
      <c r="H260" s="343"/>
      <c r="I260" s="343"/>
      <c r="J260" s="343"/>
      <c r="K260" s="343"/>
      <c r="L260" s="344"/>
      <c r="M260" s="35"/>
    </row>
    <row r="261" spans="1:16" s="9" customFormat="1" x14ac:dyDescent="0.35">
      <c r="A261" s="4"/>
      <c r="B261" s="342"/>
      <c r="C261" s="343"/>
      <c r="D261" s="343"/>
      <c r="E261" s="343"/>
      <c r="F261" s="343"/>
      <c r="G261" s="343"/>
      <c r="H261" s="343"/>
      <c r="I261" s="343"/>
      <c r="J261" s="343"/>
      <c r="K261" s="343"/>
      <c r="L261" s="344"/>
      <c r="M261" s="35"/>
    </row>
    <row r="262" spans="1:16" s="9" customFormat="1" x14ac:dyDescent="0.35">
      <c r="A262" s="4"/>
      <c r="B262" s="342"/>
      <c r="C262" s="343"/>
      <c r="D262" s="343"/>
      <c r="E262" s="343"/>
      <c r="F262" s="343"/>
      <c r="G262" s="343"/>
      <c r="H262" s="343"/>
      <c r="I262" s="343"/>
      <c r="J262" s="343"/>
      <c r="K262" s="343"/>
      <c r="L262" s="344"/>
      <c r="M262" s="35"/>
    </row>
    <row r="263" spans="1:16" s="9" customFormat="1" x14ac:dyDescent="0.35">
      <c r="A263" s="4"/>
      <c r="B263" s="342"/>
      <c r="C263" s="343"/>
      <c r="D263" s="343"/>
      <c r="E263" s="343"/>
      <c r="F263" s="343"/>
      <c r="G263" s="343"/>
      <c r="H263" s="343"/>
      <c r="I263" s="343"/>
      <c r="J263" s="343"/>
      <c r="K263" s="343"/>
      <c r="L263" s="344"/>
      <c r="M263" s="35"/>
    </row>
    <row r="264" spans="1:16" s="9" customFormat="1" x14ac:dyDescent="0.35">
      <c r="A264" s="4"/>
      <c r="B264" s="342"/>
      <c r="C264" s="343"/>
      <c r="D264" s="343"/>
      <c r="E264" s="343"/>
      <c r="F264" s="343"/>
      <c r="G264" s="343"/>
      <c r="H264" s="343"/>
      <c r="I264" s="343"/>
      <c r="J264" s="343"/>
      <c r="K264" s="343"/>
      <c r="L264" s="344"/>
      <c r="M264" s="35"/>
    </row>
    <row r="265" spans="1:16" s="9" customFormat="1" x14ac:dyDescent="0.35">
      <c r="A265" s="4"/>
      <c r="B265" s="342"/>
      <c r="C265" s="343"/>
      <c r="D265" s="343"/>
      <c r="E265" s="343"/>
      <c r="F265" s="343"/>
      <c r="G265" s="343"/>
      <c r="H265" s="343"/>
      <c r="I265" s="343"/>
      <c r="J265" s="343"/>
      <c r="K265" s="343"/>
      <c r="L265" s="344"/>
      <c r="M265" s="35"/>
    </row>
    <row r="266" spans="1:16" s="9" customFormat="1" x14ac:dyDescent="0.35">
      <c r="A266" s="4"/>
      <c r="B266" s="342"/>
      <c r="C266" s="343"/>
      <c r="D266" s="343"/>
      <c r="E266" s="343"/>
      <c r="F266" s="343"/>
      <c r="G266" s="343"/>
      <c r="H266" s="343"/>
      <c r="I266" s="343"/>
      <c r="J266" s="343"/>
      <c r="K266" s="343"/>
      <c r="L266" s="344"/>
      <c r="M266" s="35"/>
    </row>
    <row r="267" spans="1:16" s="35" customFormat="1" x14ac:dyDescent="0.35">
      <c r="A267" s="85"/>
      <c r="B267" s="75"/>
      <c r="C267" s="76"/>
      <c r="D267" s="76"/>
      <c r="E267" s="76"/>
      <c r="F267" s="76"/>
      <c r="G267" s="76"/>
      <c r="H267" s="76"/>
      <c r="I267" s="76"/>
      <c r="J267" s="76"/>
      <c r="K267" s="76"/>
      <c r="L267" s="77"/>
    </row>
    <row r="268" spans="1:16" x14ac:dyDescent="0.35">
      <c r="B268" s="317" t="s">
        <v>184</v>
      </c>
      <c r="C268" s="318"/>
      <c r="D268" s="318"/>
      <c r="E268" s="318"/>
      <c r="F268" s="318"/>
      <c r="G268" s="318"/>
      <c r="H268" s="318"/>
      <c r="I268" s="318"/>
      <c r="J268" s="318"/>
      <c r="K268" s="318"/>
      <c r="L268" s="319"/>
      <c r="M268" s="8"/>
    </row>
    <row r="269" spans="1:16" x14ac:dyDescent="0.35">
      <c r="B269" s="17"/>
      <c r="C269" s="29"/>
      <c r="D269" s="29"/>
      <c r="E269" s="30"/>
      <c r="F269" s="30"/>
      <c r="G269" s="30"/>
      <c r="H269" s="30"/>
      <c r="I269" s="30"/>
      <c r="J269" s="30"/>
      <c r="K269" s="30"/>
      <c r="L269" s="18"/>
      <c r="M269" s="8"/>
    </row>
    <row r="270" spans="1:16" ht="14.15" customHeight="1" x14ac:dyDescent="0.35">
      <c r="B270" s="217" t="str">
        <f>IF(Intro!$G$22="English",O270,P270)</f>
        <v>Explain any changes you expect to see in the Canadian market and in other markets globally for the goods during the next two years. Factors to consider in your response include, but are not limited to, employment associated with the production of the goods in Canada.</v>
      </c>
      <c r="C270" s="218"/>
      <c r="D270" s="218"/>
      <c r="E270" s="218"/>
      <c r="F270" s="218"/>
      <c r="G270" s="218"/>
      <c r="H270" s="218"/>
      <c r="I270" s="218"/>
      <c r="J270" s="218"/>
      <c r="K270" s="218"/>
      <c r="L270" s="219"/>
      <c r="M270" s="8"/>
      <c r="O270" s="22" t="s">
        <v>196</v>
      </c>
      <c r="P270" s="8" t="s">
        <v>195</v>
      </c>
    </row>
    <row r="271" spans="1:16" x14ac:dyDescent="0.35">
      <c r="B271" s="217"/>
      <c r="C271" s="218"/>
      <c r="D271" s="218"/>
      <c r="E271" s="218"/>
      <c r="F271" s="218"/>
      <c r="G271" s="218"/>
      <c r="H271" s="218"/>
      <c r="I271" s="218"/>
      <c r="J271" s="218"/>
      <c r="K271" s="218"/>
      <c r="L271" s="219"/>
      <c r="M271" s="8"/>
      <c r="O271" s="22"/>
    </row>
    <row r="272" spans="1:16" s="35" customFormat="1" x14ac:dyDescent="0.35">
      <c r="A272" s="85"/>
      <c r="B272" s="78"/>
      <c r="C272" s="79"/>
      <c r="D272" s="79"/>
      <c r="E272" s="79"/>
      <c r="F272" s="79"/>
      <c r="G272" s="79"/>
      <c r="H272" s="79"/>
      <c r="I272" s="79"/>
      <c r="J272" s="79"/>
      <c r="K272" s="79"/>
      <c r="L272" s="80"/>
    </row>
    <row r="273" spans="1:16" s="9" customFormat="1" x14ac:dyDescent="0.35">
      <c r="A273" s="4"/>
      <c r="B273" s="342"/>
      <c r="C273" s="343"/>
      <c r="D273" s="343"/>
      <c r="E273" s="343"/>
      <c r="F273" s="343"/>
      <c r="G273" s="343"/>
      <c r="H273" s="343"/>
      <c r="I273" s="343"/>
      <c r="J273" s="343"/>
      <c r="K273" s="343"/>
      <c r="L273" s="344"/>
      <c r="M273" s="35"/>
    </row>
    <row r="274" spans="1:16" s="9" customFormat="1" x14ac:dyDescent="0.35">
      <c r="A274" s="4"/>
      <c r="B274" s="342"/>
      <c r="C274" s="343"/>
      <c r="D274" s="343"/>
      <c r="E274" s="343"/>
      <c r="F274" s="343"/>
      <c r="G274" s="343"/>
      <c r="H274" s="343"/>
      <c r="I274" s="343"/>
      <c r="J274" s="343"/>
      <c r="K274" s="343"/>
      <c r="L274" s="344"/>
      <c r="M274" s="35"/>
    </row>
    <row r="275" spans="1:16" s="9" customFormat="1" x14ac:dyDescent="0.35">
      <c r="A275" s="4"/>
      <c r="B275" s="342"/>
      <c r="C275" s="343"/>
      <c r="D275" s="343"/>
      <c r="E275" s="343"/>
      <c r="F275" s="343"/>
      <c r="G275" s="343"/>
      <c r="H275" s="343"/>
      <c r="I275" s="343"/>
      <c r="J275" s="343"/>
      <c r="K275" s="343"/>
      <c r="L275" s="344"/>
      <c r="M275" s="35"/>
    </row>
    <row r="276" spans="1:16" s="9" customFormat="1" x14ac:dyDescent="0.35">
      <c r="A276" s="4"/>
      <c r="B276" s="342"/>
      <c r="C276" s="343"/>
      <c r="D276" s="343"/>
      <c r="E276" s="343"/>
      <c r="F276" s="343"/>
      <c r="G276" s="343"/>
      <c r="H276" s="343"/>
      <c r="I276" s="343"/>
      <c r="J276" s="343"/>
      <c r="K276" s="343"/>
      <c r="L276" s="344"/>
      <c r="M276" s="35"/>
    </row>
    <row r="277" spans="1:16" s="9" customFormat="1" x14ac:dyDescent="0.35">
      <c r="A277" s="4"/>
      <c r="B277" s="342"/>
      <c r="C277" s="343"/>
      <c r="D277" s="343"/>
      <c r="E277" s="343"/>
      <c r="F277" s="343"/>
      <c r="G277" s="343"/>
      <c r="H277" s="343"/>
      <c r="I277" s="343"/>
      <c r="J277" s="343"/>
      <c r="K277" s="343"/>
      <c r="L277" s="344"/>
      <c r="M277" s="35"/>
    </row>
    <row r="278" spans="1:16" s="9" customFormat="1" x14ac:dyDescent="0.35">
      <c r="A278" s="4"/>
      <c r="B278" s="342"/>
      <c r="C278" s="343"/>
      <c r="D278" s="343"/>
      <c r="E278" s="343"/>
      <c r="F278" s="343"/>
      <c r="G278" s="343"/>
      <c r="H278" s="343"/>
      <c r="I278" s="343"/>
      <c r="J278" s="343"/>
      <c r="K278" s="343"/>
      <c r="L278" s="344"/>
      <c r="M278" s="35"/>
    </row>
    <row r="279" spans="1:16" s="9" customFormat="1" x14ac:dyDescent="0.35">
      <c r="A279" s="4"/>
      <c r="B279" s="342"/>
      <c r="C279" s="343"/>
      <c r="D279" s="343"/>
      <c r="E279" s="343"/>
      <c r="F279" s="343"/>
      <c r="G279" s="343"/>
      <c r="H279" s="343"/>
      <c r="I279" s="343"/>
      <c r="J279" s="343"/>
      <c r="K279" s="343"/>
      <c r="L279" s="344"/>
      <c r="M279" s="35"/>
    </row>
    <row r="280" spans="1:16" s="9" customFormat="1" x14ac:dyDescent="0.35">
      <c r="A280" s="4"/>
      <c r="B280" s="342"/>
      <c r="C280" s="343"/>
      <c r="D280" s="343"/>
      <c r="E280" s="343"/>
      <c r="F280" s="343"/>
      <c r="G280" s="343"/>
      <c r="H280" s="343"/>
      <c r="I280" s="343"/>
      <c r="J280" s="343"/>
      <c r="K280" s="343"/>
      <c r="L280" s="344"/>
      <c r="M280" s="35"/>
    </row>
    <row r="281" spans="1:16" s="35" customFormat="1" x14ac:dyDescent="0.35">
      <c r="A281" s="85"/>
      <c r="B281" s="75"/>
      <c r="C281" s="76"/>
      <c r="D281" s="76"/>
      <c r="E281" s="76"/>
      <c r="F281" s="76"/>
      <c r="G281" s="76"/>
      <c r="H281" s="76"/>
      <c r="I281" s="76"/>
      <c r="J281" s="76"/>
      <c r="K281" s="76"/>
      <c r="L281" s="77"/>
    </row>
    <row r="283" spans="1:16" x14ac:dyDescent="0.35">
      <c r="A283" s="28"/>
      <c r="B283" s="214" t="str">
        <f>IF(Intro!$G$22="English",O283,P283)</f>
        <v>EMPLOYMENT</v>
      </c>
      <c r="C283" s="215"/>
      <c r="D283" s="215"/>
      <c r="E283" s="215"/>
      <c r="F283" s="215"/>
      <c r="G283" s="215"/>
      <c r="H283" s="215"/>
      <c r="I283" s="215"/>
      <c r="J283" s="215"/>
      <c r="K283" s="215"/>
      <c r="L283" s="216"/>
      <c r="M283" s="8"/>
      <c r="O283" s="8" t="s">
        <v>214</v>
      </c>
      <c r="P283" s="8" t="s">
        <v>215</v>
      </c>
    </row>
    <row r="284" spans="1:16" s="9" customFormat="1" x14ac:dyDescent="0.35">
      <c r="A284" s="28"/>
      <c r="B284" s="317" t="s">
        <v>216</v>
      </c>
      <c r="C284" s="318"/>
      <c r="D284" s="318"/>
      <c r="E284" s="318"/>
      <c r="F284" s="318"/>
      <c r="G284" s="318"/>
      <c r="H284" s="318"/>
      <c r="I284" s="318"/>
      <c r="J284" s="318"/>
      <c r="K284" s="318"/>
      <c r="L284" s="319"/>
      <c r="M284" s="93"/>
    </row>
    <row r="285" spans="1:16" x14ac:dyDescent="0.35">
      <c r="A285" s="28"/>
      <c r="B285" s="82"/>
      <c r="C285" s="83"/>
      <c r="D285" s="83"/>
      <c r="E285" s="83"/>
      <c r="F285" s="83"/>
      <c r="G285" s="83"/>
      <c r="H285" s="83"/>
      <c r="I285" s="83"/>
      <c r="J285" s="83"/>
      <c r="K285" s="83"/>
      <c r="L285" s="84"/>
      <c r="M285" s="8"/>
    </row>
    <row r="286" spans="1:16" x14ac:dyDescent="0.35">
      <c r="A286" s="28"/>
      <c r="B286" s="217" t="str">
        <f>IF(Intro!$G$22="English",O286,P286)</f>
        <v>Based on the response in Question 1 of the Pro tab, describe the method used to allocate employment, hours worked and wages paid.</v>
      </c>
      <c r="C286" s="218"/>
      <c r="D286" s="218"/>
      <c r="E286" s="218"/>
      <c r="F286" s="218"/>
      <c r="G286" s="218"/>
      <c r="H286" s="218"/>
      <c r="I286" s="218"/>
      <c r="J286" s="218"/>
      <c r="K286" s="218"/>
      <c r="L286" s="219"/>
      <c r="M286" s="8"/>
      <c r="O286" s="8" t="s">
        <v>213</v>
      </c>
      <c r="P286" s="8" t="s">
        <v>226</v>
      </c>
    </row>
    <row r="287" spans="1:16" x14ac:dyDescent="0.35">
      <c r="A287" s="28"/>
      <c r="B287" s="82"/>
      <c r="C287" s="83"/>
      <c r="D287" s="83"/>
      <c r="E287" s="83"/>
      <c r="F287" s="83"/>
      <c r="G287" s="83"/>
      <c r="H287" s="83"/>
      <c r="I287" s="83"/>
      <c r="J287" s="83"/>
      <c r="K287" s="83"/>
      <c r="L287" s="84"/>
      <c r="M287" s="8"/>
    </row>
    <row r="288" spans="1:16" s="9" customFormat="1" x14ac:dyDescent="0.35">
      <c r="A288" s="28"/>
      <c r="B288" s="342"/>
      <c r="C288" s="343"/>
      <c r="D288" s="343"/>
      <c r="E288" s="343"/>
      <c r="F288" s="343"/>
      <c r="G288" s="343"/>
      <c r="H288" s="343"/>
      <c r="I288" s="343"/>
      <c r="J288" s="343"/>
      <c r="K288" s="343"/>
      <c r="L288" s="344"/>
      <c r="M288" s="35"/>
    </row>
    <row r="289" spans="1:16" s="9" customFormat="1" x14ac:dyDescent="0.35">
      <c r="A289" s="4"/>
      <c r="B289" s="342"/>
      <c r="C289" s="343"/>
      <c r="D289" s="343"/>
      <c r="E289" s="343"/>
      <c r="F289" s="343"/>
      <c r="G289" s="343"/>
      <c r="H289" s="343"/>
      <c r="I289" s="343"/>
      <c r="J289" s="343"/>
      <c r="K289" s="343"/>
      <c r="L289" s="344"/>
      <c r="M289" s="35"/>
    </row>
    <row r="290" spans="1:16" s="9" customFormat="1" x14ac:dyDescent="0.35">
      <c r="A290" s="4"/>
      <c r="B290" s="342"/>
      <c r="C290" s="343"/>
      <c r="D290" s="343"/>
      <c r="E290" s="343"/>
      <c r="F290" s="343"/>
      <c r="G290" s="343"/>
      <c r="H290" s="343"/>
      <c r="I290" s="343"/>
      <c r="J290" s="343"/>
      <c r="K290" s="343"/>
      <c r="L290" s="344"/>
      <c r="M290" s="35"/>
    </row>
    <row r="291" spans="1:16" s="9" customFormat="1" x14ac:dyDescent="0.35">
      <c r="A291" s="4"/>
      <c r="B291" s="342"/>
      <c r="C291" s="343"/>
      <c r="D291" s="343"/>
      <c r="E291" s="343"/>
      <c r="F291" s="343"/>
      <c r="G291" s="343"/>
      <c r="H291" s="343"/>
      <c r="I291" s="343"/>
      <c r="J291" s="343"/>
      <c r="K291" s="343"/>
      <c r="L291" s="344"/>
      <c r="M291" s="35"/>
    </row>
    <row r="292" spans="1:16" s="9" customFormat="1" x14ac:dyDescent="0.35">
      <c r="A292" s="28"/>
      <c r="B292" s="342"/>
      <c r="C292" s="343"/>
      <c r="D292" s="343"/>
      <c r="E292" s="343"/>
      <c r="F292" s="343"/>
      <c r="G292" s="343"/>
      <c r="H292" s="343"/>
      <c r="I292" s="343"/>
      <c r="J292" s="343"/>
      <c r="K292" s="343"/>
      <c r="L292" s="344"/>
      <c r="M292" s="35"/>
    </row>
    <row r="293" spans="1:16" s="9" customFormat="1" x14ac:dyDescent="0.35">
      <c r="A293" s="28"/>
      <c r="B293" s="342"/>
      <c r="C293" s="343"/>
      <c r="D293" s="343"/>
      <c r="E293" s="343"/>
      <c r="F293" s="343"/>
      <c r="G293" s="343"/>
      <c r="H293" s="343"/>
      <c r="I293" s="343"/>
      <c r="J293" s="343"/>
      <c r="K293" s="343"/>
      <c r="L293" s="344"/>
      <c r="M293" s="35"/>
    </row>
    <row r="294" spans="1:16" s="9" customFormat="1" x14ac:dyDescent="0.35">
      <c r="A294" s="28"/>
      <c r="B294" s="342"/>
      <c r="C294" s="343"/>
      <c r="D294" s="343"/>
      <c r="E294" s="343"/>
      <c r="F294" s="343"/>
      <c r="G294" s="343"/>
      <c r="H294" s="343"/>
      <c r="I294" s="343"/>
      <c r="J294" s="343"/>
      <c r="K294" s="343"/>
      <c r="L294" s="344"/>
      <c r="M294" s="35"/>
    </row>
    <row r="295" spans="1:16" s="9" customFormat="1" x14ac:dyDescent="0.35">
      <c r="A295" s="28"/>
      <c r="B295" s="342"/>
      <c r="C295" s="343"/>
      <c r="D295" s="343"/>
      <c r="E295" s="343"/>
      <c r="F295" s="343"/>
      <c r="G295" s="343"/>
      <c r="H295" s="343"/>
      <c r="I295" s="343"/>
      <c r="J295" s="343"/>
      <c r="K295" s="343"/>
      <c r="L295" s="344"/>
      <c r="M295" s="35"/>
    </row>
    <row r="296" spans="1:16" x14ac:dyDescent="0.35">
      <c r="A296" s="28"/>
      <c r="B296" s="86"/>
      <c r="C296" s="87"/>
      <c r="D296" s="87"/>
      <c r="E296" s="87"/>
      <c r="F296" s="87"/>
      <c r="G296" s="87"/>
      <c r="H296" s="87"/>
      <c r="I296" s="87"/>
      <c r="J296" s="87"/>
      <c r="K296" s="87"/>
      <c r="L296" s="88"/>
      <c r="M296" s="8"/>
    </row>
    <row r="298" spans="1:16" s="9" customFormat="1" x14ac:dyDescent="0.35">
      <c r="A298" s="28"/>
      <c r="B298" s="317" t="s">
        <v>286</v>
      </c>
      <c r="C298" s="318"/>
      <c r="D298" s="318"/>
      <c r="E298" s="318"/>
      <c r="F298" s="318"/>
      <c r="G298" s="318"/>
      <c r="H298" s="318"/>
      <c r="I298" s="318"/>
      <c r="J298" s="318"/>
      <c r="K298" s="318"/>
      <c r="L298" s="319"/>
      <c r="M298" s="93"/>
      <c r="O298" s="8" t="str">
        <f>"Identify any events (excluding holidays) that have impacted your members or the plants producing the goods employing your members since January 1, "&amp;Variables!B266&amp;". These events may include reduced hours of work, layoffs, strikes and other plant shutdowns or closures.  For each event provide the year it occured, the cause, the duration and the number of direct employees affected."</f>
        <v>Identify any events (excluding holidays) that have impacted your members or the plants producing the goods employing your members since January 1, . These events may include reduced hours of work, layoffs, strikes and other plant shutdowns or closures.  For each event provide the year it occured, the cause, the duration and the number of direct employees affected.</v>
      </c>
      <c r="P298" s="8" t="str">
        <f>"Indiquez tout événement (à l'exception des congés) ayant eu un impact sur vos membres ou sur les usines produisant les biens et employant vos membres depuis le 1er janvier "&amp;Variables!B266&amp;". Ces événements peuvent inclure une réduction des heures de travail, des mises à pied, des grèves, des fermetures d’usine temporaires ou permanentes. Pour chaque événement, indiquez l’année, la cause, la durée et le nombre d’employés directs touchés."</f>
        <v>Indiquez tout événement (à l'exception des congés) ayant eu un impact sur vos membres ou sur les usines produisant les biens et employant vos membres depuis le 1er janvier . Ces événements peuvent inclure une réduction des heures de travail, des mises à pied, des grèves, des fermetures d’usine temporaires ou permanentes. Pour chaque événement, indiquez l’année, la cause, la durée et le nombre d’employés directs touchés.</v>
      </c>
    </row>
    <row r="299" spans="1:16" x14ac:dyDescent="0.35">
      <c r="A299" s="28"/>
      <c r="B299" s="82"/>
      <c r="C299" s="83"/>
      <c r="D299" s="83"/>
      <c r="E299" s="83"/>
      <c r="F299" s="83"/>
      <c r="G299" s="83"/>
      <c r="H299" s="83"/>
      <c r="I299" s="83"/>
      <c r="J299" s="83"/>
      <c r="K299" s="83"/>
      <c r="L299" s="84"/>
      <c r="M299" s="8"/>
      <c r="O299" s="8" t="s">
        <v>58</v>
      </c>
      <c r="P299" s="8" t="s">
        <v>60</v>
      </c>
    </row>
    <row r="300" spans="1:16" ht="15" customHeight="1" x14ac:dyDescent="0.35">
      <c r="A300" s="28"/>
      <c r="B300" s="243" t="str">
        <f>IF(Intro!$G$22="English",O298,P298)</f>
        <v>Identify any events (excluding holidays) that have impacted your members or the plants producing the goods employing your members since January 1, . These events may include reduced hours of work, layoffs, strikes and other plant shutdowns or closures.  For each event provide the year it occured, the cause, the duration and the number of direct employees affected.</v>
      </c>
      <c r="C300" s="280"/>
      <c r="D300" s="280"/>
      <c r="E300" s="280"/>
      <c r="F300" s="280"/>
      <c r="G300" s="280"/>
      <c r="H300" s="280"/>
      <c r="I300" s="280"/>
      <c r="J300" s="280"/>
      <c r="K300" s="280"/>
      <c r="L300" s="281"/>
      <c r="M300" s="8"/>
      <c r="O300" s="8" t="s">
        <v>111</v>
      </c>
      <c r="P300" s="8" t="s">
        <v>112</v>
      </c>
    </row>
    <row r="301" spans="1:16" x14ac:dyDescent="0.35">
      <c r="A301" s="28"/>
      <c r="B301" s="243"/>
      <c r="C301" s="280"/>
      <c r="D301" s="280"/>
      <c r="E301" s="280"/>
      <c r="F301" s="280"/>
      <c r="G301" s="280"/>
      <c r="H301" s="280"/>
      <c r="I301" s="280"/>
      <c r="J301" s="280"/>
      <c r="K301" s="280"/>
      <c r="L301" s="281"/>
      <c r="M301" s="8"/>
    </row>
    <row r="302" spans="1:16" x14ac:dyDescent="0.35">
      <c r="A302" s="28"/>
      <c r="B302" s="243"/>
      <c r="C302" s="280"/>
      <c r="D302" s="280"/>
      <c r="E302" s="280"/>
      <c r="F302" s="280"/>
      <c r="G302" s="280"/>
      <c r="H302" s="280"/>
      <c r="I302" s="280"/>
      <c r="J302" s="280"/>
      <c r="K302" s="280"/>
      <c r="L302" s="281"/>
      <c r="M302" s="8"/>
    </row>
    <row r="303" spans="1:16" x14ac:dyDescent="0.35">
      <c r="A303" s="28"/>
      <c r="B303" s="82"/>
      <c r="C303" s="83"/>
      <c r="D303" s="83"/>
      <c r="E303" s="83"/>
      <c r="F303" s="83"/>
      <c r="G303" s="83"/>
      <c r="H303" s="83"/>
      <c r="I303" s="83"/>
      <c r="J303" s="83"/>
      <c r="K303" s="83"/>
      <c r="L303" s="84"/>
      <c r="M303" s="8"/>
      <c r="O303" s="8" t="s">
        <v>134</v>
      </c>
      <c r="P303" s="8" t="s">
        <v>59</v>
      </c>
    </row>
    <row r="304" spans="1:16" x14ac:dyDescent="0.35">
      <c r="A304" s="94"/>
      <c r="B304" s="39"/>
      <c r="C304" s="145" t="str">
        <f>IF(Intro!$G$22="English",O299,P299)</f>
        <v>Year</v>
      </c>
      <c r="D304" s="145" t="str">
        <f>IF(Intro!$G$22="English",O300,P300)</f>
        <v>Duration</v>
      </c>
      <c r="E304" s="375" t="str">
        <f>IF(Intro!$G$22="English",O303,P303)</f>
        <v>Number of Members Affected</v>
      </c>
      <c r="F304" s="375"/>
      <c r="G304" s="375" t="str">
        <f>IF(Intro!$G$22="English",O304,P304)</f>
        <v>Cause</v>
      </c>
      <c r="H304" s="375"/>
      <c r="I304" s="375"/>
      <c r="J304" s="375"/>
      <c r="K304" s="375"/>
      <c r="L304" s="376"/>
      <c r="M304" s="8"/>
      <c r="O304" s="22" t="s">
        <v>65</v>
      </c>
      <c r="P304" s="22" t="s">
        <v>61</v>
      </c>
    </row>
    <row r="305" spans="1:16" ht="14.25" customHeight="1" x14ac:dyDescent="0.35">
      <c r="A305" s="28"/>
      <c r="B305" s="377" t="str">
        <f>IF(Intro!$G$22="English",O305,P305)</f>
        <v>Event 1</v>
      </c>
      <c r="C305" s="380"/>
      <c r="D305" s="383"/>
      <c r="E305" s="386"/>
      <c r="F305" s="387"/>
      <c r="G305" s="392"/>
      <c r="H305" s="393"/>
      <c r="I305" s="393"/>
      <c r="J305" s="393"/>
      <c r="K305" s="393"/>
      <c r="L305" s="394"/>
      <c r="M305" s="8"/>
      <c r="O305" s="22" t="s">
        <v>113</v>
      </c>
      <c r="P305" s="22" t="s">
        <v>114</v>
      </c>
    </row>
    <row r="306" spans="1:16" x14ac:dyDescent="0.35">
      <c r="A306" s="28"/>
      <c r="B306" s="378"/>
      <c r="C306" s="381"/>
      <c r="D306" s="384"/>
      <c r="E306" s="388"/>
      <c r="F306" s="389"/>
      <c r="G306" s="395"/>
      <c r="H306" s="396"/>
      <c r="I306" s="396"/>
      <c r="J306" s="396"/>
      <c r="K306" s="396"/>
      <c r="L306" s="397"/>
      <c r="M306" s="8"/>
      <c r="O306" s="22"/>
      <c r="P306" s="22"/>
    </row>
    <row r="307" spans="1:16" x14ac:dyDescent="0.35">
      <c r="A307" s="28"/>
      <c r="B307" s="378"/>
      <c r="C307" s="381"/>
      <c r="D307" s="384"/>
      <c r="E307" s="388"/>
      <c r="F307" s="389"/>
      <c r="G307" s="395"/>
      <c r="H307" s="396"/>
      <c r="I307" s="396"/>
      <c r="J307" s="396"/>
      <c r="K307" s="396"/>
      <c r="L307" s="397"/>
      <c r="M307" s="8"/>
      <c r="O307" s="22"/>
      <c r="P307" s="22"/>
    </row>
    <row r="308" spans="1:16" x14ac:dyDescent="0.35">
      <c r="A308" s="28"/>
      <c r="B308" s="378"/>
      <c r="C308" s="381"/>
      <c r="D308" s="384"/>
      <c r="E308" s="388"/>
      <c r="F308" s="389"/>
      <c r="G308" s="395"/>
      <c r="H308" s="396"/>
      <c r="I308" s="396"/>
      <c r="J308" s="396"/>
      <c r="K308" s="396"/>
      <c r="L308" s="397"/>
      <c r="M308" s="8"/>
      <c r="O308" s="22"/>
      <c r="P308" s="22"/>
    </row>
    <row r="309" spans="1:16" x14ac:dyDescent="0.35">
      <c r="A309" s="28"/>
      <c r="B309" s="378"/>
      <c r="C309" s="381"/>
      <c r="D309" s="384"/>
      <c r="E309" s="388"/>
      <c r="F309" s="389"/>
      <c r="G309" s="395"/>
      <c r="H309" s="396"/>
      <c r="I309" s="396"/>
      <c r="J309" s="396"/>
      <c r="K309" s="396"/>
      <c r="L309" s="397"/>
      <c r="M309" s="8"/>
      <c r="O309" s="22"/>
      <c r="P309" s="22"/>
    </row>
    <row r="310" spans="1:16" x14ac:dyDescent="0.35">
      <c r="A310" s="28"/>
      <c r="B310" s="378"/>
      <c r="C310" s="381"/>
      <c r="D310" s="384"/>
      <c r="E310" s="388"/>
      <c r="F310" s="389"/>
      <c r="G310" s="395"/>
      <c r="H310" s="396"/>
      <c r="I310" s="396"/>
      <c r="J310" s="396"/>
      <c r="K310" s="396"/>
      <c r="L310" s="397"/>
      <c r="M310" s="8"/>
      <c r="O310" s="22"/>
      <c r="P310" s="22"/>
    </row>
    <row r="311" spans="1:16" x14ac:dyDescent="0.35">
      <c r="A311" s="28"/>
      <c r="B311" s="378"/>
      <c r="C311" s="381"/>
      <c r="D311" s="384"/>
      <c r="E311" s="388"/>
      <c r="F311" s="389"/>
      <c r="G311" s="395"/>
      <c r="H311" s="396"/>
      <c r="I311" s="396"/>
      <c r="J311" s="396"/>
      <c r="K311" s="396"/>
      <c r="L311" s="397"/>
      <c r="M311" s="8"/>
      <c r="O311" s="22"/>
      <c r="P311" s="22"/>
    </row>
    <row r="312" spans="1:16" x14ac:dyDescent="0.35">
      <c r="A312" s="28"/>
      <c r="B312" s="378"/>
      <c r="C312" s="381"/>
      <c r="D312" s="384"/>
      <c r="E312" s="388"/>
      <c r="F312" s="389"/>
      <c r="G312" s="395"/>
      <c r="H312" s="396"/>
      <c r="I312" s="396"/>
      <c r="J312" s="396"/>
      <c r="K312" s="396"/>
      <c r="L312" s="397"/>
      <c r="M312" s="8"/>
      <c r="O312" s="22"/>
      <c r="P312" s="22"/>
    </row>
    <row r="313" spans="1:16" x14ac:dyDescent="0.35">
      <c r="A313" s="28"/>
      <c r="B313" s="378"/>
      <c r="C313" s="381"/>
      <c r="D313" s="384"/>
      <c r="E313" s="388"/>
      <c r="F313" s="389"/>
      <c r="G313" s="395"/>
      <c r="H313" s="396"/>
      <c r="I313" s="396"/>
      <c r="J313" s="396"/>
      <c r="K313" s="396"/>
      <c r="L313" s="397"/>
      <c r="M313" s="8"/>
      <c r="O313" s="22"/>
      <c r="P313" s="22"/>
    </row>
    <row r="314" spans="1:16" x14ac:dyDescent="0.35">
      <c r="A314" s="28"/>
      <c r="B314" s="378"/>
      <c r="C314" s="381"/>
      <c r="D314" s="384"/>
      <c r="E314" s="388"/>
      <c r="F314" s="389"/>
      <c r="G314" s="395"/>
      <c r="H314" s="396"/>
      <c r="I314" s="396"/>
      <c r="J314" s="396"/>
      <c r="K314" s="396"/>
      <c r="L314" s="397"/>
      <c r="M314" s="8"/>
      <c r="O314" s="22"/>
      <c r="P314" s="22"/>
    </row>
    <row r="315" spans="1:16" x14ac:dyDescent="0.35">
      <c r="A315" s="28"/>
      <c r="B315" s="378"/>
      <c r="C315" s="381"/>
      <c r="D315" s="384"/>
      <c r="E315" s="388"/>
      <c r="F315" s="389"/>
      <c r="G315" s="395"/>
      <c r="H315" s="396"/>
      <c r="I315" s="396"/>
      <c r="J315" s="396"/>
      <c r="K315" s="396"/>
      <c r="L315" s="397"/>
      <c r="M315" s="8"/>
      <c r="O315" s="22"/>
      <c r="P315" s="22"/>
    </row>
    <row r="316" spans="1:16" x14ac:dyDescent="0.35">
      <c r="A316" s="28"/>
      <c r="B316" s="379"/>
      <c r="C316" s="382"/>
      <c r="D316" s="385"/>
      <c r="E316" s="390"/>
      <c r="F316" s="391"/>
      <c r="G316" s="398"/>
      <c r="H316" s="399"/>
      <c r="I316" s="399"/>
      <c r="J316" s="399"/>
      <c r="K316" s="399"/>
      <c r="L316" s="400"/>
      <c r="M316" s="8"/>
      <c r="O316" s="22"/>
      <c r="P316" s="22"/>
    </row>
    <row r="317" spans="1:16" x14ac:dyDescent="0.35">
      <c r="A317" s="28"/>
      <c r="B317" s="377" t="str">
        <f>IF(Intro!$G$22="English",O317,P317)</f>
        <v>Event 2</v>
      </c>
      <c r="C317" s="380"/>
      <c r="D317" s="383"/>
      <c r="E317" s="386"/>
      <c r="F317" s="387"/>
      <c r="G317" s="392"/>
      <c r="H317" s="393"/>
      <c r="I317" s="393"/>
      <c r="J317" s="393"/>
      <c r="K317" s="393"/>
      <c r="L317" s="394"/>
      <c r="M317" s="8"/>
      <c r="O317" s="22" t="s">
        <v>115</v>
      </c>
      <c r="P317" s="22" t="s">
        <v>116</v>
      </c>
    </row>
    <row r="318" spans="1:16" x14ac:dyDescent="0.35">
      <c r="A318" s="28"/>
      <c r="B318" s="378"/>
      <c r="C318" s="381"/>
      <c r="D318" s="384"/>
      <c r="E318" s="388"/>
      <c r="F318" s="389"/>
      <c r="G318" s="395"/>
      <c r="H318" s="396"/>
      <c r="I318" s="396"/>
      <c r="J318" s="396"/>
      <c r="K318" s="396"/>
      <c r="L318" s="397"/>
      <c r="M318" s="8"/>
    </row>
    <row r="319" spans="1:16" x14ac:dyDescent="0.35">
      <c r="A319" s="28"/>
      <c r="B319" s="378"/>
      <c r="C319" s="381"/>
      <c r="D319" s="384"/>
      <c r="E319" s="388"/>
      <c r="F319" s="389"/>
      <c r="G319" s="395"/>
      <c r="H319" s="396"/>
      <c r="I319" s="396"/>
      <c r="J319" s="396"/>
      <c r="K319" s="396"/>
      <c r="L319" s="397"/>
      <c r="M319" s="8"/>
      <c r="O319" s="22"/>
      <c r="P319" s="22"/>
    </row>
    <row r="320" spans="1:16" x14ac:dyDescent="0.35">
      <c r="A320" s="28"/>
      <c r="B320" s="378"/>
      <c r="C320" s="381"/>
      <c r="D320" s="384"/>
      <c r="E320" s="388"/>
      <c r="F320" s="389"/>
      <c r="G320" s="395"/>
      <c r="H320" s="396"/>
      <c r="I320" s="396"/>
      <c r="J320" s="396"/>
      <c r="K320" s="396"/>
      <c r="L320" s="397"/>
      <c r="M320" s="8"/>
      <c r="O320" s="22"/>
      <c r="P320" s="22"/>
    </row>
    <row r="321" spans="1:16" x14ac:dyDescent="0.35">
      <c r="A321" s="28"/>
      <c r="B321" s="378"/>
      <c r="C321" s="381"/>
      <c r="D321" s="384"/>
      <c r="E321" s="388"/>
      <c r="F321" s="389"/>
      <c r="G321" s="395"/>
      <c r="H321" s="396"/>
      <c r="I321" s="396"/>
      <c r="J321" s="396"/>
      <c r="K321" s="396"/>
      <c r="L321" s="397"/>
      <c r="M321" s="8"/>
      <c r="O321" s="22"/>
      <c r="P321" s="22"/>
    </row>
    <row r="322" spans="1:16" x14ac:dyDescent="0.35">
      <c r="A322" s="28"/>
      <c r="B322" s="378"/>
      <c r="C322" s="381"/>
      <c r="D322" s="384"/>
      <c r="E322" s="388"/>
      <c r="F322" s="389"/>
      <c r="G322" s="395"/>
      <c r="H322" s="396"/>
      <c r="I322" s="396"/>
      <c r="J322" s="396"/>
      <c r="K322" s="396"/>
      <c r="L322" s="397"/>
      <c r="M322" s="8"/>
      <c r="O322" s="22"/>
      <c r="P322" s="22"/>
    </row>
    <row r="323" spans="1:16" x14ac:dyDescent="0.35">
      <c r="A323" s="28"/>
      <c r="B323" s="378"/>
      <c r="C323" s="381"/>
      <c r="D323" s="384"/>
      <c r="E323" s="388"/>
      <c r="F323" s="389"/>
      <c r="G323" s="395"/>
      <c r="H323" s="396"/>
      <c r="I323" s="396"/>
      <c r="J323" s="396"/>
      <c r="K323" s="396"/>
      <c r="L323" s="397"/>
      <c r="M323" s="8"/>
    </row>
    <row r="324" spans="1:16" x14ac:dyDescent="0.35">
      <c r="A324" s="28"/>
      <c r="B324" s="378"/>
      <c r="C324" s="381"/>
      <c r="D324" s="384"/>
      <c r="E324" s="388"/>
      <c r="F324" s="389"/>
      <c r="G324" s="395"/>
      <c r="H324" s="396"/>
      <c r="I324" s="396"/>
      <c r="J324" s="396"/>
      <c r="K324" s="396"/>
      <c r="L324" s="397"/>
      <c r="M324" s="8"/>
    </row>
    <row r="325" spans="1:16" x14ac:dyDescent="0.35">
      <c r="A325" s="28"/>
      <c r="B325" s="378"/>
      <c r="C325" s="381"/>
      <c r="D325" s="384"/>
      <c r="E325" s="388"/>
      <c r="F325" s="389"/>
      <c r="G325" s="395"/>
      <c r="H325" s="396"/>
      <c r="I325" s="396"/>
      <c r="J325" s="396"/>
      <c r="K325" s="396"/>
      <c r="L325" s="397"/>
      <c r="M325" s="8"/>
      <c r="O325" s="22"/>
    </row>
    <row r="326" spans="1:16" x14ac:dyDescent="0.35">
      <c r="B326" s="378"/>
      <c r="C326" s="381"/>
      <c r="D326" s="384"/>
      <c r="E326" s="388"/>
      <c r="F326" s="389"/>
      <c r="G326" s="395"/>
      <c r="H326" s="396"/>
      <c r="I326" s="396"/>
      <c r="J326" s="396"/>
      <c r="K326" s="396"/>
      <c r="L326" s="397"/>
    </row>
    <row r="327" spans="1:16" x14ac:dyDescent="0.35">
      <c r="B327" s="378"/>
      <c r="C327" s="381"/>
      <c r="D327" s="384"/>
      <c r="E327" s="388"/>
      <c r="F327" s="389"/>
      <c r="G327" s="395"/>
      <c r="H327" s="396"/>
      <c r="I327" s="396"/>
      <c r="J327" s="396"/>
      <c r="K327" s="396"/>
      <c r="L327" s="397"/>
    </row>
    <row r="328" spans="1:16" x14ac:dyDescent="0.35">
      <c r="B328" s="379"/>
      <c r="C328" s="382"/>
      <c r="D328" s="385"/>
      <c r="E328" s="390"/>
      <c r="F328" s="391"/>
      <c r="G328" s="398"/>
      <c r="H328" s="399"/>
      <c r="I328" s="399"/>
      <c r="J328" s="399"/>
      <c r="K328" s="399"/>
      <c r="L328" s="400"/>
    </row>
    <row r="329" spans="1:16" x14ac:dyDescent="0.35">
      <c r="B329" s="377" t="str">
        <f>IF(Intro!$G$22="English",O329,P329)</f>
        <v>Event 3</v>
      </c>
      <c r="C329" s="380"/>
      <c r="D329" s="383"/>
      <c r="E329" s="386"/>
      <c r="F329" s="387"/>
      <c r="G329" s="392"/>
      <c r="H329" s="393"/>
      <c r="I329" s="393"/>
      <c r="J329" s="393"/>
      <c r="K329" s="393"/>
      <c r="L329" s="394"/>
      <c r="O329" s="22" t="s">
        <v>117</v>
      </c>
      <c r="P329" s="22" t="s">
        <v>118</v>
      </c>
    </row>
    <row r="330" spans="1:16" x14ac:dyDescent="0.35">
      <c r="B330" s="378"/>
      <c r="C330" s="381"/>
      <c r="D330" s="384"/>
      <c r="E330" s="388"/>
      <c r="F330" s="389"/>
      <c r="G330" s="395"/>
      <c r="H330" s="396"/>
      <c r="I330" s="396"/>
      <c r="J330" s="396"/>
      <c r="K330" s="396"/>
      <c r="L330" s="397"/>
    </row>
    <row r="331" spans="1:16" x14ac:dyDescent="0.35">
      <c r="A331" s="28"/>
      <c r="B331" s="378"/>
      <c r="C331" s="381"/>
      <c r="D331" s="384"/>
      <c r="E331" s="388"/>
      <c r="F331" s="389"/>
      <c r="G331" s="395"/>
      <c r="H331" s="396"/>
      <c r="I331" s="396"/>
      <c r="J331" s="396"/>
      <c r="K331" s="396"/>
      <c r="L331" s="397"/>
      <c r="M331" s="8"/>
      <c r="O331" s="22"/>
      <c r="P331" s="22"/>
    </row>
    <row r="332" spans="1:16" x14ac:dyDescent="0.35">
      <c r="A332" s="28"/>
      <c r="B332" s="378"/>
      <c r="C332" s="381"/>
      <c r="D332" s="384"/>
      <c r="E332" s="388"/>
      <c r="F332" s="389"/>
      <c r="G332" s="395"/>
      <c r="H332" s="396"/>
      <c r="I332" s="396"/>
      <c r="J332" s="396"/>
      <c r="K332" s="396"/>
      <c r="L332" s="397"/>
      <c r="M332" s="8"/>
      <c r="O332" s="22"/>
      <c r="P332" s="22"/>
    </row>
    <row r="333" spans="1:16" x14ac:dyDescent="0.35">
      <c r="A333" s="28"/>
      <c r="B333" s="378"/>
      <c r="C333" s="381"/>
      <c r="D333" s="384"/>
      <c r="E333" s="388"/>
      <c r="F333" s="389"/>
      <c r="G333" s="395"/>
      <c r="H333" s="396"/>
      <c r="I333" s="396"/>
      <c r="J333" s="396"/>
      <c r="K333" s="396"/>
      <c r="L333" s="397"/>
      <c r="M333" s="8"/>
      <c r="O333" s="22"/>
      <c r="P333" s="22"/>
    </row>
    <row r="334" spans="1:16" x14ac:dyDescent="0.35">
      <c r="A334" s="28"/>
      <c r="B334" s="378"/>
      <c r="C334" s="381"/>
      <c r="D334" s="384"/>
      <c r="E334" s="388"/>
      <c r="F334" s="389"/>
      <c r="G334" s="395"/>
      <c r="H334" s="396"/>
      <c r="I334" s="396"/>
      <c r="J334" s="396"/>
      <c r="K334" s="396"/>
      <c r="L334" s="397"/>
      <c r="M334" s="8"/>
      <c r="O334" s="22"/>
      <c r="P334" s="22"/>
    </row>
    <row r="335" spans="1:16" x14ac:dyDescent="0.35">
      <c r="B335" s="378"/>
      <c r="C335" s="381"/>
      <c r="D335" s="384"/>
      <c r="E335" s="388"/>
      <c r="F335" s="389"/>
      <c r="G335" s="395"/>
      <c r="H335" s="396"/>
      <c r="I335" s="396"/>
      <c r="J335" s="396"/>
      <c r="K335" s="396"/>
      <c r="L335" s="397"/>
    </row>
    <row r="336" spans="1:16" x14ac:dyDescent="0.35">
      <c r="B336" s="378"/>
      <c r="C336" s="381"/>
      <c r="D336" s="384"/>
      <c r="E336" s="388"/>
      <c r="F336" s="389"/>
      <c r="G336" s="395"/>
      <c r="H336" s="396"/>
      <c r="I336" s="396"/>
      <c r="J336" s="396"/>
      <c r="K336" s="396"/>
      <c r="L336" s="397"/>
    </row>
    <row r="337" spans="1:16" x14ac:dyDescent="0.35">
      <c r="B337" s="378"/>
      <c r="C337" s="381"/>
      <c r="D337" s="384"/>
      <c r="E337" s="388"/>
      <c r="F337" s="389"/>
      <c r="G337" s="395"/>
      <c r="H337" s="396"/>
      <c r="I337" s="396"/>
      <c r="J337" s="396"/>
      <c r="K337" s="396"/>
      <c r="L337" s="397"/>
    </row>
    <row r="338" spans="1:16" x14ac:dyDescent="0.35">
      <c r="B338" s="378"/>
      <c r="C338" s="381"/>
      <c r="D338" s="384"/>
      <c r="E338" s="388"/>
      <c r="F338" s="389"/>
      <c r="G338" s="395"/>
      <c r="H338" s="396"/>
      <c r="I338" s="396"/>
      <c r="J338" s="396"/>
      <c r="K338" s="396"/>
      <c r="L338" s="397"/>
    </row>
    <row r="339" spans="1:16" x14ac:dyDescent="0.35">
      <c r="B339" s="378"/>
      <c r="C339" s="381"/>
      <c r="D339" s="384"/>
      <c r="E339" s="388"/>
      <c r="F339" s="389"/>
      <c r="G339" s="395"/>
      <c r="H339" s="396"/>
      <c r="I339" s="396"/>
      <c r="J339" s="396"/>
      <c r="K339" s="396"/>
      <c r="L339" s="397"/>
    </row>
    <row r="340" spans="1:16" x14ac:dyDescent="0.35">
      <c r="B340" s="379"/>
      <c r="C340" s="382"/>
      <c r="D340" s="385"/>
      <c r="E340" s="390"/>
      <c r="F340" s="391"/>
      <c r="G340" s="398"/>
      <c r="H340" s="399"/>
      <c r="I340" s="399"/>
      <c r="J340" s="399"/>
      <c r="K340" s="399"/>
      <c r="L340" s="400"/>
    </row>
    <row r="341" spans="1:16" x14ac:dyDescent="0.35">
      <c r="B341" s="377" t="str">
        <f>IF(Intro!$G$22="English",O341,P341)</f>
        <v>Event 4</v>
      </c>
      <c r="C341" s="380"/>
      <c r="D341" s="383"/>
      <c r="E341" s="386"/>
      <c r="F341" s="387"/>
      <c r="G341" s="392"/>
      <c r="H341" s="393"/>
      <c r="I341" s="393"/>
      <c r="J341" s="393"/>
      <c r="K341" s="393"/>
      <c r="L341" s="394"/>
      <c r="O341" s="22" t="s">
        <v>119</v>
      </c>
      <c r="P341" s="22" t="s">
        <v>120</v>
      </c>
    </row>
    <row r="342" spans="1:16" x14ac:dyDescent="0.35">
      <c r="B342" s="378"/>
      <c r="C342" s="381"/>
      <c r="D342" s="384"/>
      <c r="E342" s="388"/>
      <c r="F342" s="389"/>
      <c r="G342" s="395"/>
      <c r="H342" s="396"/>
      <c r="I342" s="396"/>
      <c r="J342" s="396"/>
      <c r="K342" s="396"/>
      <c r="L342" s="397"/>
    </row>
    <row r="343" spans="1:16" x14ac:dyDescent="0.35">
      <c r="A343" s="28"/>
      <c r="B343" s="378"/>
      <c r="C343" s="381"/>
      <c r="D343" s="384"/>
      <c r="E343" s="388"/>
      <c r="F343" s="389"/>
      <c r="G343" s="395"/>
      <c r="H343" s="396"/>
      <c r="I343" s="396"/>
      <c r="J343" s="396"/>
      <c r="K343" s="396"/>
      <c r="L343" s="397"/>
      <c r="M343" s="8"/>
      <c r="O343" s="22"/>
      <c r="P343" s="22"/>
    </row>
    <row r="344" spans="1:16" x14ac:dyDescent="0.35">
      <c r="A344" s="28"/>
      <c r="B344" s="378"/>
      <c r="C344" s="381"/>
      <c r="D344" s="384"/>
      <c r="E344" s="388"/>
      <c r="F344" s="389"/>
      <c r="G344" s="395"/>
      <c r="H344" s="396"/>
      <c r="I344" s="396"/>
      <c r="J344" s="396"/>
      <c r="K344" s="396"/>
      <c r="L344" s="397"/>
      <c r="M344" s="8"/>
      <c r="O344" s="22"/>
      <c r="P344" s="22"/>
    </row>
    <row r="345" spans="1:16" x14ac:dyDescent="0.35">
      <c r="A345" s="28"/>
      <c r="B345" s="378"/>
      <c r="C345" s="381"/>
      <c r="D345" s="384"/>
      <c r="E345" s="388"/>
      <c r="F345" s="389"/>
      <c r="G345" s="395"/>
      <c r="H345" s="396"/>
      <c r="I345" s="396"/>
      <c r="J345" s="396"/>
      <c r="K345" s="396"/>
      <c r="L345" s="397"/>
      <c r="M345" s="8"/>
      <c r="O345" s="22"/>
      <c r="P345" s="22"/>
    </row>
    <row r="346" spans="1:16" x14ac:dyDescent="0.35">
      <c r="A346" s="28"/>
      <c r="B346" s="378"/>
      <c r="C346" s="381"/>
      <c r="D346" s="384"/>
      <c r="E346" s="388"/>
      <c r="F346" s="389"/>
      <c r="G346" s="395"/>
      <c r="H346" s="396"/>
      <c r="I346" s="396"/>
      <c r="J346" s="396"/>
      <c r="K346" s="396"/>
      <c r="L346" s="397"/>
      <c r="M346" s="8"/>
      <c r="O346" s="22"/>
      <c r="P346" s="22"/>
    </row>
    <row r="347" spans="1:16" x14ac:dyDescent="0.35">
      <c r="B347" s="378"/>
      <c r="C347" s="381"/>
      <c r="D347" s="384"/>
      <c r="E347" s="388"/>
      <c r="F347" s="389"/>
      <c r="G347" s="395"/>
      <c r="H347" s="396"/>
      <c r="I347" s="396"/>
      <c r="J347" s="396"/>
      <c r="K347" s="396"/>
      <c r="L347" s="397"/>
    </row>
    <row r="348" spans="1:16" x14ac:dyDescent="0.35">
      <c r="B348" s="378"/>
      <c r="C348" s="381"/>
      <c r="D348" s="384"/>
      <c r="E348" s="388"/>
      <c r="F348" s="389"/>
      <c r="G348" s="395"/>
      <c r="H348" s="396"/>
      <c r="I348" s="396"/>
      <c r="J348" s="396"/>
      <c r="K348" s="396"/>
      <c r="L348" s="397"/>
    </row>
    <row r="349" spans="1:16" x14ac:dyDescent="0.35">
      <c r="B349" s="378"/>
      <c r="C349" s="381"/>
      <c r="D349" s="384"/>
      <c r="E349" s="388"/>
      <c r="F349" s="389"/>
      <c r="G349" s="395"/>
      <c r="H349" s="396"/>
      <c r="I349" s="396"/>
      <c r="J349" s="396"/>
      <c r="K349" s="396"/>
      <c r="L349" s="397"/>
    </row>
    <row r="350" spans="1:16" x14ac:dyDescent="0.35">
      <c r="B350" s="378"/>
      <c r="C350" s="381"/>
      <c r="D350" s="384"/>
      <c r="E350" s="388"/>
      <c r="F350" s="389"/>
      <c r="G350" s="395"/>
      <c r="H350" s="396"/>
      <c r="I350" s="396"/>
      <c r="J350" s="396"/>
      <c r="K350" s="396"/>
      <c r="L350" s="397"/>
    </row>
    <row r="351" spans="1:16" x14ac:dyDescent="0.35">
      <c r="B351" s="378"/>
      <c r="C351" s="381"/>
      <c r="D351" s="384"/>
      <c r="E351" s="388"/>
      <c r="F351" s="389"/>
      <c r="G351" s="395"/>
      <c r="H351" s="396"/>
      <c r="I351" s="396"/>
      <c r="J351" s="396"/>
      <c r="K351" s="396"/>
      <c r="L351" s="397"/>
    </row>
    <row r="352" spans="1:16" x14ac:dyDescent="0.35">
      <c r="B352" s="379"/>
      <c r="C352" s="382"/>
      <c r="D352" s="385"/>
      <c r="E352" s="390"/>
      <c r="F352" s="391"/>
      <c r="G352" s="398"/>
      <c r="H352" s="399"/>
      <c r="I352" s="399"/>
      <c r="J352" s="399"/>
      <c r="K352" s="399"/>
      <c r="L352" s="400"/>
    </row>
    <row r="353" spans="1:16" x14ac:dyDescent="0.35">
      <c r="B353" s="377" t="str">
        <f>IF(Intro!$G$22="English",O353,P353)</f>
        <v>Event 5</v>
      </c>
      <c r="C353" s="380"/>
      <c r="D353" s="383"/>
      <c r="E353" s="386"/>
      <c r="F353" s="387"/>
      <c r="G353" s="392"/>
      <c r="H353" s="393"/>
      <c r="I353" s="393"/>
      <c r="J353" s="393"/>
      <c r="K353" s="393"/>
      <c r="L353" s="394"/>
      <c r="O353" s="22" t="s">
        <v>121</v>
      </c>
      <c r="P353" s="22" t="s">
        <v>122</v>
      </c>
    </row>
    <row r="354" spans="1:16" x14ac:dyDescent="0.35">
      <c r="B354" s="378"/>
      <c r="C354" s="381"/>
      <c r="D354" s="384"/>
      <c r="E354" s="388"/>
      <c r="F354" s="389"/>
      <c r="G354" s="395"/>
      <c r="H354" s="396"/>
      <c r="I354" s="396"/>
      <c r="J354" s="396"/>
      <c r="K354" s="396"/>
      <c r="L354" s="397"/>
    </row>
    <row r="355" spans="1:16" x14ac:dyDescent="0.35">
      <c r="A355" s="28"/>
      <c r="B355" s="378"/>
      <c r="C355" s="381"/>
      <c r="D355" s="384"/>
      <c r="E355" s="388"/>
      <c r="F355" s="389"/>
      <c r="G355" s="395"/>
      <c r="H355" s="396"/>
      <c r="I355" s="396"/>
      <c r="J355" s="396"/>
      <c r="K355" s="396"/>
      <c r="L355" s="397"/>
      <c r="M355" s="8"/>
      <c r="O355" s="22"/>
      <c r="P355" s="22"/>
    </row>
    <row r="356" spans="1:16" x14ac:dyDescent="0.35">
      <c r="A356" s="28"/>
      <c r="B356" s="378"/>
      <c r="C356" s="381"/>
      <c r="D356" s="384"/>
      <c r="E356" s="388"/>
      <c r="F356" s="389"/>
      <c r="G356" s="395"/>
      <c r="H356" s="396"/>
      <c r="I356" s="396"/>
      <c r="J356" s="396"/>
      <c r="K356" s="396"/>
      <c r="L356" s="397"/>
      <c r="M356" s="8"/>
      <c r="O356" s="22"/>
      <c r="P356" s="22"/>
    </row>
    <row r="357" spans="1:16" x14ac:dyDescent="0.35">
      <c r="A357" s="28"/>
      <c r="B357" s="378"/>
      <c r="C357" s="381"/>
      <c r="D357" s="384"/>
      <c r="E357" s="388"/>
      <c r="F357" s="389"/>
      <c r="G357" s="395"/>
      <c r="H357" s="396"/>
      <c r="I357" s="396"/>
      <c r="J357" s="396"/>
      <c r="K357" s="396"/>
      <c r="L357" s="397"/>
      <c r="M357" s="8"/>
      <c r="O357" s="22"/>
      <c r="P357" s="22"/>
    </row>
    <row r="358" spans="1:16" x14ac:dyDescent="0.35">
      <c r="A358" s="28"/>
      <c r="B358" s="378"/>
      <c r="C358" s="381"/>
      <c r="D358" s="384"/>
      <c r="E358" s="388"/>
      <c r="F358" s="389"/>
      <c r="G358" s="395"/>
      <c r="H358" s="396"/>
      <c r="I358" s="396"/>
      <c r="J358" s="396"/>
      <c r="K358" s="396"/>
      <c r="L358" s="397"/>
      <c r="M358" s="8"/>
      <c r="O358" s="22"/>
      <c r="P358" s="22"/>
    </row>
    <row r="359" spans="1:16" x14ac:dyDescent="0.35">
      <c r="B359" s="378"/>
      <c r="C359" s="381"/>
      <c r="D359" s="384"/>
      <c r="E359" s="388"/>
      <c r="F359" s="389"/>
      <c r="G359" s="395"/>
      <c r="H359" s="396"/>
      <c r="I359" s="396"/>
      <c r="J359" s="396"/>
      <c r="K359" s="396"/>
      <c r="L359" s="397"/>
    </row>
    <row r="360" spans="1:16" x14ac:dyDescent="0.35">
      <c r="B360" s="378"/>
      <c r="C360" s="381"/>
      <c r="D360" s="384"/>
      <c r="E360" s="388"/>
      <c r="F360" s="389"/>
      <c r="G360" s="395"/>
      <c r="H360" s="396"/>
      <c r="I360" s="396"/>
      <c r="J360" s="396"/>
      <c r="K360" s="396"/>
      <c r="L360" s="397"/>
    </row>
    <row r="361" spans="1:16" s="34" customFormat="1" x14ac:dyDescent="0.35">
      <c r="A361" s="95"/>
      <c r="B361" s="378"/>
      <c r="C361" s="381"/>
      <c r="D361" s="384"/>
      <c r="E361" s="388"/>
      <c r="F361" s="389"/>
      <c r="G361" s="395"/>
      <c r="H361" s="396"/>
      <c r="I361" s="396"/>
      <c r="J361" s="396"/>
      <c r="K361" s="396"/>
      <c r="L361" s="397"/>
      <c r="N361" s="90"/>
    </row>
    <row r="362" spans="1:16" s="34" customFormat="1" x14ac:dyDescent="0.35">
      <c r="A362" s="95"/>
      <c r="B362" s="378"/>
      <c r="C362" s="381"/>
      <c r="D362" s="384"/>
      <c r="E362" s="388"/>
      <c r="F362" s="389"/>
      <c r="G362" s="395"/>
      <c r="H362" s="396"/>
      <c r="I362" s="396"/>
      <c r="J362" s="396"/>
      <c r="K362" s="396"/>
      <c r="L362" s="397"/>
      <c r="N362" s="90"/>
    </row>
    <row r="363" spans="1:16" s="34" customFormat="1" x14ac:dyDescent="0.35">
      <c r="A363" s="95"/>
      <c r="B363" s="378"/>
      <c r="C363" s="381"/>
      <c r="D363" s="384"/>
      <c r="E363" s="388"/>
      <c r="F363" s="389"/>
      <c r="G363" s="395"/>
      <c r="H363" s="396"/>
      <c r="I363" s="396"/>
      <c r="J363" s="396"/>
      <c r="K363" s="396"/>
      <c r="L363" s="397"/>
      <c r="N363" s="90"/>
    </row>
    <row r="364" spans="1:16" s="34" customFormat="1" x14ac:dyDescent="0.35">
      <c r="A364" s="95"/>
      <c r="B364" s="379"/>
      <c r="C364" s="382"/>
      <c r="D364" s="385"/>
      <c r="E364" s="390"/>
      <c r="F364" s="391"/>
      <c r="G364" s="398"/>
      <c r="H364" s="399"/>
      <c r="I364" s="399"/>
      <c r="J364" s="399"/>
      <c r="K364" s="399"/>
      <c r="L364" s="400"/>
      <c r="N364" s="90"/>
    </row>
    <row r="365" spans="1:16" x14ac:dyDescent="0.35">
      <c r="A365" s="28"/>
    </row>
  </sheetData>
  <mergeCells count="248">
    <mergeCell ref="B341:B352"/>
    <mergeCell ref="C341:C352"/>
    <mergeCell ref="D341:D352"/>
    <mergeCell ref="E341:F352"/>
    <mergeCell ref="G341:L352"/>
    <mergeCell ref="B353:B364"/>
    <mergeCell ref="C353:C364"/>
    <mergeCell ref="D353:D364"/>
    <mergeCell ref="E353:F364"/>
    <mergeCell ref="G353:L364"/>
    <mergeCell ref="B317:B328"/>
    <mergeCell ref="C317:C328"/>
    <mergeCell ref="D317:D328"/>
    <mergeCell ref="E317:F328"/>
    <mergeCell ref="G317:L328"/>
    <mergeCell ref="B329:B340"/>
    <mergeCell ref="C329:C340"/>
    <mergeCell ref="D329:D340"/>
    <mergeCell ref="E329:F340"/>
    <mergeCell ref="G329:L340"/>
    <mergeCell ref="B298:L298"/>
    <mergeCell ref="B300:L302"/>
    <mergeCell ref="E304:F304"/>
    <mergeCell ref="G304:L304"/>
    <mergeCell ref="B305:B316"/>
    <mergeCell ref="C305:C316"/>
    <mergeCell ref="D305:D316"/>
    <mergeCell ref="E305:F316"/>
    <mergeCell ref="G305:L316"/>
    <mergeCell ref="B105:L105"/>
    <mergeCell ref="F172:L181"/>
    <mergeCell ref="E182:E191"/>
    <mergeCell ref="F182:L191"/>
    <mergeCell ref="E192:E201"/>
    <mergeCell ref="F192:L201"/>
    <mergeCell ref="E202:E211"/>
    <mergeCell ref="F242:L251"/>
    <mergeCell ref="B172:D181"/>
    <mergeCell ref="B182:D191"/>
    <mergeCell ref="B192:D201"/>
    <mergeCell ref="B202:D211"/>
    <mergeCell ref="B132:L132"/>
    <mergeCell ref="B138:L139"/>
    <mergeCell ref="B142:D151"/>
    <mergeCell ref="E142:E151"/>
    <mergeCell ref="F142:L151"/>
    <mergeCell ref="B152:D161"/>
    <mergeCell ref="E152:E161"/>
    <mergeCell ref="F152:L161"/>
    <mergeCell ref="E162:E171"/>
    <mergeCell ref="F162:L171"/>
    <mergeCell ref="F141:L141"/>
    <mergeCell ref="B162:D171"/>
    <mergeCell ref="B125:D126"/>
    <mergeCell ref="E125:F126"/>
    <mergeCell ref="G125:H126"/>
    <mergeCell ref="I125:J126"/>
    <mergeCell ref="K125:L126"/>
    <mergeCell ref="B127:D128"/>
    <mergeCell ref="E127:F128"/>
    <mergeCell ref="G127:H128"/>
    <mergeCell ref="I127:J128"/>
    <mergeCell ref="K127:L128"/>
    <mergeCell ref="B121:D122"/>
    <mergeCell ref="E121:F122"/>
    <mergeCell ref="G121:H122"/>
    <mergeCell ref="I121:J122"/>
    <mergeCell ref="K121:L122"/>
    <mergeCell ref="B123:D124"/>
    <mergeCell ref="E123:F124"/>
    <mergeCell ref="G123:H124"/>
    <mergeCell ref="I123:J124"/>
    <mergeCell ref="K123:L124"/>
    <mergeCell ref="B111:D112"/>
    <mergeCell ref="E111:F112"/>
    <mergeCell ref="G111:H112"/>
    <mergeCell ref="I111:J112"/>
    <mergeCell ref="K111:L112"/>
    <mergeCell ref="B113:D114"/>
    <mergeCell ref="E113:F114"/>
    <mergeCell ref="G113:H114"/>
    <mergeCell ref="I113:J114"/>
    <mergeCell ref="K113:L114"/>
    <mergeCell ref="B107:D108"/>
    <mergeCell ref="E107:F108"/>
    <mergeCell ref="G107:H108"/>
    <mergeCell ref="I107:J108"/>
    <mergeCell ref="K107:L108"/>
    <mergeCell ref="B109:D110"/>
    <mergeCell ref="E109:F110"/>
    <mergeCell ref="G109:H110"/>
    <mergeCell ref="I109:J110"/>
    <mergeCell ref="K109:L110"/>
    <mergeCell ref="B95:B96"/>
    <mergeCell ref="C95:E96"/>
    <mergeCell ref="F95:L96"/>
    <mergeCell ref="B97:B98"/>
    <mergeCell ref="C97:E98"/>
    <mergeCell ref="F97:L98"/>
    <mergeCell ref="B99:B100"/>
    <mergeCell ref="C99:E100"/>
    <mergeCell ref="F99:L100"/>
    <mergeCell ref="B93:B94"/>
    <mergeCell ref="C93:E94"/>
    <mergeCell ref="F93:L94"/>
    <mergeCell ref="F81:L82"/>
    <mergeCell ref="C83:E84"/>
    <mergeCell ref="F83:L84"/>
    <mergeCell ref="B62:F62"/>
    <mergeCell ref="B63:F63"/>
    <mergeCell ref="B64:F64"/>
    <mergeCell ref="B65:F65"/>
    <mergeCell ref="B79:B80"/>
    <mergeCell ref="B81:B82"/>
    <mergeCell ref="B83:B84"/>
    <mergeCell ref="B66:F66"/>
    <mergeCell ref="B67:F67"/>
    <mergeCell ref="B68:F68"/>
    <mergeCell ref="B69:F69"/>
    <mergeCell ref="B70:F70"/>
    <mergeCell ref="B77:L77"/>
    <mergeCell ref="B53:B54"/>
    <mergeCell ref="C53:E54"/>
    <mergeCell ref="F53:I54"/>
    <mergeCell ref="J53:L54"/>
    <mergeCell ref="H60:H61"/>
    <mergeCell ref="I60:I61"/>
    <mergeCell ref="J60:J61"/>
    <mergeCell ref="K60:K61"/>
    <mergeCell ref="L60:L61"/>
    <mergeCell ref="B60:G61"/>
    <mergeCell ref="B47:B48"/>
    <mergeCell ref="C47:E48"/>
    <mergeCell ref="F47:I48"/>
    <mergeCell ref="J47:L48"/>
    <mergeCell ref="B49:B50"/>
    <mergeCell ref="C49:E50"/>
    <mergeCell ref="F49:I50"/>
    <mergeCell ref="J49:L50"/>
    <mergeCell ref="B51:B52"/>
    <mergeCell ref="C51:E52"/>
    <mergeCell ref="F51:I52"/>
    <mergeCell ref="J51:L52"/>
    <mergeCell ref="J41:L42"/>
    <mergeCell ref="B43:B44"/>
    <mergeCell ref="C43:E44"/>
    <mergeCell ref="F43:I44"/>
    <mergeCell ref="J43:L44"/>
    <mergeCell ref="B45:B46"/>
    <mergeCell ref="C45:E46"/>
    <mergeCell ref="F45:I46"/>
    <mergeCell ref="J45:L46"/>
    <mergeCell ref="B10:L10"/>
    <mergeCell ref="B15:L15"/>
    <mergeCell ref="B115:D116"/>
    <mergeCell ref="E115:F116"/>
    <mergeCell ref="G115:H116"/>
    <mergeCell ref="I115:J116"/>
    <mergeCell ref="K115:L116"/>
    <mergeCell ref="B58:L58"/>
    <mergeCell ref="B17:L24"/>
    <mergeCell ref="C33:E34"/>
    <mergeCell ref="F33:I34"/>
    <mergeCell ref="J33:L34"/>
    <mergeCell ref="B35:B36"/>
    <mergeCell ref="C35:E36"/>
    <mergeCell ref="F35:I36"/>
    <mergeCell ref="J35:L36"/>
    <mergeCell ref="B37:B38"/>
    <mergeCell ref="C37:E38"/>
    <mergeCell ref="F37:I38"/>
    <mergeCell ref="J37:L38"/>
    <mergeCell ref="B30:L31"/>
    <mergeCell ref="B39:B40"/>
    <mergeCell ref="B12:L12"/>
    <mergeCell ref="B103:L103"/>
    <mergeCell ref="B288:L295"/>
    <mergeCell ref="B286:L286"/>
    <mergeCell ref="B256:L257"/>
    <mergeCell ref="B270:L271"/>
    <mergeCell ref="B283:L283"/>
    <mergeCell ref="B284:L284"/>
    <mergeCell ref="B253:L253"/>
    <mergeCell ref="B254:L254"/>
    <mergeCell ref="B136:L136"/>
    <mergeCell ref="F202:L211"/>
    <mergeCell ref="E212:E221"/>
    <mergeCell ref="F212:L221"/>
    <mergeCell ref="B259:L266"/>
    <mergeCell ref="B273:L280"/>
    <mergeCell ref="E222:E231"/>
    <mergeCell ref="F222:L231"/>
    <mergeCell ref="E232:E241"/>
    <mergeCell ref="F232:L241"/>
    <mergeCell ref="E242:E251"/>
    <mergeCell ref="B212:D221"/>
    <mergeCell ref="B222:D231"/>
    <mergeCell ref="B232:D241"/>
    <mergeCell ref="B242:D251"/>
    <mergeCell ref="E172:E181"/>
    <mergeCell ref="B4:L4"/>
    <mergeCell ref="B5:L5"/>
    <mergeCell ref="B6:L6"/>
    <mergeCell ref="B91:B92"/>
    <mergeCell ref="C91:E92"/>
    <mergeCell ref="F91:L92"/>
    <mergeCell ref="B85:B86"/>
    <mergeCell ref="C85:E86"/>
    <mergeCell ref="F85:L86"/>
    <mergeCell ref="B87:B88"/>
    <mergeCell ref="C87:E88"/>
    <mergeCell ref="F87:L88"/>
    <mergeCell ref="B89:B90"/>
    <mergeCell ref="C89:E90"/>
    <mergeCell ref="F89:L90"/>
    <mergeCell ref="C81:E82"/>
    <mergeCell ref="B71:F71"/>
    <mergeCell ref="B72:F72"/>
    <mergeCell ref="B73:F73"/>
    <mergeCell ref="C79:E80"/>
    <mergeCell ref="F79:L80"/>
    <mergeCell ref="B8:L8"/>
    <mergeCell ref="B9:L9"/>
    <mergeCell ref="B13:L13"/>
    <mergeCell ref="B268:L268"/>
    <mergeCell ref="B130:L130"/>
    <mergeCell ref="B135:L135"/>
    <mergeCell ref="B102:L102"/>
    <mergeCell ref="B75:L75"/>
    <mergeCell ref="B56:L56"/>
    <mergeCell ref="B28:L28"/>
    <mergeCell ref="B27:L27"/>
    <mergeCell ref="B117:D118"/>
    <mergeCell ref="E117:F118"/>
    <mergeCell ref="G117:H118"/>
    <mergeCell ref="I117:J118"/>
    <mergeCell ref="K117:L118"/>
    <mergeCell ref="B119:D120"/>
    <mergeCell ref="E119:F120"/>
    <mergeCell ref="G119:H120"/>
    <mergeCell ref="I119:J120"/>
    <mergeCell ref="K119:L120"/>
    <mergeCell ref="C39:E40"/>
    <mergeCell ref="F39:I40"/>
    <mergeCell ref="J39:L40"/>
    <mergeCell ref="B41:B42"/>
    <mergeCell ref="C41:E42"/>
    <mergeCell ref="F41:I42"/>
  </mergeCells>
  <dataValidations xWindow="422" yWindow="564"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C53 G127 B259 F35 K109 I121 J35 B17:B20 C35 F37 F39 F41 F43 F45 F47 F49 F51 F53 J37 J39 J41 J43 J45 J47 J49 J51 J53 C37 C39 C41 C43 C45 C47 C49 C51 C81 I123 C83 C85 C87 C89 C91 C93 C95 C97 C99 I127 K127 B127 E127 B273 B261:B263 B276:B278 B289:B291 B109 E109 G109 I109 I125 K111 K113 K115 K117 K119 K121 K123 K125 B111 B113 B115 B117 B119 B121 B123 B125 E111 E113 E115 E117 E119 E121 E123 E125 G111 G113 G115 G117 G119 G121 G123 G125 I111 I113 I115 I117 I119"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42 F152 F162 F172 F182 F192 F202 F212 F222 F232 F242 B288 G329 G305 G341 G353 G317" xr:uid="{8D879569-39D8-4457-8902-6F425545F793}">
      <formula1>1000</formula1>
    </dataValidation>
    <dataValidation allowBlank="1" sqref="H62:L73" xr:uid="{6A56C8BF-9A6D-4C18-9DA9-101AD6EF7991}"/>
  </dataValidations>
  <printOptions horizontalCentered="1"/>
  <pageMargins left="0.25" right="0.25" top="0.75" bottom="0.75" header="0.3" footer="0.3"/>
  <pageSetup scale="63" fitToHeight="0" orientation="portrait" r:id="rId1"/>
  <headerFooter>
    <oddFooter>&amp;L&amp;A</oddFooter>
  </headerFooter>
  <rowBreaks count="5" manualBreakCount="5">
    <brk id="74" min="1" max="11" man="1"/>
    <brk id="134" min="1" max="11" man="1"/>
    <brk id="201" min="1" max="11" man="1"/>
    <brk id="252" min="1" max="11" man="1"/>
    <brk id="297"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06EA0B06-586B-4650-AA07-6DED6C597F52}">
          <x14:formula1>
            <xm:f>Variables!$D$23:$D$24</xm:f>
          </x14:formula1>
          <xm:sqref>E142:E251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P62"/>
  <sheetViews>
    <sheetView showGridLines="0" zoomScaleNormal="100" workbookViewId="0"/>
  </sheetViews>
  <sheetFormatPr defaultColWidth="9.26953125" defaultRowHeight="14" x14ac:dyDescent="0.35"/>
  <cols>
    <col min="1" max="1" width="1.7265625" style="4" customWidth="1"/>
    <col min="2" max="2" width="12.1796875" style="2" customWidth="1"/>
    <col min="3" max="3" width="5.7265625" style="2" customWidth="1"/>
    <col min="4" max="4" width="18.54296875" style="2" customWidth="1"/>
    <col min="5" max="12" width="15.453125" style="2" customWidth="1"/>
    <col min="13" max="13" width="9.36328125" style="7" customWidth="1"/>
    <col min="14" max="14" width="9.36328125" style="8" customWidth="1"/>
    <col min="15" max="15" width="10.7265625" style="8" hidden="1" customWidth="1"/>
    <col min="16" max="16" width="8.7265625" style="8" hidden="1" customWidth="1"/>
    <col min="17" max="25" width="9.36328125" style="8" customWidth="1"/>
    <col min="26" max="16384" width="9.26953125" style="8"/>
  </cols>
  <sheetData>
    <row r="1" spans="1:16" x14ac:dyDescent="0.35">
      <c r="O1" s="9" t="s">
        <v>67</v>
      </c>
      <c r="P1" s="9" t="s">
        <v>77</v>
      </c>
    </row>
    <row r="2" spans="1:16" x14ac:dyDescent="0.35">
      <c r="B2" s="10" t="s">
        <v>0</v>
      </c>
      <c r="C2" s="10"/>
      <c r="O2" s="1"/>
      <c r="P2" s="1"/>
    </row>
    <row r="3" spans="1:16" x14ac:dyDescent="0.35">
      <c r="B3" s="12"/>
      <c r="C3" s="12"/>
      <c r="O3" s="1"/>
      <c r="P3" s="1"/>
    </row>
    <row r="4" spans="1:16" s="1" customFormat="1" x14ac:dyDescent="0.35">
      <c r="A4" s="5"/>
      <c r="B4" s="299" t="str">
        <f>Info!B4</f>
        <v>UNIONS' QUESTIONNAIRE</v>
      </c>
      <c r="C4" s="299"/>
      <c r="D4" s="299"/>
      <c r="E4" s="299"/>
      <c r="F4" s="299"/>
      <c r="G4" s="299"/>
      <c r="H4" s="299"/>
      <c r="I4" s="299"/>
      <c r="J4" s="299"/>
      <c r="K4" s="299"/>
      <c r="L4" s="299"/>
      <c r="M4" s="26"/>
      <c r="N4" s="26"/>
      <c r="O4" s="24"/>
      <c r="P4" s="24"/>
    </row>
    <row r="5" spans="1:16" s="1" customFormat="1" x14ac:dyDescent="0.35">
      <c r="A5" s="5"/>
      <c r="B5" s="299" t="str">
        <f>Info!B5</f>
        <v>RR-2025-002</v>
      </c>
      <c r="C5" s="299"/>
      <c r="D5" s="299"/>
      <c r="E5" s="299"/>
      <c r="F5" s="299"/>
      <c r="G5" s="299"/>
      <c r="H5" s="299"/>
      <c r="I5" s="299"/>
      <c r="J5" s="299"/>
      <c r="K5" s="299"/>
      <c r="L5" s="299"/>
      <c r="M5" s="26"/>
      <c r="N5" s="26"/>
      <c r="O5" s="24"/>
      <c r="P5" s="24"/>
    </row>
    <row r="6" spans="1:16" s="6" customFormat="1" x14ac:dyDescent="0.35">
      <c r="A6" s="5"/>
      <c r="B6" s="299" t="str">
        <f>Info!B6</f>
        <v>CONCRETE REINFORCING BAR</v>
      </c>
      <c r="C6" s="299"/>
      <c r="D6" s="299"/>
      <c r="E6" s="299"/>
      <c r="F6" s="299"/>
      <c r="G6" s="299"/>
      <c r="H6" s="299"/>
      <c r="I6" s="299"/>
      <c r="J6" s="299"/>
      <c r="K6" s="299"/>
      <c r="L6" s="299"/>
      <c r="M6" s="24"/>
      <c r="N6" s="24"/>
      <c r="O6" s="16"/>
      <c r="P6" s="16"/>
    </row>
    <row r="7" spans="1:16" s="6" customFormat="1" x14ac:dyDescent="0.35">
      <c r="A7" s="5"/>
      <c r="B7" s="15"/>
      <c r="C7" s="15"/>
      <c r="D7" s="3"/>
      <c r="E7" s="3"/>
      <c r="F7" s="3"/>
      <c r="G7" s="3"/>
      <c r="H7" s="3"/>
      <c r="I7" s="3"/>
      <c r="J7" s="3"/>
      <c r="K7" s="3"/>
      <c r="L7" s="3"/>
      <c r="O7" s="16"/>
      <c r="P7" s="16"/>
    </row>
    <row r="8" spans="1:16" x14ac:dyDescent="0.35">
      <c r="B8" s="19" t="str">
        <f>UPPER(IF(Intro!$G$22="English",O8,P8))</f>
        <v>PUBLIC COMMENTS</v>
      </c>
      <c r="C8" s="20"/>
      <c r="D8" s="20"/>
      <c r="E8" s="20"/>
      <c r="F8" s="20"/>
      <c r="G8" s="20"/>
      <c r="H8" s="20"/>
      <c r="I8" s="20"/>
      <c r="J8" s="20"/>
      <c r="K8" s="20"/>
      <c r="L8" s="21"/>
      <c r="M8" s="8"/>
      <c r="O8" s="8" t="s">
        <v>55</v>
      </c>
      <c r="P8" s="8" t="s">
        <v>56</v>
      </c>
    </row>
    <row r="9" spans="1:16" x14ac:dyDescent="0.35">
      <c r="B9" s="17"/>
      <c r="C9" s="29"/>
      <c r="D9" s="30"/>
      <c r="E9" s="30"/>
      <c r="F9" s="30"/>
      <c r="G9" s="30"/>
      <c r="H9" s="30"/>
      <c r="I9" s="30"/>
      <c r="J9" s="30"/>
      <c r="K9" s="30"/>
      <c r="L9" s="18"/>
      <c r="M9" s="8"/>
    </row>
    <row r="10" spans="1:16" x14ac:dyDescent="0.35">
      <c r="B10" s="217" t="str">
        <f>IF(Intro!$G$22="English",O10,P10)</f>
        <v>Should your firm wish to add any comments related to its responses, submit them here. Be sure to indicate the question number being commented on.</v>
      </c>
      <c r="C10" s="218"/>
      <c r="D10" s="218"/>
      <c r="E10" s="218"/>
      <c r="F10" s="218"/>
      <c r="G10" s="218"/>
      <c r="H10" s="218"/>
      <c r="I10" s="218"/>
      <c r="J10" s="218"/>
      <c r="K10" s="218"/>
      <c r="L10" s="219"/>
      <c r="M10" s="8"/>
      <c r="O10" s="22" t="s">
        <v>57</v>
      </c>
      <c r="P10" s="8" t="s">
        <v>174</v>
      </c>
    </row>
    <row r="11" spans="1:16" x14ac:dyDescent="0.35">
      <c r="B11" s="66"/>
      <c r="C11" s="29"/>
      <c r="D11" s="30"/>
      <c r="E11" s="30"/>
      <c r="F11" s="30"/>
      <c r="G11" s="30"/>
      <c r="H11" s="30"/>
      <c r="I11" s="30"/>
      <c r="J11" s="30"/>
      <c r="K11" s="30"/>
      <c r="L11" s="18"/>
      <c r="M11" s="8"/>
      <c r="O11" s="38" t="s">
        <v>258</v>
      </c>
      <c r="P11" s="38" t="s">
        <v>259</v>
      </c>
    </row>
    <row r="12" spans="1:16" x14ac:dyDescent="0.35">
      <c r="B12" s="66"/>
      <c r="C12" s="29"/>
      <c r="D12" s="114" t="str">
        <f>IF(Intro!$G$22="English",O11,P11)</f>
        <v>Tab and Question</v>
      </c>
      <c r="E12" s="375" t="str">
        <f>IF(Intro!$G$22="English",O12,P12)</f>
        <v>Comments</v>
      </c>
      <c r="F12" s="375"/>
      <c r="G12" s="375"/>
      <c r="H12" s="375"/>
      <c r="I12" s="375"/>
      <c r="J12" s="375"/>
      <c r="K12" s="375"/>
      <c r="L12" s="376"/>
      <c r="M12" s="8"/>
      <c r="O12" s="22" t="s">
        <v>90</v>
      </c>
      <c r="P12" s="8" t="s">
        <v>91</v>
      </c>
    </row>
    <row r="13" spans="1:16" ht="15" customHeight="1" x14ac:dyDescent="0.35">
      <c r="B13" s="401" t="str">
        <f>IF(Intro!$G$22="English",O13,P13)</f>
        <v>Comment 1</v>
      </c>
      <c r="C13" s="402"/>
      <c r="D13" s="403"/>
      <c r="E13" s="404"/>
      <c r="F13" s="404"/>
      <c r="G13" s="404"/>
      <c r="H13" s="404"/>
      <c r="I13" s="404"/>
      <c r="J13" s="404"/>
      <c r="K13" s="404"/>
      <c r="L13" s="405"/>
      <c r="M13" s="8"/>
      <c r="O13" s="22" t="s">
        <v>92</v>
      </c>
      <c r="P13" s="8" t="s">
        <v>93</v>
      </c>
    </row>
    <row r="14" spans="1:16" x14ac:dyDescent="0.35">
      <c r="B14" s="401"/>
      <c r="C14" s="402"/>
      <c r="D14" s="403"/>
      <c r="E14" s="404"/>
      <c r="F14" s="404"/>
      <c r="G14" s="404"/>
      <c r="H14" s="404"/>
      <c r="I14" s="404"/>
      <c r="J14" s="404"/>
      <c r="K14" s="404"/>
      <c r="L14" s="405"/>
      <c r="M14" s="8"/>
      <c r="O14" s="22"/>
    </row>
    <row r="15" spans="1:16" x14ac:dyDescent="0.35">
      <c r="B15" s="401"/>
      <c r="C15" s="402"/>
      <c r="D15" s="403"/>
      <c r="E15" s="404"/>
      <c r="F15" s="404"/>
      <c r="G15" s="404"/>
      <c r="H15" s="404"/>
      <c r="I15" s="404"/>
      <c r="J15" s="404"/>
      <c r="K15" s="404"/>
      <c r="L15" s="405"/>
      <c r="M15" s="8"/>
      <c r="O15" s="22"/>
    </row>
    <row r="16" spans="1:16" x14ac:dyDescent="0.35">
      <c r="B16" s="401"/>
      <c r="C16" s="402"/>
      <c r="D16" s="403"/>
      <c r="E16" s="404"/>
      <c r="F16" s="404"/>
      <c r="G16" s="404"/>
      <c r="H16" s="404"/>
      <c r="I16" s="404"/>
      <c r="J16" s="404"/>
      <c r="K16" s="404"/>
      <c r="L16" s="405"/>
      <c r="M16" s="8"/>
      <c r="O16" s="22"/>
    </row>
    <row r="17" spans="1:16" x14ac:dyDescent="0.35">
      <c r="B17" s="401"/>
      <c r="C17" s="402"/>
      <c r="D17" s="403"/>
      <c r="E17" s="404"/>
      <c r="F17" s="404"/>
      <c r="G17" s="404"/>
      <c r="H17" s="404"/>
      <c r="I17" s="404"/>
      <c r="J17" s="404"/>
      <c r="K17" s="404"/>
      <c r="L17" s="405"/>
      <c r="M17" s="8"/>
      <c r="O17" s="22"/>
    </row>
    <row r="18" spans="1:16" x14ac:dyDescent="0.35">
      <c r="B18" s="401"/>
      <c r="C18" s="402"/>
      <c r="D18" s="403"/>
      <c r="E18" s="404"/>
      <c r="F18" s="404"/>
      <c r="G18" s="404"/>
      <c r="H18" s="404"/>
      <c r="I18" s="404"/>
      <c r="J18" s="404"/>
      <c r="K18" s="404"/>
      <c r="L18" s="405"/>
      <c r="M18" s="8"/>
      <c r="O18" s="22"/>
    </row>
    <row r="19" spans="1:16" x14ac:dyDescent="0.35">
      <c r="B19" s="401"/>
      <c r="C19" s="402"/>
      <c r="D19" s="403"/>
      <c r="E19" s="404"/>
      <c r="F19" s="404"/>
      <c r="G19" s="404"/>
      <c r="H19" s="404"/>
      <c r="I19" s="404"/>
      <c r="J19" s="404"/>
      <c r="K19" s="404"/>
      <c r="L19" s="405"/>
      <c r="M19" s="8"/>
      <c r="O19" s="22"/>
    </row>
    <row r="20" spans="1:16" x14ac:dyDescent="0.35">
      <c r="B20" s="401"/>
      <c r="C20" s="402"/>
      <c r="D20" s="403"/>
      <c r="E20" s="404"/>
      <c r="F20" s="404"/>
      <c r="G20" s="404"/>
      <c r="H20" s="404"/>
      <c r="I20" s="404"/>
      <c r="J20" s="404"/>
      <c r="K20" s="404"/>
      <c r="L20" s="405"/>
      <c r="M20" s="8"/>
      <c r="O20" s="22"/>
    </row>
    <row r="21" spans="1:16" x14ac:dyDescent="0.35">
      <c r="B21" s="401"/>
      <c r="C21" s="402"/>
      <c r="D21" s="403"/>
      <c r="E21" s="404"/>
      <c r="F21" s="404"/>
      <c r="G21" s="404"/>
      <c r="H21" s="404"/>
      <c r="I21" s="404"/>
      <c r="J21" s="404"/>
      <c r="K21" s="404"/>
      <c r="L21" s="405"/>
      <c r="M21" s="8"/>
      <c r="O21" s="22"/>
    </row>
    <row r="22" spans="1:16" x14ac:dyDescent="0.35">
      <c r="B22" s="401"/>
      <c r="C22" s="402"/>
      <c r="D22" s="403"/>
      <c r="E22" s="404"/>
      <c r="F22" s="404"/>
      <c r="G22" s="404"/>
      <c r="H22" s="404"/>
      <c r="I22" s="404"/>
      <c r="J22" s="404"/>
      <c r="K22" s="404"/>
      <c r="L22" s="405"/>
      <c r="M22" s="8"/>
      <c r="O22" s="22"/>
    </row>
    <row r="23" spans="1:16" x14ac:dyDescent="0.35">
      <c r="B23" s="401" t="str">
        <f>IF(Intro!$G$22="English",O23,P23)</f>
        <v>Comment 2</v>
      </c>
      <c r="C23" s="402"/>
      <c r="D23" s="403"/>
      <c r="E23" s="404"/>
      <c r="F23" s="404"/>
      <c r="G23" s="404"/>
      <c r="H23" s="404"/>
      <c r="I23" s="404"/>
      <c r="J23" s="404"/>
      <c r="K23" s="404"/>
      <c r="L23" s="405"/>
      <c r="M23" s="8"/>
      <c r="O23" s="22" t="s">
        <v>94</v>
      </c>
      <c r="P23" s="8" t="s">
        <v>95</v>
      </c>
    </row>
    <row r="24" spans="1:16" x14ac:dyDescent="0.35">
      <c r="B24" s="401"/>
      <c r="C24" s="402"/>
      <c r="D24" s="403"/>
      <c r="E24" s="404"/>
      <c r="F24" s="404"/>
      <c r="G24" s="404"/>
      <c r="H24" s="404"/>
      <c r="I24" s="404"/>
      <c r="J24" s="404"/>
      <c r="K24" s="404"/>
      <c r="L24" s="405"/>
      <c r="M24" s="8"/>
    </row>
    <row r="25" spans="1:16" x14ac:dyDescent="0.35">
      <c r="B25" s="401"/>
      <c r="C25" s="402"/>
      <c r="D25" s="403"/>
      <c r="E25" s="404"/>
      <c r="F25" s="404"/>
      <c r="G25" s="404"/>
      <c r="H25" s="404"/>
      <c r="I25" s="404"/>
      <c r="J25" s="404"/>
      <c r="K25" s="404"/>
      <c r="L25" s="405"/>
      <c r="M25" s="8"/>
    </row>
    <row r="26" spans="1:16" x14ac:dyDescent="0.35">
      <c r="B26" s="401"/>
      <c r="C26" s="402"/>
      <c r="D26" s="403"/>
      <c r="E26" s="404"/>
      <c r="F26" s="404"/>
      <c r="G26" s="404"/>
      <c r="H26" s="404"/>
      <c r="I26" s="404"/>
      <c r="J26" s="404"/>
      <c r="K26" s="404"/>
      <c r="L26" s="405"/>
      <c r="M26" s="8"/>
    </row>
    <row r="27" spans="1:16" x14ac:dyDescent="0.35">
      <c r="B27" s="401"/>
      <c r="C27" s="402"/>
      <c r="D27" s="403"/>
      <c r="E27" s="404"/>
      <c r="F27" s="404"/>
      <c r="G27" s="404"/>
      <c r="H27" s="404"/>
      <c r="I27" s="404"/>
      <c r="J27" s="404"/>
      <c r="K27" s="404"/>
      <c r="L27" s="405"/>
      <c r="M27" s="8"/>
      <c r="O27" s="22"/>
    </row>
    <row r="28" spans="1:16" x14ac:dyDescent="0.35">
      <c r="B28" s="401"/>
      <c r="C28" s="402"/>
      <c r="D28" s="403"/>
      <c r="E28" s="404"/>
      <c r="F28" s="404"/>
      <c r="G28" s="404"/>
      <c r="H28" s="404"/>
      <c r="I28" s="404"/>
      <c r="J28" s="404"/>
      <c r="K28" s="404"/>
      <c r="L28" s="405"/>
      <c r="M28" s="8"/>
      <c r="O28" s="22"/>
    </row>
    <row r="29" spans="1:16" s="34" customFormat="1" x14ac:dyDescent="0.35">
      <c r="A29" s="89"/>
      <c r="B29" s="401"/>
      <c r="C29" s="402"/>
      <c r="D29" s="403"/>
      <c r="E29" s="404"/>
      <c r="F29" s="404"/>
      <c r="G29" s="404"/>
      <c r="H29" s="404"/>
      <c r="I29" s="404"/>
      <c r="J29" s="404"/>
      <c r="K29" s="404"/>
      <c r="L29" s="405"/>
      <c r="N29" s="90"/>
    </row>
    <row r="30" spans="1:16" x14ac:dyDescent="0.35">
      <c r="B30" s="401"/>
      <c r="C30" s="402"/>
      <c r="D30" s="403"/>
      <c r="E30" s="404"/>
      <c r="F30" s="404"/>
      <c r="G30" s="404"/>
      <c r="H30" s="404"/>
      <c r="I30" s="404"/>
      <c r="J30" s="404"/>
      <c r="K30" s="404"/>
      <c r="L30" s="405"/>
    </row>
    <row r="31" spans="1:16" x14ac:dyDescent="0.35">
      <c r="B31" s="401"/>
      <c r="C31" s="402"/>
      <c r="D31" s="403"/>
      <c r="E31" s="404"/>
      <c r="F31" s="404"/>
      <c r="G31" s="404"/>
      <c r="H31" s="404"/>
      <c r="I31" s="404"/>
      <c r="J31" s="404"/>
      <c r="K31" s="404"/>
      <c r="L31" s="405"/>
    </row>
    <row r="32" spans="1:16" x14ac:dyDescent="0.35">
      <c r="B32" s="401"/>
      <c r="C32" s="402"/>
      <c r="D32" s="403"/>
      <c r="E32" s="404"/>
      <c r="F32" s="404"/>
      <c r="G32" s="404"/>
      <c r="H32" s="404"/>
      <c r="I32" s="404"/>
      <c r="J32" s="404"/>
      <c r="K32" s="404"/>
      <c r="L32" s="405"/>
    </row>
    <row r="33" spans="2:16" x14ac:dyDescent="0.35">
      <c r="B33" s="401" t="str">
        <f>IF(Intro!$G$22="English",O33,P33)</f>
        <v>Comment 3</v>
      </c>
      <c r="C33" s="402"/>
      <c r="D33" s="403"/>
      <c r="E33" s="404"/>
      <c r="F33" s="404"/>
      <c r="G33" s="404"/>
      <c r="H33" s="404"/>
      <c r="I33" s="404"/>
      <c r="J33" s="404"/>
      <c r="K33" s="404"/>
      <c r="L33" s="405"/>
      <c r="O33" s="22" t="s">
        <v>96</v>
      </c>
      <c r="P33" s="8" t="s">
        <v>97</v>
      </c>
    </row>
    <row r="34" spans="2:16" x14ac:dyDescent="0.35">
      <c r="B34" s="401"/>
      <c r="C34" s="402"/>
      <c r="D34" s="403"/>
      <c r="E34" s="404"/>
      <c r="F34" s="404"/>
      <c r="G34" s="404"/>
      <c r="H34" s="404"/>
      <c r="I34" s="404"/>
      <c r="J34" s="404"/>
      <c r="K34" s="404"/>
      <c r="L34" s="405"/>
    </row>
    <row r="35" spans="2:16" x14ac:dyDescent="0.35">
      <c r="B35" s="401"/>
      <c r="C35" s="402"/>
      <c r="D35" s="403"/>
      <c r="E35" s="404"/>
      <c r="F35" s="404"/>
      <c r="G35" s="404"/>
      <c r="H35" s="404"/>
      <c r="I35" s="404"/>
      <c r="J35" s="404"/>
      <c r="K35" s="404"/>
      <c r="L35" s="405"/>
    </row>
    <row r="36" spans="2:16" x14ac:dyDescent="0.35">
      <c r="B36" s="401"/>
      <c r="C36" s="402"/>
      <c r="D36" s="403"/>
      <c r="E36" s="404"/>
      <c r="F36" s="404"/>
      <c r="G36" s="404"/>
      <c r="H36" s="404"/>
      <c r="I36" s="404"/>
      <c r="J36" s="404"/>
      <c r="K36" s="404"/>
      <c r="L36" s="405"/>
    </row>
    <row r="37" spans="2:16" x14ac:dyDescent="0.35">
      <c r="B37" s="401"/>
      <c r="C37" s="402"/>
      <c r="D37" s="403"/>
      <c r="E37" s="404"/>
      <c r="F37" s="404"/>
      <c r="G37" s="404"/>
      <c r="H37" s="404"/>
      <c r="I37" s="404"/>
      <c r="J37" s="404"/>
      <c r="K37" s="404"/>
      <c r="L37" s="405"/>
      <c r="M37" s="8"/>
      <c r="O37" s="22"/>
    </row>
    <row r="38" spans="2:16" x14ac:dyDescent="0.35">
      <c r="B38" s="401"/>
      <c r="C38" s="402"/>
      <c r="D38" s="403"/>
      <c r="E38" s="404"/>
      <c r="F38" s="404"/>
      <c r="G38" s="404"/>
      <c r="H38" s="404"/>
      <c r="I38" s="404"/>
      <c r="J38" s="404"/>
      <c r="K38" s="404"/>
      <c r="L38" s="405"/>
      <c r="M38" s="8"/>
      <c r="O38" s="22"/>
    </row>
    <row r="39" spans="2:16" x14ac:dyDescent="0.35">
      <c r="B39" s="401"/>
      <c r="C39" s="402"/>
      <c r="D39" s="403"/>
      <c r="E39" s="404"/>
      <c r="F39" s="404"/>
      <c r="G39" s="404"/>
      <c r="H39" s="404"/>
      <c r="I39" s="404"/>
      <c r="J39" s="404"/>
      <c r="K39" s="404"/>
      <c r="L39" s="405"/>
    </row>
    <row r="40" spans="2:16" x14ac:dyDescent="0.35">
      <c r="B40" s="401"/>
      <c r="C40" s="402"/>
      <c r="D40" s="403"/>
      <c r="E40" s="404"/>
      <c r="F40" s="404"/>
      <c r="G40" s="404"/>
      <c r="H40" s="404"/>
      <c r="I40" s="404"/>
      <c r="J40" s="404"/>
      <c r="K40" s="404"/>
      <c r="L40" s="405"/>
    </row>
    <row r="41" spans="2:16" x14ac:dyDescent="0.35">
      <c r="B41" s="401"/>
      <c r="C41" s="402"/>
      <c r="D41" s="403"/>
      <c r="E41" s="404"/>
      <c r="F41" s="404"/>
      <c r="G41" s="404"/>
      <c r="H41" s="404"/>
      <c r="I41" s="404"/>
      <c r="J41" s="404"/>
      <c r="K41" s="404"/>
      <c r="L41" s="405"/>
    </row>
    <row r="42" spans="2:16" x14ac:dyDescent="0.35">
      <c r="B42" s="401"/>
      <c r="C42" s="402"/>
      <c r="D42" s="403"/>
      <c r="E42" s="404"/>
      <c r="F42" s="404"/>
      <c r="G42" s="404"/>
      <c r="H42" s="404"/>
      <c r="I42" s="404"/>
      <c r="J42" s="404"/>
      <c r="K42" s="404"/>
      <c r="L42" s="405"/>
    </row>
    <row r="43" spans="2:16" x14ac:dyDescent="0.35">
      <c r="B43" s="401" t="str">
        <f>IF(Intro!$G$22="English",O43,P43)</f>
        <v>Comment 4</v>
      </c>
      <c r="C43" s="402"/>
      <c r="D43" s="403"/>
      <c r="E43" s="404"/>
      <c r="F43" s="404"/>
      <c r="G43" s="404"/>
      <c r="H43" s="404"/>
      <c r="I43" s="404"/>
      <c r="J43" s="404"/>
      <c r="K43" s="404"/>
      <c r="L43" s="405"/>
      <c r="O43" s="22" t="s">
        <v>98</v>
      </c>
      <c r="P43" s="8" t="s">
        <v>99</v>
      </c>
    </row>
    <row r="44" spans="2:16" x14ac:dyDescent="0.35">
      <c r="B44" s="401"/>
      <c r="C44" s="402"/>
      <c r="D44" s="403"/>
      <c r="E44" s="404"/>
      <c r="F44" s="404"/>
      <c r="G44" s="404"/>
      <c r="H44" s="404"/>
      <c r="I44" s="404"/>
      <c r="J44" s="404"/>
      <c r="K44" s="404"/>
      <c r="L44" s="405"/>
    </row>
    <row r="45" spans="2:16" x14ac:dyDescent="0.35">
      <c r="B45" s="401"/>
      <c r="C45" s="402"/>
      <c r="D45" s="403"/>
      <c r="E45" s="404"/>
      <c r="F45" s="404"/>
      <c r="G45" s="404"/>
      <c r="H45" s="404"/>
      <c r="I45" s="404"/>
      <c r="J45" s="404"/>
      <c r="K45" s="404"/>
      <c r="L45" s="405"/>
    </row>
    <row r="46" spans="2:16" x14ac:dyDescent="0.35">
      <c r="B46" s="401"/>
      <c r="C46" s="402"/>
      <c r="D46" s="403"/>
      <c r="E46" s="404"/>
      <c r="F46" s="404"/>
      <c r="G46" s="404"/>
      <c r="H46" s="404"/>
      <c r="I46" s="404"/>
      <c r="J46" s="404"/>
      <c r="K46" s="404"/>
      <c r="L46" s="405"/>
    </row>
    <row r="47" spans="2:16" x14ac:dyDescent="0.35">
      <c r="B47" s="401"/>
      <c r="C47" s="402"/>
      <c r="D47" s="403"/>
      <c r="E47" s="404"/>
      <c r="F47" s="404"/>
      <c r="G47" s="404"/>
      <c r="H47" s="404"/>
      <c r="I47" s="404"/>
      <c r="J47" s="404"/>
      <c r="K47" s="404"/>
      <c r="L47" s="405"/>
      <c r="M47" s="8"/>
      <c r="O47" s="22"/>
    </row>
    <row r="48" spans="2:16" x14ac:dyDescent="0.35">
      <c r="B48" s="401"/>
      <c r="C48" s="402"/>
      <c r="D48" s="403"/>
      <c r="E48" s="404"/>
      <c r="F48" s="404"/>
      <c r="G48" s="404"/>
      <c r="H48" s="404"/>
      <c r="I48" s="404"/>
      <c r="J48" s="404"/>
      <c r="K48" s="404"/>
      <c r="L48" s="405"/>
      <c r="M48" s="8"/>
      <c r="O48" s="22"/>
    </row>
    <row r="49" spans="2:16" x14ac:dyDescent="0.35">
      <c r="B49" s="401"/>
      <c r="C49" s="402"/>
      <c r="D49" s="403"/>
      <c r="E49" s="404"/>
      <c r="F49" s="404"/>
      <c r="G49" s="404"/>
      <c r="H49" s="404"/>
      <c r="I49" s="404"/>
      <c r="J49" s="404"/>
      <c r="K49" s="404"/>
      <c r="L49" s="405"/>
    </row>
    <row r="50" spans="2:16" x14ac:dyDescent="0.35">
      <c r="B50" s="401"/>
      <c r="C50" s="402"/>
      <c r="D50" s="403"/>
      <c r="E50" s="404"/>
      <c r="F50" s="404"/>
      <c r="G50" s="404"/>
      <c r="H50" s="404"/>
      <c r="I50" s="404"/>
      <c r="J50" s="404"/>
      <c r="K50" s="404"/>
      <c r="L50" s="405"/>
    </row>
    <row r="51" spans="2:16" x14ac:dyDescent="0.35">
      <c r="B51" s="401"/>
      <c r="C51" s="402"/>
      <c r="D51" s="403"/>
      <c r="E51" s="404"/>
      <c r="F51" s="404"/>
      <c r="G51" s="404"/>
      <c r="H51" s="404"/>
      <c r="I51" s="404"/>
      <c r="J51" s="404"/>
      <c r="K51" s="404"/>
      <c r="L51" s="405"/>
    </row>
    <row r="52" spans="2:16" x14ac:dyDescent="0.35">
      <c r="B52" s="401"/>
      <c r="C52" s="402"/>
      <c r="D52" s="403"/>
      <c r="E52" s="404"/>
      <c r="F52" s="404"/>
      <c r="G52" s="404"/>
      <c r="H52" s="404"/>
      <c r="I52" s="404"/>
      <c r="J52" s="404"/>
      <c r="K52" s="404"/>
      <c r="L52" s="405"/>
    </row>
    <row r="53" spans="2:16" x14ac:dyDescent="0.35">
      <c r="B53" s="401" t="str">
        <f>IF(Intro!$G$22="English",O53,P53)</f>
        <v>Comment 5</v>
      </c>
      <c r="C53" s="402"/>
      <c r="D53" s="403"/>
      <c r="E53" s="404"/>
      <c r="F53" s="404"/>
      <c r="G53" s="404"/>
      <c r="H53" s="404"/>
      <c r="I53" s="404"/>
      <c r="J53" s="404"/>
      <c r="K53" s="404"/>
      <c r="L53" s="405"/>
      <c r="O53" s="22" t="s">
        <v>100</v>
      </c>
      <c r="P53" s="8" t="s">
        <v>101</v>
      </c>
    </row>
    <row r="54" spans="2:16" x14ac:dyDescent="0.35">
      <c r="B54" s="401"/>
      <c r="C54" s="402"/>
      <c r="D54" s="403"/>
      <c r="E54" s="404"/>
      <c r="F54" s="404"/>
      <c r="G54" s="404"/>
      <c r="H54" s="404"/>
      <c r="I54" s="404"/>
      <c r="J54" s="404"/>
      <c r="K54" s="404"/>
      <c r="L54" s="405"/>
    </row>
    <row r="55" spans="2:16" x14ac:dyDescent="0.35">
      <c r="B55" s="401"/>
      <c r="C55" s="402"/>
      <c r="D55" s="403"/>
      <c r="E55" s="404"/>
      <c r="F55" s="404"/>
      <c r="G55" s="404"/>
      <c r="H55" s="404"/>
      <c r="I55" s="404"/>
      <c r="J55" s="404"/>
      <c r="K55" s="404"/>
      <c r="L55" s="405"/>
    </row>
    <row r="56" spans="2:16" x14ac:dyDescent="0.35">
      <c r="B56" s="401"/>
      <c r="C56" s="402"/>
      <c r="D56" s="403"/>
      <c r="E56" s="404"/>
      <c r="F56" s="404"/>
      <c r="G56" s="404"/>
      <c r="H56" s="404"/>
      <c r="I56" s="404"/>
      <c r="J56" s="404"/>
      <c r="K56" s="404"/>
      <c r="L56" s="405"/>
      <c r="M56" s="8"/>
      <c r="O56" s="22"/>
    </row>
    <row r="57" spans="2:16" x14ac:dyDescent="0.35">
      <c r="B57" s="401"/>
      <c r="C57" s="402"/>
      <c r="D57" s="403"/>
      <c r="E57" s="404"/>
      <c r="F57" s="404"/>
      <c r="G57" s="404"/>
      <c r="H57" s="404"/>
      <c r="I57" s="404"/>
      <c r="J57" s="404"/>
      <c r="K57" s="404"/>
      <c r="L57" s="405"/>
      <c r="M57" s="8"/>
      <c r="O57" s="22"/>
    </row>
    <row r="58" spans="2:16" x14ac:dyDescent="0.35">
      <c r="B58" s="401"/>
      <c r="C58" s="402"/>
      <c r="D58" s="403"/>
      <c r="E58" s="404"/>
      <c r="F58" s="404"/>
      <c r="G58" s="404"/>
      <c r="H58" s="404"/>
      <c r="I58" s="404"/>
      <c r="J58" s="404"/>
      <c r="K58" s="404"/>
      <c r="L58" s="405"/>
    </row>
    <row r="59" spans="2:16" x14ac:dyDescent="0.35">
      <c r="B59" s="401"/>
      <c r="C59" s="402"/>
      <c r="D59" s="403"/>
      <c r="E59" s="404"/>
      <c r="F59" s="404"/>
      <c r="G59" s="404"/>
      <c r="H59" s="404"/>
      <c r="I59" s="404"/>
      <c r="J59" s="404"/>
      <c r="K59" s="404"/>
      <c r="L59" s="405"/>
    </row>
    <row r="60" spans="2:16" x14ac:dyDescent="0.35">
      <c r="B60" s="401"/>
      <c r="C60" s="402"/>
      <c r="D60" s="403"/>
      <c r="E60" s="404"/>
      <c r="F60" s="404"/>
      <c r="G60" s="404"/>
      <c r="H60" s="404"/>
      <c r="I60" s="404"/>
      <c r="J60" s="404"/>
      <c r="K60" s="404"/>
      <c r="L60" s="405"/>
    </row>
    <row r="61" spans="2:16" x14ac:dyDescent="0.35">
      <c r="B61" s="401"/>
      <c r="C61" s="402"/>
      <c r="D61" s="403"/>
      <c r="E61" s="404"/>
      <c r="F61" s="404"/>
      <c r="G61" s="404"/>
      <c r="H61" s="404"/>
      <c r="I61" s="404"/>
      <c r="J61" s="404"/>
      <c r="K61" s="404"/>
      <c r="L61" s="405"/>
    </row>
    <row r="62" spans="2:16" x14ac:dyDescent="0.35">
      <c r="B62" s="406"/>
      <c r="C62" s="407"/>
      <c r="D62" s="408"/>
      <c r="E62" s="409"/>
      <c r="F62" s="409"/>
      <c r="G62" s="409"/>
      <c r="H62" s="409"/>
      <c r="I62" s="409"/>
      <c r="J62" s="409"/>
      <c r="K62" s="409"/>
      <c r="L62" s="410"/>
    </row>
  </sheetData>
  <mergeCells count="20">
    <mergeCell ref="B53:C62"/>
    <mergeCell ref="D53:D62"/>
    <mergeCell ref="E53:L62"/>
    <mergeCell ref="B33:C42"/>
    <mergeCell ref="D33:D42"/>
    <mergeCell ref="E33:L42"/>
    <mergeCell ref="B43:C52"/>
    <mergeCell ref="D43:D52"/>
    <mergeCell ref="E43:L52"/>
    <mergeCell ref="B4:L4"/>
    <mergeCell ref="B5:L5"/>
    <mergeCell ref="B6:L6"/>
    <mergeCell ref="B23:C32"/>
    <mergeCell ref="D23:D32"/>
    <mergeCell ref="E23:L32"/>
    <mergeCell ref="B10:L10"/>
    <mergeCell ref="E12:L12"/>
    <mergeCell ref="B13:C22"/>
    <mergeCell ref="D13:D22"/>
    <mergeCell ref="E13:L2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0C9B79A0-FE79-4CC2-BA03-2D1D86201ED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40"/>
  <sheetViews>
    <sheetView showGridLines="0" zoomScaleNormal="100" workbookViewId="0"/>
  </sheetViews>
  <sheetFormatPr defaultColWidth="9.26953125" defaultRowHeight="14" x14ac:dyDescent="0.35"/>
  <cols>
    <col min="1" max="1" width="1.7265625" style="4" customWidth="1"/>
    <col min="2" max="12" width="14.54296875" style="2" customWidth="1"/>
    <col min="13" max="13" width="9.36328125" style="7" customWidth="1"/>
    <col min="14" max="14" width="9.36328125" style="8" customWidth="1"/>
    <col min="15" max="16" width="30.7265625" style="8" hidden="1" customWidth="1"/>
    <col min="17" max="25" width="9.36328125" style="8" customWidth="1"/>
    <col min="26" max="16384" width="9.26953125" style="8"/>
  </cols>
  <sheetData>
    <row r="1" spans="1:16" x14ac:dyDescent="0.35">
      <c r="O1" s="9" t="s">
        <v>67</v>
      </c>
      <c r="P1" s="9" t="s">
        <v>77</v>
      </c>
    </row>
    <row r="2" spans="1:16" x14ac:dyDescent="0.35">
      <c r="B2" s="10" t="str">
        <f>IF(Intro!$G$22="English",O2,P2)</f>
        <v>PROTECTED</v>
      </c>
      <c r="C2" s="10"/>
      <c r="D2" s="10"/>
      <c r="O2" s="1" t="s">
        <v>248</v>
      </c>
      <c r="P2" s="1" t="s">
        <v>249</v>
      </c>
    </row>
    <row r="3" spans="1:16" x14ac:dyDescent="0.35">
      <c r="B3" s="12"/>
      <c r="C3" s="12"/>
      <c r="D3" s="12"/>
      <c r="O3" s="1"/>
      <c r="P3" s="1"/>
    </row>
    <row r="4" spans="1:16" s="1" customFormat="1" x14ac:dyDescent="0.35">
      <c r="A4" s="5"/>
      <c r="B4" s="299" t="str">
        <f>Info!B4</f>
        <v>UNIONS' QUESTIONNAIRE</v>
      </c>
      <c r="C4" s="299"/>
      <c r="D4" s="299"/>
      <c r="E4" s="299"/>
      <c r="F4" s="299"/>
      <c r="G4" s="299"/>
      <c r="H4" s="299"/>
      <c r="I4" s="299"/>
      <c r="J4" s="299"/>
      <c r="K4" s="299"/>
      <c r="L4" s="299"/>
      <c r="M4" s="26"/>
      <c r="N4" s="26"/>
      <c r="O4" s="24"/>
      <c r="P4" s="24"/>
    </row>
    <row r="5" spans="1:16" s="1" customFormat="1" x14ac:dyDescent="0.35">
      <c r="A5" s="5"/>
      <c r="B5" s="299" t="str">
        <f>Info!B5</f>
        <v>RR-2025-002</v>
      </c>
      <c r="C5" s="299"/>
      <c r="D5" s="299"/>
      <c r="E5" s="299"/>
      <c r="F5" s="299"/>
      <c r="G5" s="299"/>
      <c r="H5" s="299"/>
      <c r="I5" s="299"/>
      <c r="J5" s="299"/>
      <c r="K5" s="299"/>
      <c r="L5" s="299"/>
      <c r="M5" s="26"/>
      <c r="N5" s="26"/>
      <c r="O5" s="24"/>
      <c r="P5" s="24"/>
    </row>
    <row r="6" spans="1:16" s="6" customFormat="1" x14ac:dyDescent="0.35">
      <c r="A6" s="5"/>
      <c r="B6" s="299" t="str">
        <f>Info!B6</f>
        <v>CONCRETE REINFORCING BAR</v>
      </c>
      <c r="C6" s="299"/>
      <c r="D6" s="299"/>
      <c r="E6" s="299"/>
      <c r="F6" s="299"/>
      <c r="G6" s="299"/>
      <c r="H6" s="299"/>
      <c r="I6" s="299"/>
      <c r="J6" s="299"/>
      <c r="K6" s="299"/>
      <c r="L6" s="299"/>
      <c r="M6" s="24"/>
      <c r="N6" s="24"/>
      <c r="O6" s="16"/>
      <c r="P6" s="16"/>
    </row>
    <row r="7" spans="1:16" s="6" customFormat="1" x14ac:dyDescent="0.35">
      <c r="A7" s="5"/>
      <c r="B7" s="23"/>
      <c r="C7" s="23"/>
      <c r="D7" s="23"/>
      <c r="E7" s="23"/>
      <c r="F7" s="23"/>
      <c r="G7" s="23"/>
      <c r="H7" s="23"/>
      <c r="I7" s="23"/>
      <c r="J7" s="23"/>
      <c r="K7" s="23"/>
      <c r="L7" s="23"/>
      <c r="M7" s="24"/>
      <c r="N7" s="24"/>
      <c r="O7" s="25"/>
    </row>
    <row r="8" spans="1:16" s="6" customFormat="1" ht="21" customHeight="1" x14ac:dyDescent="0.35">
      <c r="A8" s="5" t="s">
        <v>185</v>
      </c>
      <c r="B8" s="338" t="str">
        <f>Public!B8</f>
        <v>The goods in the following questions refer to concrete reinforcing bar as defined in the product description on the Intro tab.</v>
      </c>
      <c r="C8" s="338"/>
      <c r="D8" s="338"/>
      <c r="E8" s="338"/>
      <c r="F8" s="338"/>
      <c r="G8" s="338"/>
      <c r="H8" s="338"/>
      <c r="I8" s="338"/>
      <c r="J8" s="338"/>
      <c r="K8" s="338"/>
      <c r="L8" s="338"/>
      <c r="M8" s="24"/>
      <c r="N8" s="24"/>
      <c r="O8" s="16"/>
      <c r="P8" s="16"/>
    </row>
    <row r="9" spans="1:16" s="6" customFormat="1" x14ac:dyDescent="0.35">
      <c r="A9" s="5"/>
      <c r="B9" s="338" t="str">
        <f>Public!B9</f>
        <v xml:space="preserve">Product information and a glossary of terms can be found in the Info tab.
</v>
      </c>
      <c r="C9" s="338"/>
      <c r="D9" s="338"/>
      <c r="E9" s="338"/>
      <c r="F9" s="338"/>
      <c r="G9" s="338"/>
      <c r="H9" s="338"/>
      <c r="I9" s="338"/>
      <c r="J9" s="338"/>
      <c r="K9" s="338"/>
      <c r="L9" s="338"/>
      <c r="M9" s="24"/>
      <c r="N9" s="24"/>
      <c r="O9" s="16"/>
    </row>
    <row r="10" spans="1:16" s="6" customFormat="1" x14ac:dyDescent="0.35">
      <c r="A10" s="5"/>
      <c r="B10" s="338" t="str">
        <f>IF(Intro!$G$22="English",O10,P10)</f>
        <v xml:space="preserve">Use the AddPro tab if more space is needed.
</v>
      </c>
      <c r="C10" s="338"/>
      <c r="D10" s="338"/>
      <c r="E10" s="338"/>
      <c r="F10" s="338"/>
      <c r="G10" s="338"/>
      <c r="H10" s="338"/>
      <c r="I10" s="338"/>
      <c r="J10" s="338"/>
      <c r="K10" s="338"/>
      <c r="L10" s="338"/>
      <c r="M10" s="24"/>
      <c r="N10" s="24"/>
      <c r="O10" s="16" t="s">
        <v>104</v>
      </c>
      <c r="P10" s="16" t="str">
        <f>"Utilisez l'onglet AddPro si vous avez besoin de plus d'espace."&amp;CHAR(10)</f>
        <v xml:space="preserve">Utilisez l'onglet AddPro si vous avez besoin de plus d'espace.
</v>
      </c>
    </row>
    <row r="11" spans="1:16" s="6" customFormat="1" x14ac:dyDescent="0.35">
      <c r="A11" s="5"/>
      <c r="B11" s="15"/>
      <c r="C11" s="15"/>
      <c r="D11" s="15"/>
      <c r="E11" s="3"/>
      <c r="F11" s="3"/>
      <c r="G11" s="3"/>
      <c r="H11" s="3"/>
      <c r="I11" s="3"/>
      <c r="J11" s="3"/>
      <c r="K11" s="3"/>
      <c r="L11" s="3"/>
      <c r="O11" s="16"/>
      <c r="P11" s="16"/>
    </row>
    <row r="12" spans="1:16" x14ac:dyDescent="0.35">
      <c r="A12" s="28"/>
      <c r="B12" s="214" t="str">
        <f>IF(Intro!$G$22="English",O12,P12)</f>
        <v>EMPLOYMENT</v>
      </c>
      <c r="C12" s="215"/>
      <c r="D12" s="215"/>
      <c r="E12" s="215"/>
      <c r="F12" s="215"/>
      <c r="G12" s="215"/>
      <c r="H12" s="215"/>
      <c r="I12" s="215"/>
      <c r="J12" s="215"/>
      <c r="K12" s="215"/>
      <c r="L12" s="216"/>
      <c r="M12" s="8"/>
      <c r="O12" s="8" t="s">
        <v>214</v>
      </c>
      <c r="P12" s="8" t="s">
        <v>215</v>
      </c>
    </row>
    <row r="13" spans="1:16" x14ac:dyDescent="0.35">
      <c r="A13" s="28"/>
      <c r="B13" s="317" t="s">
        <v>21</v>
      </c>
      <c r="C13" s="318"/>
      <c r="D13" s="318"/>
      <c r="E13" s="318"/>
      <c r="F13" s="318"/>
      <c r="G13" s="318"/>
      <c r="H13" s="318"/>
      <c r="I13" s="318"/>
      <c r="J13" s="318"/>
      <c r="K13" s="318"/>
      <c r="L13" s="319"/>
      <c r="M13" s="8"/>
    </row>
    <row r="14" spans="1:16" x14ac:dyDescent="0.35">
      <c r="A14" s="28"/>
      <c r="B14" s="17"/>
      <c r="C14" s="29"/>
      <c r="D14" s="29"/>
      <c r="E14" s="30"/>
      <c r="F14" s="30"/>
      <c r="G14" s="30"/>
      <c r="H14" s="30"/>
      <c r="I14" s="30"/>
      <c r="J14" s="30"/>
      <c r="K14" s="30"/>
      <c r="L14" s="18"/>
      <c r="M14" s="8"/>
    </row>
    <row r="15" spans="1:16" x14ac:dyDescent="0.35">
      <c r="A15" s="28"/>
      <c r="B15" s="243" t="str">
        <f>IF(Intro!$G$22="English",O15,P15)</f>
        <v>Provide the number of employees that are members of your union, their hours worked and wages paid with regard to the production of the goods. Include employment used in the production for domestic sales, for export sales, and for internal use or further processing.</v>
      </c>
      <c r="C15" s="280"/>
      <c r="D15" s="280"/>
      <c r="E15" s="280"/>
      <c r="F15" s="280"/>
      <c r="G15" s="280"/>
      <c r="H15" s="280"/>
      <c r="I15" s="280"/>
      <c r="J15" s="280"/>
      <c r="K15" s="280"/>
      <c r="L15" s="281"/>
      <c r="M15" s="8"/>
      <c r="O15" s="22" t="s">
        <v>133</v>
      </c>
      <c r="P15" s="8" t="s">
        <v>178</v>
      </c>
    </row>
    <row r="16" spans="1:16" x14ac:dyDescent="0.35">
      <c r="A16" s="28"/>
      <c r="B16" s="243"/>
      <c r="C16" s="280"/>
      <c r="D16" s="280"/>
      <c r="E16" s="280"/>
      <c r="F16" s="280"/>
      <c r="G16" s="280"/>
      <c r="H16" s="280"/>
      <c r="I16" s="280"/>
      <c r="J16" s="280"/>
      <c r="K16" s="280"/>
      <c r="L16" s="281"/>
      <c r="M16" s="8"/>
      <c r="O16" s="22"/>
    </row>
    <row r="17" spans="1:16" x14ac:dyDescent="0.35">
      <c r="A17" s="28"/>
      <c r="B17" s="243"/>
      <c r="C17" s="280"/>
      <c r="D17" s="280"/>
      <c r="E17" s="280"/>
      <c r="F17" s="280"/>
      <c r="G17" s="280"/>
      <c r="H17" s="280"/>
      <c r="I17" s="280"/>
      <c r="J17" s="280"/>
      <c r="K17" s="280"/>
      <c r="L17" s="281"/>
      <c r="M17" s="8"/>
      <c r="O17" s="22"/>
    </row>
    <row r="18" spans="1:16" x14ac:dyDescent="0.35">
      <c r="A18" s="28"/>
      <c r="B18" s="141"/>
      <c r="C18" s="142"/>
      <c r="D18" s="29"/>
      <c r="E18" s="30"/>
      <c r="F18" s="30"/>
      <c r="G18" s="30"/>
      <c r="H18" s="30"/>
      <c r="I18" s="30"/>
      <c r="J18" s="30"/>
      <c r="K18" s="30"/>
      <c r="L18" s="18"/>
      <c r="M18" s="8"/>
      <c r="O18" s="22"/>
    </row>
    <row r="19" spans="1:16" ht="14.15" customHeight="1" x14ac:dyDescent="0.35">
      <c r="A19" s="28"/>
      <c r="B19" s="419" t="str">
        <f>IF(Intro!$G$22="English",O19,P19)</f>
        <v>Number of employees</v>
      </c>
      <c r="C19" s="420"/>
      <c r="D19" s="420"/>
      <c r="E19" s="421"/>
      <c r="F19" s="413">
        <f>Variables!$B$6</f>
        <v>2022</v>
      </c>
      <c r="G19" s="413">
        <f>F19+1</f>
        <v>2023</v>
      </c>
      <c r="H19" s="413">
        <f>G19+1</f>
        <v>2024</v>
      </c>
      <c r="I19" s="413" t="str">
        <f>IF(Intro!$G$22="English",Variables!B9,Variables!C9)</f>
        <v>Jan-Sept 2024</v>
      </c>
      <c r="J19" s="413" t="str">
        <f>IF(Intro!$G$22="English",Variables!B10,Variables!C10)</f>
        <v>Jan-Sept 2025</v>
      </c>
      <c r="K19" s="59"/>
      <c r="L19" s="81"/>
      <c r="M19" s="8"/>
      <c r="O19" s="22" t="s">
        <v>175</v>
      </c>
      <c r="P19" s="22" t="s">
        <v>106</v>
      </c>
    </row>
    <row r="20" spans="1:16" x14ac:dyDescent="0.35">
      <c r="A20" s="28"/>
      <c r="B20" s="422"/>
      <c r="C20" s="423"/>
      <c r="D20" s="423"/>
      <c r="E20" s="424"/>
      <c r="F20" s="414"/>
      <c r="G20" s="414"/>
      <c r="H20" s="414"/>
      <c r="I20" s="414"/>
      <c r="J20" s="414"/>
      <c r="K20" s="59"/>
      <c r="L20" s="81"/>
      <c r="M20" s="8"/>
      <c r="O20" s="22"/>
      <c r="P20" s="22"/>
    </row>
    <row r="21" spans="1:16" x14ac:dyDescent="0.35">
      <c r="A21" s="28"/>
      <c r="B21" s="425" t="str">
        <f>IF(Intro!$G$22="English",O21,P21)</f>
        <v>Direct employment</v>
      </c>
      <c r="C21" s="426"/>
      <c r="D21" s="426"/>
      <c r="E21" s="53" t="s">
        <v>107</v>
      </c>
      <c r="F21" s="63"/>
      <c r="G21" s="63"/>
      <c r="H21" s="63"/>
      <c r="I21" s="63"/>
      <c r="J21" s="63"/>
      <c r="K21" s="59"/>
      <c r="L21" s="81"/>
      <c r="M21" s="8"/>
      <c r="O21" s="8" t="s">
        <v>161</v>
      </c>
      <c r="P21" s="8" t="s">
        <v>28</v>
      </c>
    </row>
    <row r="22" spans="1:16" x14ac:dyDescent="0.35">
      <c r="A22" s="28"/>
      <c r="B22" s="425" t="str">
        <f>IF(Intro!$G$22="English",O22,P22)</f>
        <v>Indirect employment</v>
      </c>
      <c r="C22" s="426"/>
      <c r="D22" s="426"/>
      <c r="E22" s="53" t="s">
        <v>107</v>
      </c>
      <c r="F22" s="63"/>
      <c r="G22" s="63"/>
      <c r="H22" s="63"/>
      <c r="I22" s="63"/>
      <c r="J22" s="63"/>
      <c r="K22" s="59"/>
      <c r="L22" s="81"/>
      <c r="M22" s="8"/>
      <c r="O22" s="22" t="s">
        <v>190</v>
      </c>
      <c r="P22" s="8" t="s">
        <v>29</v>
      </c>
    </row>
    <row r="23" spans="1:16" s="9" customFormat="1" x14ac:dyDescent="0.35">
      <c r="A23" s="92"/>
      <c r="B23" s="427" t="str">
        <f>IF(Intro!$G$22="English",O23,P23)</f>
        <v>Total</v>
      </c>
      <c r="C23" s="428"/>
      <c r="D23" s="428"/>
      <c r="E23" s="56" t="s">
        <v>107</v>
      </c>
      <c r="F23" s="61">
        <f>F21+F22</f>
        <v>0</v>
      </c>
      <c r="G23" s="61">
        <f>G21+G22</f>
        <v>0</v>
      </c>
      <c r="H23" s="61">
        <f>H21+H22</f>
        <v>0</v>
      </c>
      <c r="I23" s="61">
        <f>I21+I22</f>
        <v>0</v>
      </c>
      <c r="J23" s="61">
        <f>J21+J22</f>
        <v>0</v>
      </c>
      <c r="K23" s="59"/>
      <c r="L23" s="81"/>
      <c r="O23" s="27" t="s">
        <v>105</v>
      </c>
      <c r="P23" s="27" t="s">
        <v>105</v>
      </c>
    </row>
    <row r="24" spans="1:16" x14ac:dyDescent="0.35">
      <c r="A24" s="28"/>
      <c r="B24" s="141"/>
      <c r="C24" s="142"/>
      <c r="D24" s="60"/>
      <c r="E24" s="29"/>
      <c r="F24" s="32"/>
      <c r="G24" s="32"/>
      <c r="H24" s="32"/>
      <c r="I24" s="32"/>
      <c r="J24" s="62"/>
      <c r="K24" s="59"/>
      <c r="L24" s="81"/>
      <c r="M24" s="8"/>
      <c r="O24" s="22"/>
    </row>
    <row r="25" spans="1:16" ht="14.15" customHeight="1" x14ac:dyDescent="0.35">
      <c r="A25" s="28"/>
      <c r="B25" s="419" t="str">
        <f>IF(Intro!$G$22="English",O25,P25)</f>
        <v>Number of hours worked</v>
      </c>
      <c r="C25" s="420"/>
      <c r="D25" s="420"/>
      <c r="E25" s="421"/>
      <c r="F25" s="413">
        <f>Variables!$B$6</f>
        <v>2022</v>
      </c>
      <c r="G25" s="413">
        <f>F25+1</f>
        <v>2023</v>
      </c>
      <c r="H25" s="413">
        <f>G25+1</f>
        <v>2024</v>
      </c>
      <c r="I25" s="413" t="str">
        <f>I19</f>
        <v>Jan-Sept 2024</v>
      </c>
      <c r="J25" s="413" t="str">
        <f>J19</f>
        <v>Jan-Sept 2025</v>
      </c>
      <c r="K25" s="59"/>
      <c r="L25" s="81"/>
      <c r="M25" s="8"/>
      <c r="O25" s="22" t="s">
        <v>189</v>
      </c>
      <c r="P25" s="22" t="s">
        <v>108</v>
      </c>
    </row>
    <row r="26" spans="1:16" x14ac:dyDescent="0.35">
      <c r="A26" s="28"/>
      <c r="B26" s="422"/>
      <c r="C26" s="423"/>
      <c r="D26" s="423"/>
      <c r="E26" s="424"/>
      <c r="F26" s="414"/>
      <c r="G26" s="414"/>
      <c r="H26" s="414"/>
      <c r="I26" s="414"/>
      <c r="J26" s="414"/>
      <c r="K26" s="59"/>
      <c r="L26" s="81"/>
      <c r="M26" s="8"/>
      <c r="O26" s="22"/>
      <c r="P26" s="22"/>
    </row>
    <row r="27" spans="1:16" x14ac:dyDescent="0.35">
      <c r="A27" s="28"/>
      <c r="B27" s="425" t="str">
        <f>IF(Intro!$G$22="English",O27,P27)</f>
        <v>Direct employment</v>
      </c>
      <c r="C27" s="426"/>
      <c r="D27" s="426"/>
      <c r="E27" s="53" t="s">
        <v>107</v>
      </c>
      <c r="F27" s="63"/>
      <c r="G27" s="63"/>
      <c r="H27" s="63"/>
      <c r="I27" s="63"/>
      <c r="J27" s="63"/>
      <c r="K27" s="59"/>
      <c r="L27" s="81"/>
      <c r="M27" s="8"/>
      <c r="O27" s="8" t="s">
        <v>161</v>
      </c>
      <c r="P27" s="8" t="s">
        <v>28</v>
      </c>
    </row>
    <row r="28" spans="1:16" x14ac:dyDescent="0.35">
      <c r="A28" s="28"/>
      <c r="B28" s="425" t="str">
        <f>IF(Intro!$G$22="English",O28,P28)</f>
        <v>Indirect employment</v>
      </c>
      <c r="C28" s="426"/>
      <c r="D28" s="426"/>
      <c r="E28" s="53" t="s">
        <v>107</v>
      </c>
      <c r="F28" s="63"/>
      <c r="G28" s="63"/>
      <c r="H28" s="63"/>
      <c r="I28" s="63"/>
      <c r="J28" s="63"/>
      <c r="K28" s="59"/>
      <c r="L28" s="81"/>
      <c r="M28" s="8"/>
      <c r="O28" s="22" t="s">
        <v>190</v>
      </c>
      <c r="P28" s="8" t="s">
        <v>29</v>
      </c>
    </row>
    <row r="29" spans="1:16" s="9" customFormat="1" x14ac:dyDescent="0.35">
      <c r="A29" s="92"/>
      <c r="B29" s="427" t="str">
        <f>IF(Intro!$G$22="English",O29,P29)</f>
        <v>Total</v>
      </c>
      <c r="C29" s="428"/>
      <c r="D29" s="428"/>
      <c r="E29" s="56" t="s">
        <v>107</v>
      </c>
      <c r="F29" s="61">
        <f>F27+F28</f>
        <v>0</v>
      </c>
      <c r="G29" s="61">
        <f>G27+G28</f>
        <v>0</v>
      </c>
      <c r="H29" s="61">
        <f>H27+H28</f>
        <v>0</v>
      </c>
      <c r="I29" s="61">
        <f>I27+I28</f>
        <v>0</v>
      </c>
      <c r="J29" s="61">
        <f>J27+J28</f>
        <v>0</v>
      </c>
      <c r="K29" s="59"/>
      <c r="L29" s="81"/>
      <c r="O29" s="27" t="s">
        <v>105</v>
      </c>
      <c r="P29" s="27" t="s">
        <v>105</v>
      </c>
    </row>
    <row r="30" spans="1:16" x14ac:dyDescent="0.35">
      <c r="A30" s="28"/>
      <c r="B30" s="141"/>
      <c r="C30" s="142"/>
      <c r="D30" s="60"/>
      <c r="E30" s="29"/>
      <c r="F30" s="32"/>
      <c r="G30" s="32"/>
      <c r="H30" s="32"/>
      <c r="I30" s="32"/>
      <c r="J30" s="32"/>
      <c r="K30" s="59"/>
      <c r="L30" s="81"/>
      <c r="M30" s="8"/>
      <c r="O30" s="22"/>
    </row>
    <row r="31" spans="1:16" x14ac:dyDescent="0.35">
      <c r="A31" s="28"/>
      <c r="B31" s="419" t="str">
        <f>IF(Intro!$G$22="English",O31,P31)</f>
        <v>Wages paid</v>
      </c>
      <c r="C31" s="420"/>
      <c r="D31" s="420"/>
      <c r="E31" s="421"/>
      <c r="F31" s="413">
        <f>Variables!$B$6</f>
        <v>2022</v>
      </c>
      <c r="G31" s="413">
        <f>F31+1</f>
        <v>2023</v>
      </c>
      <c r="H31" s="413">
        <f>G31+1</f>
        <v>2024</v>
      </c>
      <c r="I31" s="413" t="str">
        <f>I19</f>
        <v>Jan-Sept 2024</v>
      </c>
      <c r="J31" s="413" t="str">
        <f>J19</f>
        <v>Jan-Sept 2025</v>
      </c>
      <c r="K31" s="59"/>
      <c r="L31" s="81"/>
      <c r="M31" s="8"/>
      <c r="O31" s="22" t="s">
        <v>176</v>
      </c>
      <c r="P31" s="22" t="s">
        <v>177</v>
      </c>
    </row>
    <row r="32" spans="1:16" x14ac:dyDescent="0.35">
      <c r="A32" s="28"/>
      <c r="B32" s="422"/>
      <c r="C32" s="423"/>
      <c r="D32" s="423"/>
      <c r="E32" s="424"/>
      <c r="F32" s="414"/>
      <c r="G32" s="414"/>
      <c r="H32" s="414"/>
      <c r="I32" s="414"/>
      <c r="J32" s="414"/>
      <c r="K32" s="59"/>
      <c r="L32" s="81"/>
      <c r="M32" s="8"/>
      <c r="O32" s="22"/>
      <c r="P32" s="22"/>
    </row>
    <row r="33" spans="1:16" ht="15" customHeight="1" x14ac:dyDescent="0.35">
      <c r="A33" s="28"/>
      <c r="B33" s="429" t="str">
        <f>IF(Intro!$G$22="English",O33,P33)</f>
        <v>Direct employment - Domestic and export sales</v>
      </c>
      <c r="C33" s="430"/>
      <c r="D33" s="431"/>
      <c r="E33" s="416" t="s">
        <v>188</v>
      </c>
      <c r="F33" s="411"/>
      <c r="G33" s="411"/>
      <c r="H33" s="411"/>
      <c r="I33" s="411"/>
      <c r="J33" s="411"/>
      <c r="K33" s="59"/>
      <c r="L33" s="81"/>
      <c r="M33" s="8"/>
      <c r="O33" s="8" t="s">
        <v>192</v>
      </c>
      <c r="P33" s="8" t="s">
        <v>109</v>
      </c>
    </row>
    <row r="34" spans="1:16" x14ac:dyDescent="0.35">
      <c r="A34" s="28"/>
      <c r="B34" s="432"/>
      <c r="C34" s="433"/>
      <c r="D34" s="434"/>
      <c r="E34" s="418"/>
      <c r="F34" s="412"/>
      <c r="G34" s="412"/>
      <c r="H34" s="412"/>
      <c r="I34" s="412"/>
      <c r="J34" s="412"/>
      <c r="K34" s="59"/>
      <c r="L34" s="81"/>
      <c r="M34" s="8"/>
    </row>
    <row r="35" spans="1:16" ht="15" customHeight="1" x14ac:dyDescent="0.35">
      <c r="A35" s="28"/>
      <c r="B35" s="429" t="str">
        <f>IF(Intro!$G$22="English",O35,P35)</f>
        <v>Direct employment - Internal use or further internal processing</v>
      </c>
      <c r="C35" s="430"/>
      <c r="D35" s="431"/>
      <c r="E35" s="416" t="s">
        <v>188</v>
      </c>
      <c r="F35" s="411"/>
      <c r="G35" s="411"/>
      <c r="H35" s="411"/>
      <c r="I35" s="411"/>
      <c r="J35" s="411"/>
      <c r="K35" s="59"/>
      <c r="L35" s="81"/>
      <c r="M35" s="8"/>
      <c r="O35" s="8" t="s">
        <v>191</v>
      </c>
      <c r="P35" s="8" t="s">
        <v>110</v>
      </c>
    </row>
    <row r="36" spans="1:16" ht="15" customHeight="1" x14ac:dyDescent="0.35">
      <c r="A36" s="28"/>
      <c r="B36" s="243"/>
      <c r="C36" s="280"/>
      <c r="D36" s="435"/>
      <c r="E36" s="417"/>
      <c r="F36" s="415"/>
      <c r="G36" s="415"/>
      <c r="H36" s="415"/>
      <c r="I36" s="415"/>
      <c r="J36" s="415"/>
      <c r="K36" s="59"/>
      <c r="L36" s="81"/>
      <c r="M36" s="8"/>
    </row>
    <row r="37" spans="1:16" x14ac:dyDescent="0.35">
      <c r="A37" s="28"/>
      <c r="B37" s="432"/>
      <c r="C37" s="433"/>
      <c r="D37" s="434"/>
      <c r="E37" s="418"/>
      <c r="F37" s="412"/>
      <c r="G37" s="412"/>
      <c r="H37" s="412"/>
      <c r="I37" s="412"/>
      <c r="J37" s="412"/>
      <c r="K37" s="59"/>
      <c r="L37" s="81"/>
      <c r="M37" s="8"/>
    </row>
    <row r="38" spans="1:16" x14ac:dyDescent="0.35">
      <c r="A38" s="28"/>
      <c r="B38" s="425" t="str">
        <f>IF(Intro!$G$22="English",O38,P38)</f>
        <v>Indirect employment</v>
      </c>
      <c r="C38" s="426"/>
      <c r="D38" s="426"/>
      <c r="E38" s="53" t="s">
        <v>188</v>
      </c>
      <c r="F38" s="63"/>
      <c r="G38" s="63"/>
      <c r="H38" s="63"/>
      <c r="I38" s="63"/>
      <c r="J38" s="63"/>
      <c r="K38" s="59"/>
      <c r="L38" s="81"/>
      <c r="M38" s="8"/>
      <c r="O38" s="22" t="s">
        <v>190</v>
      </c>
      <c r="P38" s="8" t="s">
        <v>29</v>
      </c>
    </row>
    <row r="39" spans="1:16" s="9" customFormat="1" x14ac:dyDescent="0.35">
      <c r="A39" s="92"/>
      <c r="B39" s="427" t="str">
        <f>IF(Intro!$G$22="English",O39,P39)</f>
        <v>Total</v>
      </c>
      <c r="C39" s="428"/>
      <c r="D39" s="428"/>
      <c r="E39" s="53" t="s">
        <v>188</v>
      </c>
      <c r="F39" s="61">
        <f>F33+F35+F38</f>
        <v>0</v>
      </c>
      <c r="G39" s="61">
        <f>G33+G35+G38</f>
        <v>0</v>
      </c>
      <c r="H39" s="61">
        <f>H33+H35+H38</f>
        <v>0</v>
      </c>
      <c r="I39" s="61">
        <f>I33+I35+I38</f>
        <v>0</v>
      </c>
      <c r="J39" s="61">
        <f>J33+J35+J38</f>
        <v>0</v>
      </c>
      <c r="K39" s="59"/>
      <c r="L39" s="81"/>
      <c r="O39" s="27" t="s">
        <v>105</v>
      </c>
      <c r="P39" s="27" t="s">
        <v>105</v>
      </c>
    </row>
    <row r="40" spans="1:16" x14ac:dyDescent="0.35">
      <c r="A40" s="28"/>
      <c r="B40" s="143"/>
      <c r="C40" s="144"/>
      <c r="D40" s="146"/>
      <c r="E40" s="147"/>
      <c r="F40" s="147"/>
      <c r="G40" s="147"/>
      <c r="H40" s="147"/>
      <c r="I40" s="147"/>
      <c r="J40" s="147"/>
      <c r="K40" s="147"/>
      <c r="L40" s="148"/>
      <c r="M40" s="8"/>
      <c r="O40" s="22"/>
    </row>
  </sheetData>
  <mergeCells count="49">
    <mergeCell ref="H19:H20"/>
    <mergeCell ref="I19:I20"/>
    <mergeCell ref="J19:J20"/>
    <mergeCell ref="J25:J26"/>
    <mergeCell ref="J31:J32"/>
    <mergeCell ref="I25:I26"/>
    <mergeCell ref="H31:H32"/>
    <mergeCell ref="I31:I32"/>
    <mergeCell ref="H25:H26"/>
    <mergeCell ref="B21:D21"/>
    <mergeCell ref="B22:D22"/>
    <mergeCell ref="B23:D23"/>
    <mergeCell ref="B29:D29"/>
    <mergeCell ref="B28:D28"/>
    <mergeCell ref="B27:D27"/>
    <mergeCell ref="B38:D38"/>
    <mergeCell ref="B39:D39"/>
    <mergeCell ref="B33:D34"/>
    <mergeCell ref="B35:D37"/>
    <mergeCell ref="E33:E34"/>
    <mergeCell ref="B4:L4"/>
    <mergeCell ref="B5:L5"/>
    <mergeCell ref="B6:L6"/>
    <mergeCell ref="J35:J37"/>
    <mergeCell ref="E35:E37"/>
    <mergeCell ref="B8:L8"/>
    <mergeCell ref="B9:L9"/>
    <mergeCell ref="B10:L10"/>
    <mergeCell ref="B15:L17"/>
    <mergeCell ref="B12:L12"/>
    <mergeCell ref="B13:L13"/>
    <mergeCell ref="B19:E20"/>
    <mergeCell ref="B25:E26"/>
    <mergeCell ref="B31:E32"/>
    <mergeCell ref="F19:F20"/>
    <mergeCell ref="G19:G20"/>
    <mergeCell ref="I35:I37"/>
    <mergeCell ref="H35:H37"/>
    <mergeCell ref="G35:G37"/>
    <mergeCell ref="F35:F37"/>
    <mergeCell ref="I33:I34"/>
    <mergeCell ref="H33:H34"/>
    <mergeCell ref="G33:G34"/>
    <mergeCell ref="F33:F34"/>
    <mergeCell ref="J33:J34"/>
    <mergeCell ref="G25:G26"/>
    <mergeCell ref="F25:F26"/>
    <mergeCell ref="G31:G32"/>
    <mergeCell ref="F31:F32"/>
  </mergeCells>
  <phoneticPr fontId="19" type="noConversion"/>
  <dataValidations count="1">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21:J23 F27:J29 F38:J39 F33:J33 F35:J36" xr:uid="{102DFA18-B4AE-4543-8974-ABA606ED0B79}">
      <formula1>1000</formula1>
    </dataValidation>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26953125" defaultRowHeight="14" x14ac:dyDescent="0.35"/>
  <cols>
    <col min="1" max="1" width="1.7265625" style="4" customWidth="1"/>
    <col min="2" max="2" width="12.1796875" style="2" customWidth="1"/>
    <col min="3" max="3" width="5.7265625" style="2" customWidth="1"/>
    <col min="4" max="4" width="18.54296875" style="2" customWidth="1"/>
    <col min="5" max="12" width="15.453125" style="2" customWidth="1"/>
    <col min="13" max="13" width="9.36328125" style="7" customWidth="1"/>
    <col min="14" max="14" width="9.36328125" style="8" customWidth="1"/>
    <col min="15" max="15" width="10.7265625" style="8" hidden="1" customWidth="1"/>
    <col min="16" max="16" width="8.7265625" style="8" hidden="1" customWidth="1"/>
    <col min="17" max="25" width="9.36328125" style="8" customWidth="1"/>
    <col min="26" max="16384" width="9.26953125" style="8"/>
  </cols>
  <sheetData>
    <row r="1" spans="1:16" x14ac:dyDescent="0.35">
      <c r="O1" s="9" t="s">
        <v>67</v>
      </c>
      <c r="P1" s="9" t="s">
        <v>77</v>
      </c>
    </row>
    <row r="2" spans="1:16" x14ac:dyDescent="0.35">
      <c r="B2" s="10" t="str">
        <f>UPPER(IF(Intro!$G$22="English",O2,P2))</f>
        <v>PROTECTED</v>
      </c>
      <c r="C2" s="10"/>
      <c r="O2" s="1" t="s">
        <v>102</v>
      </c>
      <c r="P2" s="1" t="s">
        <v>103</v>
      </c>
    </row>
    <row r="3" spans="1:16" ht="15" customHeight="1" x14ac:dyDescent="0.35">
      <c r="B3" s="12"/>
      <c r="C3" s="12"/>
      <c r="O3" s="1"/>
      <c r="P3" s="1"/>
    </row>
    <row r="4" spans="1:16" s="1" customFormat="1" x14ac:dyDescent="0.35">
      <c r="A4" s="5"/>
      <c r="B4" s="299" t="str">
        <f>Info!B4</f>
        <v>UNIONS' QUESTIONNAIRE</v>
      </c>
      <c r="C4" s="299"/>
      <c r="D4" s="299"/>
      <c r="E4" s="299"/>
      <c r="F4" s="299"/>
      <c r="G4" s="299"/>
      <c r="H4" s="299"/>
      <c r="I4" s="299"/>
      <c r="J4" s="299"/>
      <c r="K4" s="299"/>
      <c r="L4" s="299"/>
      <c r="M4" s="26"/>
      <c r="N4" s="26"/>
      <c r="O4" s="24"/>
      <c r="P4" s="24"/>
    </row>
    <row r="5" spans="1:16" s="1" customFormat="1" x14ac:dyDescent="0.35">
      <c r="A5" s="5"/>
      <c r="B5" s="299" t="str">
        <f>Info!B5</f>
        <v>RR-2025-002</v>
      </c>
      <c r="C5" s="299"/>
      <c r="D5" s="299"/>
      <c r="E5" s="299"/>
      <c r="F5" s="299"/>
      <c r="G5" s="299"/>
      <c r="H5" s="299"/>
      <c r="I5" s="299"/>
      <c r="J5" s="299"/>
      <c r="K5" s="299"/>
      <c r="L5" s="299"/>
      <c r="M5" s="26"/>
      <c r="N5" s="26"/>
      <c r="O5" s="24"/>
      <c r="P5" s="24"/>
    </row>
    <row r="6" spans="1:16" s="6" customFormat="1" x14ac:dyDescent="0.35">
      <c r="A6" s="5"/>
      <c r="B6" s="299" t="str">
        <f>Info!B6</f>
        <v>CONCRETE REINFORCING BAR</v>
      </c>
      <c r="C6" s="299"/>
      <c r="D6" s="299"/>
      <c r="E6" s="299"/>
      <c r="F6" s="299"/>
      <c r="G6" s="299"/>
      <c r="H6" s="299"/>
      <c r="I6" s="299"/>
      <c r="J6" s="299"/>
      <c r="K6" s="299"/>
      <c r="L6" s="299"/>
      <c r="M6" s="24"/>
      <c r="N6" s="24"/>
      <c r="O6" s="16"/>
      <c r="P6" s="16"/>
    </row>
    <row r="7" spans="1:16" s="6" customFormat="1" x14ac:dyDescent="0.35">
      <c r="A7" s="5"/>
      <c r="B7" s="15"/>
      <c r="C7" s="15"/>
      <c r="D7" s="3"/>
      <c r="E7" s="3"/>
      <c r="F7" s="3"/>
      <c r="G7" s="3"/>
      <c r="H7" s="3"/>
      <c r="I7" s="3"/>
      <c r="J7" s="3"/>
      <c r="K7" s="3"/>
      <c r="L7" s="3"/>
      <c r="O7" s="16"/>
      <c r="P7" s="16"/>
    </row>
    <row r="8" spans="1:16" x14ac:dyDescent="0.35">
      <c r="B8" s="303" t="str">
        <f>UPPER(IF(Intro!$G$22="English",O8,P8))</f>
        <v>PROTECTED COMMENTS</v>
      </c>
      <c r="C8" s="304"/>
      <c r="D8" s="304"/>
      <c r="E8" s="304"/>
      <c r="F8" s="304"/>
      <c r="G8" s="304"/>
      <c r="H8" s="304"/>
      <c r="I8" s="304"/>
      <c r="J8" s="304"/>
      <c r="K8" s="304"/>
      <c r="L8" s="305"/>
      <c r="M8" s="8"/>
      <c r="O8" s="8" t="s">
        <v>62</v>
      </c>
      <c r="P8" s="8" t="s">
        <v>180</v>
      </c>
    </row>
    <row r="9" spans="1:16" x14ac:dyDescent="0.35">
      <c r="B9" s="17"/>
      <c r="C9" s="29"/>
      <c r="D9" s="30"/>
      <c r="E9" s="30"/>
      <c r="F9" s="30"/>
      <c r="G9" s="30"/>
      <c r="H9" s="30"/>
      <c r="I9" s="30"/>
      <c r="J9" s="30"/>
      <c r="K9" s="30"/>
      <c r="L9" s="18"/>
      <c r="M9" s="8"/>
    </row>
    <row r="10" spans="1:16" x14ac:dyDescent="0.35">
      <c r="B10" s="217" t="str">
        <f>IF(Intro!$G$22="English",O10,P10)</f>
        <v>Should your firm wish to add any comments related to its responses, submit them here. Be sure to indicate the question number being commented on.</v>
      </c>
      <c r="C10" s="218"/>
      <c r="D10" s="218"/>
      <c r="E10" s="218"/>
      <c r="F10" s="218"/>
      <c r="G10" s="218"/>
      <c r="H10" s="218"/>
      <c r="I10" s="218"/>
      <c r="J10" s="218"/>
      <c r="K10" s="218"/>
      <c r="L10" s="219"/>
      <c r="M10" s="8"/>
      <c r="O10" s="22" t="s">
        <v>57</v>
      </c>
      <c r="P10" s="8" t="s">
        <v>174</v>
      </c>
    </row>
    <row r="11" spans="1:16" x14ac:dyDescent="0.35">
      <c r="B11" s="66"/>
      <c r="C11" s="29"/>
      <c r="D11" s="30"/>
      <c r="E11" s="30"/>
      <c r="F11" s="30"/>
      <c r="G11" s="30"/>
      <c r="H11" s="30"/>
      <c r="I11" s="30"/>
      <c r="J11" s="30"/>
      <c r="K11" s="30"/>
      <c r="L11" s="18"/>
      <c r="M11" s="8"/>
      <c r="O11" s="38" t="s">
        <v>258</v>
      </c>
      <c r="P11" s="38" t="s">
        <v>259</v>
      </c>
    </row>
    <row r="12" spans="1:16" x14ac:dyDescent="0.35">
      <c r="B12" s="66"/>
      <c r="C12" s="29"/>
      <c r="D12" s="114" t="str">
        <f>IF(Intro!$G$22="English",O11,P11)</f>
        <v>Tab and Question</v>
      </c>
      <c r="E12" s="375" t="str">
        <f>IF(Intro!$G$22="English",O12,P12)</f>
        <v>Comments</v>
      </c>
      <c r="F12" s="375"/>
      <c r="G12" s="375"/>
      <c r="H12" s="375"/>
      <c r="I12" s="375"/>
      <c r="J12" s="375"/>
      <c r="K12" s="375"/>
      <c r="L12" s="376"/>
      <c r="M12" s="8"/>
      <c r="O12" s="22" t="s">
        <v>90</v>
      </c>
      <c r="P12" s="8" t="s">
        <v>91</v>
      </c>
    </row>
    <row r="13" spans="1:16" ht="15" customHeight="1" x14ac:dyDescent="0.35">
      <c r="B13" s="401" t="str">
        <f>IF(Intro!$G$22="English",O13,P13)</f>
        <v>Comment 1</v>
      </c>
      <c r="C13" s="402"/>
      <c r="D13" s="403"/>
      <c r="E13" s="404"/>
      <c r="F13" s="404"/>
      <c r="G13" s="404"/>
      <c r="H13" s="404"/>
      <c r="I13" s="404"/>
      <c r="J13" s="404"/>
      <c r="K13" s="404"/>
      <c r="L13" s="405"/>
      <c r="M13" s="8"/>
      <c r="O13" s="22" t="s">
        <v>92</v>
      </c>
      <c r="P13" s="8" t="s">
        <v>93</v>
      </c>
    </row>
    <row r="14" spans="1:16" x14ac:dyDescent="0.35">
      <c r="B14" s="401"/>
      <c r="C14" s="402"/>
      <c r="D14" s="403"/>
      <c r="E14" s="404"/>
      <c r="F14" s="404"/>
      <c r="G14" s="404"/>
      <c r="H14" s="404"/>
      <c r="I14" s="404"/>
      <c r="J14" s="404"/>
      <c r="K14" s="404"/>
      <c r="L14" s="405"/>
      <c r="M14" s="8"/>
      <c r="O14" s="22"/>
    </row>
    <row r="15" spans="1:16" x14ac:dyDescent="0.35">
      <c r="B15" s="401"/>
      <c r="C15" s="402"/>
      <c r="D15" s="403"/>
      <c r="E15" s="404"/>
      <c r="F15" s="404"/>
      <c r="G15" s="404"/>
      <c r="H15" s="404"/>
      <c r="I15" s="404"/>
      <c r="J15" s="404"/>
      <c r="K15" s="404"/>
      <c r="L15" s="405"/>
      <c r="M15" s="8"/>
      <c r="O15" s="22"/>
    </row>
    <row r="16" spans="1:16" x14ac:dyDescent="0.35">
      <c r="B16" s="401"/>
      <c r="C16" s="402"/>
      <c r="D16" s="403"/>
      <c r="E16" s="404"/>
      <c r="F16" s="404"/>
      <c r="G16" s="404"/>
      <c r="H16" s="404"/>
      <c r="I16" s="404"/>
      <c r="J16" s="404"/>
      <c r="K16" s="404"/>
      <c r="L16" s="405"/>
      <c r="M16" s="8"/>
      <c r="O16" s="22"/>
    </row>
    <row r="17" spans="1:16" x14ac:dyDescent="0.35">
      <c r="B17" s="401"/>
      <c r="C17" s="402"/>
      <c r="D17" s="403"/>
      <c r="E17" s="404"/>
      <c r="F17" s="404"/>
      <c r="G17" s="404"/>
      <c r="H17" s="404"/>
      <c r="I17" s="404"/>
      <c r="J17" s="404"/>
      <c r="K17" s="404"/>
      <c r="L17" s="405"/>
      <c r="M17" s="8"/>
      <c r="O17" s="22"/>
    </row>
    <row r="18" spans="1:16" x14ac:dyDescent="0.35">
      <c r="B18" s="401"/>
      <c r="C18" s="402"/>
      <c r="D18" s="403"/>
      <c r="E18" s="404"/>
      <c r="F18" s="404"/>
      <c r="G18" s="404"/>
      <c r="H18" s="404"/>
      <c r="I18" s="404"/>
      <c r="J18" s="404"/>
      <c r="K18" s="404"/>
      <c r="L18" s="405"/>
      <c r="M18" s="8"/>
      <c r="O18" s="22"/>
    </row>
    <row r="19" spans="1:16" x14ac:dyDescent="0.35">
      <c r="B19" s="401"/>
      <c r="C19" s="402"/>
      <c r="D19" s="403"/>
      <c r="E19" s="404"/>
      <c r="F19" s="404"/>
      <c r="G19" s="404"/>
      <c r="H19" s="404"/>
      <c r="I19" s="404"/>
      <c r="J19" s="404"/>
      <c r="K19" s="404"/>
      <c r="L19" s="405"/>
      <c r="M19" s="8"/>
      <c r="O19" s="22"/>
    </row>
    <row r="20" spans="1:16" x14ac:dyDescent="0.35">
      <c r="B20" s="401"/>
      <c r="C20" s="402"/>
      <c r="D20" s="403"/>
      <c r="E20" s="404"/>
      <c r="F20" s="404"/>
      <c r="G20" s="404"/>
      <c r="H20" s="404"/>
      <c r="I20" s="404"/>
      <c r="J20" s="404"/>
      <c r="K20" s="404"/>
      <c r="L20" s="405"/>
      <c r="M20" s="8"/>
      <c r="O20" s="22"/>
    </row>
    <row r="21" spans="1:16" x14ac:dyDescent="0.35">
      <c r="B21" s="401"/>
      <c r="C21" s="402"/>
      <c r="D21" s="403"/>
      <c r="E21" s="404"/>
      <c r="F21" s="404"/>
      <c r="G21" s="404"/>
      <c r="H21" s="404"/>
      <c r="I21" s="404"/>
      <c r="J21" s="404"/>
      <c r="K21" s="404"/>
      <c r="L21" s="405"/>
      <c r="M21" s="8"/>
      <c r="O21" s="22"/>
    </row>
    <row r="22" spans="1:16" x14ac:dyDescent="0.35">
      <c r="B22" s="401"/>
      <c r="C22" s="402"/>
      <c r="D22" s="403"/>
      <c r="E22" s="404"/>
      <c r="F22" s="404"/>
      <c r="G22" s="404"/>
      <c r="H22" s="404"/>
      <c r="I22" s="404"/>
      <c r="J22" s="404"/>
      <c r="K22" s="404"/>
      <c r="L22" s="405"/>
      <c r="M22" s="8"/>
      <c r="O22" s="22"/>
    </row>
    <row r="23" spans="1:16" x14ac:dyDescent="0.35">
      <c r="B23" s="401" t="str">
        <f>IF(Intro!$G$22="English",O23,P23)</f>
        <v>Comment 2</v>
      </c>
      <c r="C23" s="402"/>
      <c r="D23" s="403"/>
      <c r="E23" s="404"/>
      <c r="F23" s="404"/>
      <c r="G23" s="404"/>
      <c r="H23" s="404"/>
      <c r="I23" s="404"/>
      <c r="J23" s="404"/>
      <c r="K23" s="404"/>
      <c r="L23" s="405"/>
      <c r="M23" s="8"/>
      <c r="O23" s="22" t="s">
        <v>94</v>
      </c>
      <c r="P23" s="8" t="s">
        <v>95</v>
      </c>
    </row>
    <row r="24" spans="1:16" x14ac:dyDescent="0.35">
      <c r="B24" s="401"/>
      <c r="C24" s="402"/>
      <c r="D24" s="403"/>
      <c r="E24" s="404"/>
      <c r="F24" s="404"/>
      <c r="G24" s="404"/>
      <c r="H24" s="404"/>
      <c r="I24" s="404"/>
      <c r="J24" s="404"/>
      <c r="K24" s="404"/>
      <c r="L24" s="405"/>
      <c r="M24" s="8"/>
    </row>
    <row r="25" spans="1:16" x14ac:dyDescent="0.35">
      <c r="B25" s="401"/>
      <c r="C25" s="402"/>
      <c r="D25" s="403"/>
      <c r="E25" s="404"/>
      <c r="F25" s="404"/>
      <c r="G25" s="404"/>
      <c r="H25" s="404"/>
      <c r="I25" s="404"/>
      <c r="J25" s="404"/>
      <c r="K25" s="404"/>
      <c r="L25" s="405"/>
      <c r="M25" s="8"/>
    </row>
    <row r="26" spans="1:16" x14ac:dyDescent="0.35">
      <c r="B26" s="401"/>
      <c r="C26" s="402"/>
      <c r="D26" s="403"/>
      <c r="E26" s="404"/>
      <c r="F26" s="404"/>
      <c r="G26" s="404"/>
      <c r="H26" s="404"/>
      <c r="I26" s="404"/>
      <c r="J26" s="404"/>
      <c r="K26" s="404"/>
      <c r="L26" s="405"/>
      <c r="M26" s="8"/>
      <c r="O26" s="22"/>
    </row>
    <row r="27" spans="1:16" x14ac:dyDescent="0.35">
      <c r="B27" s="401"/>
      <c r="C27" s="402"/>
      <c r="D27" s="403"/>
      <c r="E27" s="404"/>
      <c r="F27" s="404"/>
      <c r="G27" s="404"/>
      <c r="H27" s="404"/>
      <c r="I27" s="404"/>
      <c r="J27" s="404"/>
      <c r="K27" s="404"/>
      <c r="L27" s="405"/>
      <c r="M27" s="8"/>
      <c r="O27" s="22"/>
    </row>
    <row r="28" spans="1:16" x14ac:dyDescent="0.35">
      <c r="B28" s="401"/>
      <c r="C28" s="402"/>
      <c r="D28" s="403"/>
      <c r="E28" s="404"/>
      <c r="F28" s="404"/>
      <c r="G28" s="404"/>
      <c r="H28" s="404"/>
      <c r="I28" s="404"/>
      <c r="J28" s="404"/>
      <c r="K28" s="404"/>
      <c r="L28" s="405"/>
      <c r="M28" s="8"/>
    </row>
    <row r="29" spans="1:16" s="34" customFormat="1" x14ac:dyDescent="0.35">
      <c r="A29" s="89"/>
      <c r="B29" s="401"/>
      <c r="C29" s="402"/>
      <c r="D29" s="403"/>
      <c r="E29" s="404"/>
      <c r="F29" s="404"/>
      <c r="G29" s="404"/>
      <c r="H29" s="404"/>
      <c r="I29" s="404"/>
      <c r="J29" s="404"/>
      <c r="K29" s="404"/>
      <c r="L29" s="405"/>
      <c r="N29" s="90"/>
    </row>
    <row r="30" spans="1:16" x14ac:dyDescent="0.35">
      <c r="B30" s="401"/>
      <c r="C30" s="402"/>
      <c r="D30" s="403"/>
      <c r="E30" s="404"/>
      <c r="F30" s="404"/>
      <c r="G30" s="404"/>
      <c r="H30" s="404"/>
      <c r="I30" s="404"/>
      <c r="J30" s="404"/>
      <c r="K30" s="404"/>
      <c r="L30" s="405"/>
    </row>
    <row r="31" spans="1:16" x14ac:dyDescent="0.35">
      <c r="B31" s="401"/>
      <c r="C31" s="402"/>
      <c r="D31" s="403"/>
      <c r="E31" s="404"/>
      <c r="F31" s="404"/>
      <c r="G31" s="404"/>
      <c r="H31" s="404"/>
      <c r="I31" s="404"/>
      <c r="J31" s="404"/>
      <c r="K31" s="404"/>
      <c r="L31" s="405"/>
    </row>
    <row r="32" spans="1:16" x14ac:dyDescent="0.35">
      <c r="B32" s="401"/>
      <c r="C32" s="402"/>
      <c r="D32" s="403"/>
      <c r="E32" s="404"/>
      <c r="F32" s="404"/>
      <c r="G32" s="404"/>
      <c r="H32" s="404"/>
      <c r="I32" s="404"/>
      <c r="J32" s="404"/>
      <c r="K32" s="404"/>
      <c r="L32" s="405"/>
    </row>
    <row r="33" spans="2:16" x14ac:dyDescent="0.35">
      <c r="B33" s="401" t="str">
        <f>IF(Intro!$G$22="English",O33,P33)</f>
        <v>Comment 3</v>
      </c>
      <c r="C33" s="402"/>
      <c r="D33" s="403"/>
      <c r="E33" s="404"/>
      <c r="F33" s="404"/>
      <c r="G33" s="404"/>
      <c r="H33" s="404"/>
      <c r="I33" s="404"/>
      <c r="J33" s="404"/>
      <c r="K33" s="404"/>
      <c r="L33" s="405"/>
      <c r="O33" s="22" t="s">
        <v>96</v>
      </c>
      <c r="P33" s="8" t="s">
        <v>97</v>
      </c>
    </row>
    <row r="34" spans="2:16" x14ac:dyDescent="0.35">
      <c r="B34" s="401"/>
      <c r="C34" s="402"/>
      <c r="D34" s="403"/>
      <c r="E34" s="404"/>
      <c r="F34" s="404"/>
      <c r="G34" s="404"/>
      <c r="H34" s="404"/>
      <c r="I34" s="404"/>
      <c r="J34" s="404"/>
      <c r="K34" s="404"/>
      <c r="L34" s="405"/>
    </row>
    <row r="35" spans="2:16" x14ac:dyDescent="0.35">
      <c r="B35" s="401"/>
      <c r="C35" s="402"/>
      <c r="D35" s="403"/>
      <c r="E35" s="404"/>
      <c r="F35" s="404"/>
      <c r="G35" s="404"/>
      <c r="H35" s="404"/>
      <c r="I35" s="404"/>
      <c r="J35" s="404"/>
      <c r="K35" s="404"/>
      <c r="L35" s="405"/>
    </row>
    <row r="36" spans="2:16" x14ac:dyDescent="0.35">
      <c r="B36" s="401"/>
      <c r="C36" s="402"/>
      <c r="D36" s="403"/>
      <c r="E36" s="404"/>
      <c r="F36" s="404"/>
      <c r="G36" s="404"/>
      <c r="H36" s="404"/>
      <c r="I36" s="404"/>
      <c r="J36" s="404"/>
      <c r="K36" s="404"/>
      <c r="L36" s="405"/>
    </row>
    <row r="37" spans="2:16" x14ac:dyDescent="0.35">
      <c r="B37" s="401"/>
      <c r="C37" s="402"/>
      <c r="D37" s="403"/>
      <c r="E37" s="404"/>
      <c r="F37" s="404"/>
      <c r="G37" s="404"/>
      <c r="H37" s="404"/>
      <c r="I37" s="404"/>
      <c r="J37" s="404"/>
      <c r="K37" s="404"/>
      <c r="L37" s="405"/>
      <c r="M37" s="8"/>
      <c r="O37" s="22"/>
    </row>
    <row r="38" spans="2:16" x14ac:dyDescent="0.35">
      <c r="B38" s="401"/>
      <c r="C38" s="402"/>
      <c r="D38" s="403"/>
      <c r="E38" s="404"/>
      <c r="F38" s="404"/>
      <c r="G38" s="404"/>
      <c r="H38" s="404"/>
      <c r="I38" s="404"/>
      <c r="J38" s="404"/>
      <c r="K38" s="404"/>
      <c r="L38" s="405"/>
      <c r="M38" s="8"/>
      <c r="O38" s="22"/>
    </row>
    <row r="39" spans="2:16" x14ac:dyDescent="0.35">
      <c r="B39" s="401"/>
      <c r="C39" s="402"/>
      <c r="D39" s="403"/>
      <c r="E39" s="404"/>
      <c r="F39" s="404"/>
      <c r="G39" s="404"/>
      <c r="H39" s="404"/>
      <c r="I39" s="404"/>
      <c r="J39" s="404"/>
      <c r="K39" s="404"/>
      <c r="L39" s="405"/>
    </row>
    <row r="40" spans="2:16" x14ac:dyDescent="0.35">
      <c r="B40" s="401"/>
      <c r="C40" s="402"/>
      <c r="D40" s="403"/>
      <c r="E40" s="404"/>
      <c r="F40" s="404"/>
      <c r="G40" s="404"/>
      <c r="H40" s="404"/>
      <c r="I40" s="404"/>
      <c r="J40" s="404"/>
      <c r="K40" s="404"/>
      <c r="L40" s="405"/>
    </row>
    <row r="41" spans="2:16" x14ac:dyDescent="0.35">
      <c r="B41" s="401"/>
      <c r="C41" s="402"/>
      <c r="D41" s="403"/>
      <c r="E41" s="404"/>
      <c r="F41" s="404"/>
      <c r="G41" s="404"/>
      <c r="H41" s="404"/>
      <c r="I41" s="404"/>
      <c r="J41" s="404"/>
      <c r="K41" s="404"/>
      <c r="L41" s="405"/>
    </row>
    <row r="42" spans="2:16" x14ac:dyDescent="0.35">
      <c r="B42" s="401"/>
      <c r="C42" s="402"/>
      <c r="D42" s="403"/>
      <c r="E42" s="404"/>
      <c r="F42" s="404"/>
      <c r="G42" s="404"/>
      <c r="H42" s="404"/>
      <c r="I42" s="404"/>
      <c r="J42" s="404"/>
      <c r="K42" s="404"/>
      <c r="L42" s="405"/>
    </row>
    <row r="43" spans="2:16" x14ac:dyDescent="0.35">
      <c r="B43" s="401" t="str">
        <f>IF(Intro!$G$22="English",O43,P43)</f>
        <v>Comment 4</v>
      </c>
      <c r="C43" s="402"/>
      <c r="D43" s="403"/>
      <c r="E43" s="404"/>
      <c r="F43" s="404"/>
      <c r="G43" s="404"/>
      <c r="H43" s="404"/>
      <c r="I43" s="404"/>
      <c r="J43" s="404"/>
      <c r="K43" s="404"/>
      <c r="L43" s="405"/>
      <c r="O43" s="22" t="s">
        <v>98</v>
      </c>
      <c r="P43" s="8" t="s">
        <v>99</v>
      </c>
    </row>
    <row r="44" spans="2:16" x14ac:dyDescent="0.35">
      <c r="B44" s="401"/>
      <c r="C44" s="402"/>
      <c r="D44" s="403"/>
      <c r="E44" s="404"/>
      <c r="F44" s="404"/>
      <c r="G44" s="404"/>
      <c r="H44" s="404"/>
      <c r="I44" s="404"/>
      <c r="J44" s="404"/>
      <c r="K44" s="404"/>
      <c r="L44" s="405"/>
    </row>
    <row r="45" spans="2:16" x14ac:dyDescent="0.35">
      <c r="B45" s="401"/>
      <c r="C45" s="402"/>
      <c r="D45" s="403"/>
      <c r="E45" s="404"/>
      <c r="F45" s="404"/>
      <c r="G45" s="404"/>
      <c r="H45" s="404"/>
      <c r="I45" s="404"/>
      <c r="J45" s="404"/>
      <c r="K45" s="404"/>
      <c r="L45" s="405"/>
    </row>
    <row r="46" spans="2:16" x14ac:dyDescent="0.35">
      <c r="B46" s="401"/>
      <c r="C46" s="402"/>
      <c r="D46" s="403"/>
      <c r="E46" s="404"/>
      <c r="F46" s="404"/>
      <c r="G46" s="404"/>
      <c r="H46" s="404"/>
      <c r="I46" s="404"/>
      <c r="J46" s="404"/>
      <c r="K46" s="404"/>
      <c r="L46" s="405"/>
    </row>
    <row r="47" spans="2:16" x14ac:dyDescent="0.35">
      <c r="B47" s="401"/>
      <c r="C47" s="402"/>
      <c r="D47" s="403"/>
      <c r="E47" s="404"/>
      <c r="F47" s="404"/>
      <c r="G47" s="404"/>
      <c r="H47" s="404"/>
      <c r="I47" s="404"/>
      <c r="J47" s="404"/>
      <c r="K47" s="404"/>
      <c r="L47" s="405"/>
      <c r="M47" s="8"/>
      <c r="O47" s="22"/>
    </row>
    <row r="48" spans="2:16" x14ac:dyDescent="0.35">
      <c r="B48" s="401"/>
      <c r="C48" s="402"/>
      <c r="D48" s="403"/>
      <c r="E48" s="404"/>
      <c r="F48" s="404"/>
      <c r="G48" s="404"/>
      <c r="H48" s="404"/>
      <c r="I48" s="404"/>
      <c r="J48" s="404"/>
      <c r="K48" s="404"/>
      <c r="L48" s="405"/>
      <c r="M48" s="8"/>
      <c r="O48" s="22"/>
    </row>
    <row r="49" spans="1:16" x14ac:dyDescent="0.35">
      <c r="B49" s="401"/>
      <c r="C49" s="402"/>
      <c r="D49" s="403"/>
      <c r="E49" s="404"/>
      <c r="F49" s="404"/>
      <c r="G49" s="404"/>
      <c r="H49" s="404"/>
      <c r="I49" s="404"/>
      <c r="J49" s="404"/>
      <c r="K49" s="404"/>
      <c r="L49" s="405"/>
    </row>
    <row r="50" spans="1:16" x14ac:dyDescent="0.35">
      <c r="B50" s="401"/>
      <c r="C50" s="402"/>
      <c r="D50" s="403"/>
      <c r="E50" s="404"/>
      <c r="F50" s="404"/>
      <c r="G50" s="404"/>
      <c r="H50" s="404"/>
      <c r="I50" s="404"/>
      <c r="J50" s="404"/>
      <c r="K50" s="404"/>
      <c r="L50" s="405"/>
    </row>
    <row r="51" spans="1:16" x14ac:dyDescent="0.35">
      <c r="B51" s="401"/>
      <c r="C51" s="402"/>
      <c r="D51" s="403"/>
      <c r="E51" s="404"/>
      <c r="F51" s="404"/>
      <c r="G51" s="404"/>
      <c r="H51" s="404"/>
      <c r="I51" s="404"/>
      <c r="J51" s="404"/>
      <c r="K51" s="404"/>
      <c r="L51" s="405"/>
    </row>
    <row r="52" spans="1:16" x14ac:dyDescent="0.35">
      <c r="B52" s="401"/>
      <c r="C52" s="402"/>
      <c r="D52" s="403"/>
      <c r="E52" s="404"/>
      <c r="F52" s="404"/>
      <c r="G52" s="404"/>
      <c r="H52" s="404"/>
      <c r="I52" s="404"/>
      <c r="J52" s="404"/>
      <c r="K52" s="404"/>
      <c r="L52" s="405"/>
    </row>
    <row r="53" spans="1:16" x14ac:dyDescent="0.35">
      <c r="B53" s="401" t="str">
        <f>IF(Intro!$G$22="English",O53,P53)</f>
        <v>Comment 5</v>
      </c>
      <c r="C53" s="402"/>
      <c r="D53" s="403"/>
      <c r="E53" s="404"/>
      <c r="F53" s="404"/>
      <c r="G53" s="404"/>
      <c r="H53" s="404"/>
      <c r="I53" s="404"/>
      <c r="J53" s="404"/>
      <c r="K53" s="404"/>
      <c r="L53" s="405"/>
      <c r="O53" s="22" t="s">
        <v>100</v>
      </c>
      <c r="P53" s="8" t="s">
        <v>101</v>
      </c>
    </row>
    <row r="54" spans="1:16" x14ac:dyDescent="0.35">
      <c r="B54" s="401"/>
      <c r="C54" s="402"/>
      <c r="D54" s="403"/>
      <c r="E54" s="404"/>
      <c r="F54" s="404"/>
      <c r="G54" s="404"/>
      <c r="H54" s="404"/>
      <c r="I54" s="404"/>
      <c r="J54" s="404"/>
      <c r="K54" s="404"/>
      <c r="L54" s="405"/>
    </row>
    <row r="55" spans="1:16" x14ac:dyDescent="0.35">
      <c r="B55" s="401"/>
      <c r="C55" s="402"/>
      <c r="D55" s="403"/>
      <c r="E55" s="404"/>
      <c r="F55" s="404"/>
      <c r="G55" s="404"/>
      <c r="H55" s="404"/>
      <c r="I55" s="404"/>
      <c r="J55" s="404"/>
      <c r="K55" s="404"/>
      <c r="L55" s="405"/>
    </row>
    <row r="56" spans="1:16" x14ac:dyDescent="0.35">
      <c r="B56" s="401"/>
      <c r="C56" s="402"/>
      <c r="D56" s="403"/>
      <c r="E56" s="404"/>
      <c r="F56" s="404"/>
      <c r="G56" s="404"/>
      <c r="H56" s="404"/>
      <c r="I56" s="404"/>
      <c r="J56" s="404"/>
      <c r="K56" s="404"/>
      <c r="L56" s="405"/>
      <c r="M56" s="8"/>
      <c r="O56" s="22"/>
    </row>
    <row r="57" spans="1:16" x14ac:dyDescent="0.35">
      <c r="B57" s="401"/>
      <c r="C57" s="402"/>
      <c r="D57" s="403"/>
      <c r="E57" s="404"/>
      <c r="F57" s="404"/>
      <c r="G57" s="404"/>
      <c r="H57" s="404"/>
      <c r="I57" s="404"/>
      <c r="J57" s="404"/>
      <c r="K57" s="404"/>
      <c r="L57" s="405"/>
      <c r="M57" s="8"/>
      <c r="O57" s="22"/>
    </row>
    <row r="58" spans="1:16" x14ac:dyDescent="0.35">
      <c r="B58" s="401"/>
      <c r="C58" s="402"/>
      <c r="D58" s="403"/>
      <c r="E58" s="404"/>
      <c r="F58" s="404"/>
      <c r="G58" s="404"/>
      <c r="H58" s="404"/>
      <c r="I58" s="404"/>
      <c r="J58" s="404"/>
      <c r="K58" s="404"/>
      <c r="L58" s="405"/>
    </row>
    <row r="59" spans="1:16" x14ac:dyDescent="0.35">
      <c r="B59" s="401"/>
      <c r="C59" s="402"/>
      <c r="D59" s="403"/>
      <c r="E59" s="404"/>
      <c r="F59" s="404"/>
      <c r="G59" s="404"/>
      <c r="H59" s="404"/>
      <c r="I59" s="404"/>
      <c r="J59" s="404"/>
      <c r="K59" s="404"/>
      <c r="L59" s="405"/>
    </row>
    <row r="60" spans="1:16" x14ac:dyDescent="0.35">
      <c r="B60" s="401"/>
      <c r="C60" s="402"/>
      <c r="D60" s="403"/>
      <c r="E60" s="404"/>
      <c r="F60" s="404"/>
      <c r="G60" s="404"/>
      <c r="H60" s="404"/>
      <c r="I60" s="404"/>
      <c r="J60" s="404"/>
      <c r="K60" s="404"/>
      <c r="L60" s="405"/>
    </row>
    <row r="61" spans="1:16" x14ac:dyDescent="0.35">
      <c r="B61" s="401"/>
      <c r="C61" s="402"/>
      <c r="D61" s="403"/>
      <c r="E61" s="404"/>
      <c r="F61" s="404"/>
      <c r="G61" s="404"/>
      <c r="H61" s="404"/>
      <c r="I61" s="404"/>
      <c r="J61" s="404"/>
      <c r="K61" s="404"/>
      <c r="L61" s="405"/>
    </row>
    <row r="62" spans="1:16" x14ac:dyDescent="0.35">
      <c r="B62" s="406"/>
      <c r="C62" s="407"/>
      <c r="D62" s="408"/>
      <c r="E62" s="409"/>
      <c r="F62" s="409"/>
      <c r="G62" s="409"/>
      <c r="H62" s="409"/>
      <c r="I62" s="409"/>
      <c r="J62" s="409"/>
      <c r="K62" s="409"/>
      <c r="L62" s="410"/>
    </row>
    <row r="63" spans="1:16" s="34" customFormat="1" x14ac:dyDescent="0.35">
      <c r="A63" s="89"/>
      <c r="B63" s="5"/>
      <c r="C63" s="91"/>
      <c r="D63" s="91"/>
      <c r="E63" s="91"/>
      <c r="F63" s="91"/>
      <c r="G63" s="91"/>
      <c r="H63" s="91"/>
      <c r="I63" s="91"/>
      <c r="J63" s="91"/>
      <c r="K63" s="91"/>
      <c r="L63" s="91"/>
      <c r="N63" s="90"/>
    </row>
  </sheetData>
  <mergeCells count="21">
    <mergeCell ref="B43:C52"/>
    <mergeCell ref="D43:D52"/>
    <mergeCell ref="E43:L52"/>
    <mergeCell ref="B53:C62"/>
    <mergeCell ref="D53:D62"/>
    <mergeCell ref="E53:L62"/>
    <mergeCell ref="B33:C42"/>
    <mergeCell ref="D33:D42"/>
    <mergeCell ref="E33:L42"/>
    <mergeCell ref="B10:L10"/>
    <mergeCell ref="E12:L12"/>
    <mergeCell ref="B13:C22"/>
    <mergeCell ref="D13:D22"/>
    <mergeCell ref="E13:L22"/>
    <mergeCell ref="B4:L4"/>
    <mergeCell ref="B5:L5"/>
    <mergeCell ref="B6:L6"/>
    <mergeCell ref="B8:L8"/>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5E2CB3A5-BE01-495C-8471-7198678420D4}">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R26"/>
  <sheetViews>
    <sheetView showGridLines="0" zoomScaleNormal="100" workbookViewId="0"/>
  </sheetViews>
  <sheetFormatPr defaultColWidth="9.26953125" defaultRowHeight="14" x14ac:dyDescent="0.35"/>
  <cols>
    <col min="1" max="1" width="1.7265625" style="4" customWidth="1"/>
    <col min="2" max="12" width="14.54296875" style="2" customWidth="1"/>
    <col min="13" max="13" width="9.36328125" style="7" customWidth="1"/>
    <col min="14" max="14" width="9.36328125" style="8" customWidth="1"/>
    <col min="15" max="15" width="85.54296875" style="8" hidden="1" customWidth="1"/>
    <col min="16" max="16" width="116.81640625" style="8" hidden="1" customWidth="1"/>
    <col min="17" max="25" width="9.36328125" style="8" customWidth="1"/>
    <col min="26" max="16384" width="9.26953125" style="8"/>
  </cols>
  <sheetData>
    <row r="1" spans="1:18" x14ac:dyDescent="0.35">
      <c r="O1" s="9" t="s">
        <v>67</v>
      </c>
      <c r="P1" s="9" t="s">
        <v>77</v>
      </c>
    </row>
    <row r="2" spans="1:18" x14ac:dyDescent="0.35">
      <c r="B2" s="10" t="s">
        <v>0</v>
      </c>
      <c r="C2" s="10"/>
      <c r="D2" s="10"/>
      <c r="O2" s="1"/>
      <c r="P2" s="1"/>
    </row>
    <row r="3" spans="1:18" x14ac:dyDescent="0.35">
      <c r="B3" s="12"/>
      <c r="C3" s="12"/>
      <c r="D3" s="12"/>
      <c r="O3" s="1"/>
      <c r="P3" s="1"/>
    </row>
    <row r="4" spans="1:18" s="1" customFormat="1" x14ac:dyDescent="0.35">
      <c r="A4" s="5"/>
      <c r="B4" s="299" t="str">
        <f>Info!B4</f>
        <v>UNIONS' QUESTIONNAIRE</v>
      </c>
      <c r="C4" s="299"/>
      <c r="D4" s="299"/>
      <c r="E4" s="299"/>
      <c r="F4" s="299"/>
      <c r="G4" s="299"/>
      <c r="H4" s="299"/>
      <c r="I4" s="299"/>
      <c r="J4" s="299"/>
      <c r="K4" s="299"/>
      <c r="L4" s="299"/>
      <c r="M4" s="26"/>
      <c r="N4" s="26"/>
      <c r="O4" s="24"/>
      <c r="P4" s="24"/>
    </row>
    <row r="5" spans="1:18" s="1" customFormat="1" x14ac:dyDescent="0.35">
      <c r="A5" s="5"/>
      <c r="B5" s="299" t="str">
        <f>Info!B5</f>
        <v>RR-2025-002</v>
      </c>
      <c r="C5" s="299"/>
      <c r="D5" s="299"/>
      <c r="E5" s="299"/>
      <c r="F5" s="299"/>
      <c r="G5" s="299"/>
      <c r="H5" s="299"/>
      <c r="I5" s="299"/>
      <c r="J5" s="299"/>
      <c r="K5" s="299"/>
      <c r="L5" s="299"/>
      <c r="M5" s="26"/>
      <c r="N5" s="26"/>
      <c r="O5" s="24"/>
      <c r="P5" s="24"/>
    </row>
    <row r="6" spans="1:18" s="6" customFormat="1" x14ac:dyDescent="0.35">
      <c r="A6" s="5"/>
      <c r="B6" s="299" t="str">
        <f>Info!B6</f>
        <v>CONCRETE REINFORCING BAR</v>
      </c>
      <c r="C6" s="299"/>
      <c r="D6" s="299"/>
      <c r="E6" s="299"/>
      <c r="F6" s="299"/>
      <c r="G6" s="299"/>
      <c r="H6" s="299"/>
      <c r="I6" s="299"/>
      <c r="J6" s="299"/>
      <c r="K6" s="299"/>
      <c r="L6" s="299"/>
      <c r="M6" s="24"/>
      <c r="N6" s="24"/>
      <c r="O6" s="16"/>
      <c r="P6" s="16"/>
    </row>
    <row r="7" spans="1:18" s="6" customFormat="1" x14ac:dyDescent="0.35">
      <c r="A7" s="5"/>
      <c r="B7" s="15"/>
      <c r="C7" s="15"/>
      <c r="D7" s="15"/>
      <c r="E7" s="3"/>
      <c r="F7" s="3"/>
      <c r="G7" s="3"/>
      <c r="H7" s="3"/>
      <c r="I7" s="3"/>
      <c r="J7" s="3"/>
      <c r="K7" s="3"/>
      <c r="L7" s="3"/>
      <c r="O7" s="16"/>
      <c r="P7" s="16"/>
    </row>
    <row r="8" spans="1:18" x14ac:dyDescent="0.35">
      <c r="B8" s="214" t="str">
        <f>UPPER(IF(Intro!$G$22="English",O8,P8))</f>
        <v>CONFIRMATION OF REPORTED DATA</v>
      </c>
      <c r="C8" s="215"/>
      <c r="D8" s="215"/>
      <c r="E8" s="215"/>
      <c r="F8" s="215"/>
      <c r="G8" s="215"/>
      <c r="H8" s="215"/>
      <c r="I8" s="215"/>
      <c r="J8" s="215"/>
      <c r="K8" s="215"/>
      <c r="L8" s="216"/>
      <c r="M8" s="8"/>
      <c r="O8" s="8" t="s">
        <v>32</v>
      </c>
      <c r="P8" s="8" t="s">
        <v>19</v>
      </c>
    </row>
    <row r="9" spans="1:18" x14ac:dyDescent="0.35">
      <c r="B9" s="82"/>
      <c r="C9" s="83"/>
      <c r="D9" s="83"/>
      <c r="E9" s="83"/>
      <c r="F9" s="83"/>
      <c r="G9" s="83"/>
      <c r="H9" s="83"/>
      <c r="I9" s="83"/>
      <c r="J9" s="83"/>
      <c r="K9" s="83"/>
      <c r="L9" s="84"/>
      <c r="M9" s="8"/>
    </row>
    <row r="10" spans="1:18" s="35" customFormat="1" x14ac:dyDescent="0.35">
      <c r="A10" s="85"/>
      <c r="B10" s="425" t="str">
        <f>IF(Intro!$G$22="English",O10,P10)</f>
        <v>Confirm that all data reported pertain to the goods as defined in the "Intro" tab.</v>
      </c>
      <c r="C10" s="426"/>
      <c r="D10" s="426"/>
      <c r="E10" s="426"/>
      <c r="F10" s="426"/>
      <c r="G10" s="426"/>
      <c r="H10" s="426"/>
      <c r="I10" s="426"/>
      <c r="J10" s="113"/>
      <c r="K10" s="79"/>
      <c r="L10" s="80"/>
      <c r="O10" s="35" t="s">
        <v>256</v>
      </c>
      <c r="P10" s="35" t="s">
        <v>257</v>
      </c>
    </row>
    <row r="11" spans="1:18" s="35" customFormat="1" x14ac:dyDescent="0.35">
      <c r="A11" s="85"/>
      <c r="B11" s="220" t="str">
        <f>IF(Intro!$G$22="English",O11,P11)</f>
        <v>Confirm that all data provided only pertains to your union's members employed in the production of the goods in Canada.</v>
      </c>
      <c r="C11" s="221"/>
      <c r="D11" s="221"/>
      <c r="E11" s="221"/>
      <c r="F11" s="221"/>
      <c r="G11" s="221"/>
      <c r="H11" s="221"/>
      <c r="I11" s="221"/>
      <c r="J11" s="403"/>
      <c r="K11" s="79"/>
      <c r="L11" s="80"/>
      <c r="N11" s="59"/>
      <c r="O11" s="65" t="str">
        <f>"Confirm that all data provided only pertains to your union's members employed in the production of the goods in Canada."</f>
        <v>Confirm that all data provided only pertains to your union's members employed in the production of the goods in Canada.</v>
      </c>
      <c r="P11" s="49" t="str">
        <f>"Confirmez que toutes les données déclarées ne concernent que les membres de votre syndicat employés dans la production des marchandises au Canada."</f>
        <v>Confirmez que toutes les données déclarées ne concernent que les membres de votre syndicat employés dans la production des marchandises au Canada.</v>
      </c>
      <c r="Q11" s="140"/>
      <c r="R11" s="59"/>
    </row>
    <row r="12" spans="1:18" s="35" customFormat="1" x14ac:dyDescent="0.35">
      <c r="A12" s="85"/>
      <c r="B12" s="220"/>
      <c r="C12" s="221"/>
      <c r="D12" s="221"/>
      <c r="E12" s="221"/>
      <c r="F12" s="221"/>
      <c r="G12" s="221"/>
      <c r="H12" s="221"/>
      <c r="I12" s="221"/>
      <c r="J12" s="403"/>
      <c r="K12" s="79"/>
      <c r="L12" s="80"/>
      <c r="N12" s="59"/>
      <c r="O12" s="64"/>
      <c r="P12" s="73"/>
      <c r="Q12" s="64"/>
    </row>
    <row r="13" spans="1:18" s="35" customFormat="1" x14ac:dyDescent="0.35">
      <c r="A13" s="85"/>
      <c r="B13" s="425" t="str">
        <f>IF(Intro!$G$22="English",O13,P13)</f>
        <v>Confirm that all values reported are in Canadian dollars.</v>
      </c>
      <c r="C13" s="426"/>
      <c r="D13" s="426"/>
      <c r="E13" s="426" t="e">
        <f>IF(SUM(#REF!)&lt;&gt;0,"X","-")</f>
        <v>#REF!</v>
      </c>
      <c r="F13" s="426" t="e">
        <f>IF(SUM(#REF!)&lt;&gt;0,"X","-")</f>
        <v>#REF!</v>
      </c>
      <c r="G13" s="426" t="e">
        <f>IF(SUM(#REF!)&lt;&gt;0,"X","-")</f>
        <v>#REF!</v>
      </c>
      <c r="H13" s="426" t="e">
        <f>IF(SUM(#REF!)&lt;&gt;0,"X","-")</f>
        <v>#REF!</v>
      </c>
      <c r="I13" s="426" t="e">
        <f>IF(SUM(#REF!)&lt;&gt;0,"X","-")</f>
        <v>#REF!</v>
      </c>
      <c r="J13" s="116"/>
      <c r="K13" s="59"/>
      <c r="L13" s="81"/>
      <c r="O13" s="35" t="s">
        <v>197</v>
      </c>
      <c r="P13" s="35" t="s">
        <v>198</v>
      </c>
    </row>
    <row r="14" spans="1:18" s="35" customFormat="1" x14ac:dyDescent="0.35">
      <c r="A14" s="85"/>
      <c r="B14" s="425" t="str">
        <f>IF(Intro!$G$22="English",O14,P14)</f>
        <v>Confirm that all information is reported on a calendar-year basis.</v>
      </c>
      <c r="C14" s="426"/>
      <c r="D14" s="426"/>
      <c r="E14" s="426" t="e">
        <f>IF(SUM(#REF!)&lt;&gt;0,"X","-")</f>
        <v>#REF!</v>
      </c>
      <c r="F14" s="426" t="e">
        <f>IF(SUM(#REF!)&lt;&gt;0,"X","-")</f>
        <v>#REF!</v>
      </c>
      <c r="G14" s="426" t="e">
        <f>IF(SUM(#REF!)&lt;&gt;0,"X","-")</f>
        <v>#REF!</v>
      </c>
      <c r="H14" s="426" t="e">
        <f>IF(SUM(#REF!)&lt;&gt;0,"X","-")</f>
        <v>#REF!</v>
      </c>
      <c r="I14" s="426" t="e">
        <f>IF(SUM(#REF!)&lt;&gt;0,"X","-")</f>
        <v>#REF!</v>
      </c>
      <c r="J14" s="116"/>
      <c r="K14" s="79"/>
      <c r="L14" s="80"/>
      <c r="O14" s="35" t="s">
        <v>63</v>
      </c>
      <c r="P14" s="35" t="s">
        <v>64</v>
      </c>
    </row>
    <row r="15" spans="1:18" x14ac:dyDescent="0.35">
      <c r="B15" s="82"/>
      <c r="C15" s="83"/>
      <c r="D15" s="83"/>
      <c r="E15" s="83"/>
      <c r="F15" s="83"/>
      <c r="G15" s="83"/>
      <c r="H15" s="83"/>
      <c r="I15" s="83"/>
      <c r="J15" s="83"/>
      <c r="K15" s="83"/>
      <c r="L15" s="84"/>
      <c r="M15" s="8"/>
    </row>
    <row r="16" spans="1:18" s="35" customFormat="1" x14ac:dyDescent="0.35">
      <c r="A16" s="85"/>
      <c r="B16" s="217" t="str">
        <f>IF(Intro!$G$22="English",O16,P16)</f>
        <v>If no, explain.</v>
      </c>
      <c r="C16" s="218"/>
      <c r="D16" s="218"/>
      <c r="E16" s="218"/>
      <c r="F16" s="218"/>
      <c r="G16" s="218"/>
      <c r="H16" s="218"/>
      <c r="I16" s="218"/>
      <c r="J16" s="218"/>
      <c r="K16" s="117"/>
      <c r="L16" s="115"/>
      <c r="O16" s="126" t="s">
        <v>250</v>
      </c>
      <c r="P16" s="6" t="s">
        <v>251</v>
      </c>
    </row>
    <row r="17" spans="1:16" s="35" customFormat="1" x14ac:dyDescent="0.35">
      <c r="A17" s="85"/>
      <c r="B17" s="122"/>
      <c r="C17" s="123"/>
      <c r="D17" s="123"/>
      <c r="E17" s="123"/>
      <c r="F17" s="123"/>
      <c r="G17" s="123"/>
      <c r="H17" s="123"/>
      <c r="I17" s="123"/>
      <c r="J17" s="123"/>
      <c r="K17" s="125"/>
      <c r="L17" s="124"/>
      <c r="O17" s="126"/>
      <c r="P17" s="6"/>
    </row>
    <row r="18" spans="1:16" s="35" customFormat="1" x14ac:dyDescent="0.35">
      <c r="A18" s="85"/>
      <c r="B18" s="436"/>
      <c r="C18" s="437"/>
      <c r="D18" s="437"/>
      <c r="E18" s="437"/>
      <c r="F18" s="437"/>
      <c r="G18" s="437"/>
      <c r="H18" s="437"/>
      <c r="I18" s="437"/>
      <c r="J18" s="437"/>
      <c r="K18" s="437"/>
      <c r="L18" s="438"/>
    </row>
    <row r="19" spans="1:16" s="35" customFormat="1" x14ac:dyDescent="0.35">
      <c r="A19" s="85"/>
      <c r="B19" s="436"/>
      <c r="C19" s="437"/>
      <c r="D19" s="437"/>
      <c r="E19" s="437"/>
      <c r="F19" s="437"/>
      <c r="G19" s="437"/>
      <c r="H19" s="437"/>
      <c r="I19" s="437"/>
      <c r="J19" s="437"/>
      <c r="K19" s="437"/>
      <c r="L19" s="438"/>
    </row>
    <row r="20" spans="1:16" s="35" customFormat="1" x14ac:dyDescent="0.35">
      <c r="A20" s="85"/>
      <c r="B20" s="436"/>
      <c r="C20" s="437"/>
      <c r="D20" s="437"/>
      <c r="E20" s="437"/>
      <c r="F20" s="437"/>
      <c r="G20" s="437"/>
      <c r="H20" s="437"/>
      <c r="I20" s="437"/>
      <c r="J20" s="437"/>
      <c r="K20" s="437"/>
      <c r="L20" s="438"/>
    </row>
    <row r="21" spans="1:16" s="35" customFormat="1" x14ac:dyDescent="0.35">
      <c r="A21" s="85"/>
      <c r="B21" s="436"/>
      <c r="C21" s="437"/>
      <c r="D21" s="437"/>
      <c r="E21" s="437"/>
      <c r="F21" s="437"/>
      <c r="G21" s="437"/>
      <c r="H21" s="437"/>
      <c r="I21" s="437"/>
      <c r="J21" s="437"/>
      <c r="K21" s="437"/>
      <c r="L21" s="438"/>
    </row>
    <row r="22" spans="1:16" s="35" customFormat="1" x14ac:dyDescent="0.35">
      <c r="A22" s="85"/>
      <c r="B22" s="436"/>
      <c r="C22" s="437"/>
      <c r="D22" s="437"/>
      <c r="E22" s="437"/>
      <c r="F22" s="437"/>
      <c r="G22" s="437"/>
      <c r="H22" s="437"/>
      <c r="I22" s="437"/>
      <c r="J22" s="437"/>
      <c r="K22" s="437"/>
      <c r="L22" s="438"/>
    </row>
    <row r="23" spans="1:16" s="35" customFormat="1" x14ac:dyDescent="0.35">
      <c r="A23" s="85"/>
      <c r="B23" s="436"/>
      <c r="C23" s="437"/>
      <c r="D23" s="437"/>
      <c r="E23" s="437"/>
      <c r="F23" s="437"/>
      <c r="G23" s="437"/>
      <c r="H23" s="437"/>
      <c r="I23" s="437"/>
      <c r="J23" s="437"/>
      <c r="K23" s="437"/>
      <c r="L23" s="438"/>
    </row>
    <row r="24" spans="1:16" s="35" customFormat="1" x14ac:dyDescent="0.35">
      <c r="A24" s="85"/>
      <c r="B24" s="436"/>
      <c r="C24" s="437"/>
      <c r="D24" s="437"/>
      <c r="E24" s="437"/>
      <c r="F24" s="437"/>
      <c r="G24" s="437"/>
      <c r="H24" s="437"/>
      <c r="I24" s="437"/>
      <c r="J24" s="437"/>
      <c r="K24" s="437"/>
      <c r="L24" s="438"/>
    </row>
    <row r="25" spans="1:16" s="35" customFormat="1" x14ac:dyDescent="0.35">
      <c r="A25" s="85"/>
      <c r="B25" s="436"/>
      <c r="C25" s="437"/>
      <c r="D25" s="437"/>
      <c r="E25" s="437"/>
      <c r="F25" s="437"/>
      <c r="G25" s="437"/>
      <c r="H25" s="437"/>
      <c r="I25" s="437"/>
      <c r="J25" s="437"/>
      <c r="K25" s="437"/>
      <c r="L25" s="438"/>
    </row>
    <row r="26" spans="1:16" x14ac:dyDescent="0.35">
      <c r="B26" s="86"/>
      <c r="C26" s="87"/>
      <c r="D26" s="87"/>
      <c r="E26" s="87"/>
      <c r="F26" s="87"/>
      <c r="G26" s="87"/>
      <c r="H26" s="87"/>
      <c r="I26" s="87"/>
      <c r="J26" s="87"/>
      <c r="K26" s="87"/>
      <c r="L26" s="88"/>
      <c r="M26" s="8"/>
    </row>
  </sheetData>
  <mergeCells count="11">
    <mergeCell ref="B18:L25"/>
    <mergeCell ref="B13:I13"/>
    <mergeCell ref="B14:I14"/>
    <mergeCell ref="B10:I10"/>
    <mergeCell ref="B11:I12"/>
    <mergeCell ref="J11:J12"/>
    <mergeCell ref="B4:L4"/>
    <mergeCell ref="B5:L5"/>
    <mergeCell ref="B6:L6"/>
    <mergeCell ref="B8:L8"/>
    <mergeCell ref="B16:J16"/>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8:B23" xr:uid="{34B1D40F-61E3-46EE-B7F9-B64D438F120A}">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C7D9A2-B448-40FD-985B-3EB570B42DC4}">
          <x14:formula1>
            <xm:f>Variables!$D$23:$D$24</xm:f>
          </x14:formula1>
          <xm:sqref>J10:J14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9F6F-2CBA-4F4F-8165-F4B5671D9FCA}">
  <sheetPr>
    <tabColor rgb="FFFF0000"/>
  </sheetPr>
  <dimension ref="A1:M34"/>
  <sheetViews>
    <sheetView workbookViewId="0">
      <selection activeCell="I16" sqref="I16"/>
    </sheetView>
  </sheetViews>
  <sheetFormatPr defaultRowHeight="14.5" x14ac:dyDescent="0.35"/>
  <cols>
    <col min="2" max="2" width="2.81640625" customWidth="1"/>
    <col min="3" max="3" width="31" customWidth="1"/>
    <col min="4" max="4" width="0" hidden="1" customWidth="1"/>
    <col min="5" max="9" width="12.26953125" bestFit="1" customWidth="1"/>
    <col min="10" max="10" width="2.81640625" customWidth="1"/>
    <col min="11" max="11" width="39.7265625" customWidth="1"/>
    <col min="12" max="12" width="2.81640625" customWidth="1"/>
    <col min="13" max="13" width="15" bestFit="1" customWidth="1"/>
  </cols>
  <sheetData>
    <row r="1" spans="1:13" x14ac:dyDescent="0.35">
      <c r="A1" s="150"/>
      <c r="B1" s="150"/>
      <c r="C1" s="151"/>
      <c r="D1" s="150" t="s">
        <v>290</v>
      </c>
      <c r="E1" s="150"/>
      <c r="F1" s="150"/>
      <c r="G1" s="150"/>
      <c r="H1" s="150"/>
      <c r="I1" s="150"/>
      <c r="J1" s="150"/>
      <c r="K1" s="150"/>
      <c r="L1" s="150"/>
      <c r="M1" s="150"/>
    </row>
    <row r="2" spans="1:13" ht="15" thickBot="1" x14ac:dyDescent="0.4">
      <c r="A2" s="150"/>
      <c r="B2" s="150"/>
      <c r="C2" s="152"/>
      <c r="D2" s="150"/>
      <c r="E2" s="150"/>
      <c r="F2" s="150"/>
      <c r="G2" s="150"/>
      <c r="H2" s="150"/>
      <c r="I2" s="150"/>
      <c r="J2" s="150"/>
      <c r="K2" s="150"/>
      <c r="L2" s="150"/>
      <c r="M2" s="150"/>
    </row>
    <row r="3" spans="1:13" x14ac:dyDescent="0.35">
      <c r="A3" s="150"/>
      <c r="B3" s="153"/>
      <c r="C3" s="154"/>
      <c r="D3" s="154"/>
      <c r="E3" s="154"/>
      <c r="F3" s="154"/>
      <c r="G3" s="154"/>
      <c r="H3" s="154"/>
      <c r="I3" s="154"/>
      <c r="J3" s="154"/>
      <c r="K3" s="154"/>
      <c r="L3" s="155"/>
      <c r="M3" s="150"/>
    </row>
    <row r="4" spans="1:13" x14ac:dyDescent="0.35">
      <c r="A4" s="150"/>
      <c r="B4" s="156"/>
      <c r="C4" s="157"/>
      <c r="D4" s="157"/>
      <c r="E4" s="157"/>
      <c r="F4" s="157"/>
      <c r="G4" s="157"/>
      <c r="H4" s="439" t="s">
        <v>291</v>
      </c>
      <c r="I4" s="439"/>
      <c r="J4" s="157"/>
      <c r="K4" s="157"/>
      <c r="L4" s="158"/>
      <c r="M4" s="150"/>
    </row>
    <row r="5" spans="1:13" x14ac:dyDescent="0.35">
      <c r="A5" s="150"/>
      <c r="B5" s="159"/>
      <c r="C5" s="160">
        <f>Intro!E61</f>
        <v>0</v>
      </c>
      <c r="D5" s="161"/>
      <c r="E5" s="162">
        <v>2022</v>
      </c>
      <c r="F5" s="162">
        <v>2023</v>
      </c>
      <c r="G5" s="162">
        <v>2024</v>
      </c>
      <c r="H5" s="162">
        <v>2024</v>
      </c>
      <c r="I5" s="162">
        <v>2025</v>
      </c>
      <c r="J5" s="163"/>
      <c r="K5" s="163"/>
      <c r="L5" s="164"/>
      <c r="M5" s="150"/>
    </row>
    <row r="6" spans="1:13" x14ac:dyDescent="0.35">
      <c r="A6" s="150"/>
      <c r="B6" s="159"/>
      <c r="C6" s="165"/>
      <c r="D6" s="165"/>
      <c r="E6" s="166"/>
      <c r="F6" s="166"/>
      <c r="G6" s="166"/>
      <c r="H6" s="166"/>
      <c r="I6" s="166"/>
      <c r="J6" s="166"/>
      <c r="K6" s="165"/>
      <c r="L6" s="167"/>
      <c r="M6" s="150"/>
    </row>
    <row r="7" spans="1:13" x14ac:dyDescent="0.35">
      <c r="A7" s="150"/>
      <c r="B7" s="159"/>
      <c r="C7" s="168" t="s">
        <v>292</v>
      </c>
      <c r="D7" s="168" t="s">
        <v>293</v>
      </c>
      <c r="E7" s="169">
        <f>Public!H72</f>
        <v>0</v>
      </c>
      <c r="F7" s="169">
        <f>Public!I72</f>
        <v>0</v>
      </c>
      <c r="G7" s="169">
        <f>Public!J72</f>
        <v>0</v>
      </c>
      <c r="H7" s="169">
        <f>Public!K72</f>
        <v>0</v>
      </c>
      <c r="I7" s="169">
        <f>Public!L72</f>
        <v>0</v>
      </c>
      <c r="J7" s="170"/>
      <c r="K7" s="168" t="s">
        <v>293</v>
      </c>
      <c r="L7" s="167"/>
      <c r="M7" s="171" t="s">
        <v>294</v>
      </c>
    </row>
    <row r="8" spans="1:13" x14ac:dyDescent="0.35">
      <c r="A8" s="150"/>
      <c r="B8" s="159"/>
      <c r="C8" s="168" t="s">
        <v>295</v>
      </c>
      <c r="D8" s="168" t="s">
        <v>296</v>
      </c>
      <c r="E8" s="169">
        <f>Public!H73</f>
        <v>0</v>
      </c>
      <c r="F8" s="169">
        <f>Public!I73</f>
        <v>0</v>
      </c>
      <c r="G8" s="169">
        <f>Public!J73</f>
        <v>0</v>
      </c>
      <c r="H8" s="169">
        <f>Public!K73</f>
        <v>0</v>
      </c>
      <c r="I8" s="169">
        <f>Public!L73</f>
        <v>0</v>
      </c>
      <c r="J8" s="166"/>
      <c r="K8" s="168" t="s">
        <v>296</v>
      </c>
      <c r="L8" s="167"/>
      <c r="M8" s="171" t="s">
        <v>294</v>
      </c>
    </row>
    <row r="9" spans="1:13" x14ac:dyDescent="0.35">
      <c r="A9" s="150"/>
      <c r="B9" s="172"/>
      <c r="C9" s="173"/>
      <c r="D9" s="173"/>
      <c r="E9" s="174"/>
      <c r="F9" s="174"/>
      <c r="G9" s="174"/>
      <c r="H9" s="174"/>
      <c r="I9" s="174"/>
      <c r="J9" s="175"/>
      <c r="K9" s="173"/>
      <c r="L9" s="167"/>
      <c r="M9" s="171" t="s">
        <v>294</v>
      </c>
    </row>
    <row r="10" spans="1:13" x14ac:dyDescent="0.35">
      <c r="A10" s="150"/>
      <c r="B10" s="172"/>
      <c r="C10" s="176" t="s">
        <v>175</v>
      </c>
      <c r="D10" s="176" t="s">
        <v>106</v>
      </c>
      <c r="E10" s="177"/>
      <c r="F10" s="177"/>
      <c r="G10" s="177"/>
      <c r="H10" s="177"/>
      <c r="I10" s="177"/>
      <c r="J10" s="170"/>
      <c r="K10" s="176" t="s">
        <v>106</v>
      </c>
      <c r="L10" s="167"/>
      <c r="M10" s="171" t="s">
        <v>294</v>
      </c>
    </row>
    <row r="11" spans="1:13" x14ac:dyDescent="0.35">
      <c r="A11" s="150"/>
      <c r="B11" s="172"/>
      <c r="C11" s="178" t="s">
        <v>161</v>
      </c>
      <c r="D11" s="178" t="s">
        <v>28</v>
      </c>
      <c r="E11" s="179">
        <f>Pro!F21</f>
        <v>0</v>
      </c>
      <c r="F11" s="179">
        <f>Pro!G21</f>
        <v>0</v>
      </c>
      <c r="G11" s="179">
        <f>Pro!H21</f>
        <v>0</v>
      </c>
      <c r="H11" s="179">
        <f>Pro!I21</f>
        <v>0</v>
      </c>
      <c r="I11" s="179">
        <f>Pro!J21</f>
        <v>0</v>
      </c>
      <c r="J11" s="170"/>
      <c r="K11" s="178" t="s">
        <v>28</v>
      </c>
      <c r="L11" s="167"/>
      <c r="M11" s="171" t="s">
        <v>294</v>
      </c>
    </row>
    <row r="12" spans="1:13" x14ac:dyDescent="0.35">
      <c r="A12" s="150"/>
      <c r="B12" s="172"/>
      <c r="C12" s="178" t="s">
        <v>190</v>
      </c>
      <c r="D12" s="178" t="s">
        <v>29</v>
      </c>
      <c r="E12" s="179">
        <f>Pro!F22</f>
        <v>0</v>
      </c>
      <c r="F12" s="179">
        <f>Pro!G22</f>
        <v>0</v>
      </c>
      <c r="G12" s="179">
        <f>Pro!H22</f>
        <v>0</v>
      </c>
      <c r="H12" s="179">
        <f>Pro!I22</f>
        <v>0</v>
      </c>
      <c r="I12" s="179">
        <f>Pro!J22</f>
        <v>0</v>
      </c>
      <c r="J12" s="170"/>
      <c r="K12" s="178" t="s">
        <v>29</v>
      </c>
      <c r="L12" s="167"/>
      <c r="M12" s="171" t="s">
        <v>294</v>
      </c>
    </row>
    <row r="13" spans="1:13" x14ac:dyDescent="0.35">
      <c r="A13" s="150"/>
      <c r="B13" s="172"/>
      <c r="C13" s="180" t="s">
        <v>297</v>
      </c>
      <c r="D13" s="180" t="s">
        <v>298</v>
      </c>
      <c r="E13" s="181">
        <f>SUM(E11:E12)</f>
        <v>0</v>
      </c>
      <c r="F13" s="181">
        <f t="shared" ref="F13:I13" si="0">SUM(F11:F12)</f>
        <v>0</v>
      </c>
      <c r="G13" s="181">
        <f t="shared" si="0"/>
        <v>0</v>
      </c>
      <c r="H13" s="181">
        <f t="shared" si="0"/>
        <v>0</v>
      </c>
      <c r="I13" s="181">
        <f t="shared" si="0"/>
        <v>0</v>
      </c>
      <c r="J13" s="170"/>
      <c r="K13" s="180" t="s">
        <v>298</v>
      </c>
      <c r="L13" s="167"/>
      <c r="M13" s="182" t="s">
        <v>299</v>
      </c>
    </row>
    <row r="14" spans="1:13" x14ac:dyDescent="0.35">
      <c r="A14" s="150"/>
      <c r="B14" s="172"/>
      <c r="C14" s="183"/>
      <c r="D14" s="183"/>
      <c r="E14" s="177"/>
      <c r="F14" s="177"/>
      <c r="G14" s="177"/>
      <c r="H14" s="177"/>
      <c r="I14" s="177"/>
      <c r="J14" s="170"/>
      <c r="K14" s="183"/>
      <c r="L14" s="167"/>
      <c r="M14" s="150"/>
    </row>
    <row r="15" spans="1:13" x14ac:dyDescent="0.35">
      <c r="A15" s="150"/>
      <c r="B15" s="172"/>
      <c r="C15" s="176" t="s">
        <v>300</v>
      </c>
      <c r="D15" s="176" t="s">
        <v>301</v>
      </c>
      <c r="E15" s="184"/>
      <c r="F15" s="184"/>
      <c r="G15" s="184"/>
      <c r="H15" s="184"/>
      <c r="I15" s="184"/>
      <c r="J15" s="185"/>
      <c r="K15" s="176" t="s">
        <v>301</v>
      </c>
      <c r="L15" s="167"/>
      <c r="M15" s="150"/>
    </row>
    <row r="16" spans="1:13" x14ac:dyDescent="0.35">
      <c r="A16" s="150"/>
      <c r="B16" s="172"/>
      <c r="C16" s="178" t="s">
        <v>161</v>
      </c>
      <c r="D16" s="178" t="s">
        <v>28</v>
      </c>
      <c r="E16" s="179">
        <f>Pro!F27/1000</f>
        <v>0</v>
      </c>
      <c r="F16" s="179">
        <f>Pro!G27/1000</f>
        <v>0</v>
      </c>
      <c r="G16" s="179">
        <f>Pro!H27/1000</f>
        <v>0</v>
      </c>
      <c r="H16" s="179">
        <f>Pro!I27/1000</f>
        <v>0</v>
      </c>
      <c r="I16" s="179">
        <f>Pro!J27/1000</f>
        <v>0</v>
      </c>
      <c r="J16" s="185"/>
      <c r="K16" s="178" t="s">
        <v>28</v>
      </c>
      <c r="L16" s="167"/>
      <c r="M16" s="171" t="s">
        <v>294</v>
      </c>
    </row>
    <row r="17" spans="1:13" x14ac:dyDescent="0.35">
      <c r="A17" s="150"/>
      <c r="B17" s="172"/>
      <c r="C17" s="178" t="s">
        <v>190</v>
      </c>
      <c r="D17" s="178" t="s">
        <v>29</v>
      </c>
      <c r="E17" s="179">
        <f>Pro!F28/1000</f>
        <v>0</v>
      </c>
      <c r="F17" s="179">
        <f>Pro!G28/1000</f>
        <v>0</v>
      </c>
      <c r="G17" s="179">
        <f>Pro!H28/1000</f>
        <v>0</v>
      </c>
      <c r="H17" s="179">
        <f>Pro!I28/1000</f>
        <v>0</v>
      </c>
      <c r="I17" s="179">
        <f>Pro!J28/1000</f>
        <v>0</v>
      </c>
      <c r="J17" s="170"/>
      <c r="K17" s="178" t="s">
        <v>29</v>
      </c>
      <c r="L17" s="167"/>
      <c r="M17" s="171" t="s">
        <v>294</v>
      </c>
    </row>
    <row r="18" spans="1:13" x14ac:dyDescent="0.35">
      <c r="A18" s="150"/>
      <c r="B18" s="172"/>
      <c r="C18" s="180" t="s">
        <v>302</v>
      </c>
      <c r="D18" s="180" t="s">
        <v>303</v>
      </c>
      <c r="E18" s="181">
        <f>SUM(E16:E17)</f>
        <v>0</v>
      </c>
      <c r="F18" s="181">
        <f t="shared" ref="F18:I18" si="1">SUM(F16:F17)</f>
        <v>0</v>
      </c>
      <c r="G18" s="181">
        <f t="shared" si="1"/>
        <v>0</v>
      </c>
      <c r="H18" s="181">
        <f t="shared" si="1"/>
        <v>0</v>
      </c>
      <c r="I18" s="181">
        <f t="shared" si="1"/>
        <v>0</v>
      </c>
      <c r="J18" s="170"/>
      <c r="K18" s="180" t="s">
        <v>303</v>
      </c>
      <c r="L18" s="167"/>
      <c r="M18" s="182" t="s">
        <v>299</v>
      </c>
    </row>
    <row r="19" spans="1:13" x14ac:dyDescent="0.35">
      <c r="A19" s="150"/>
      <c r="B19" s="172"/>
      <c r="C19" s="186"/>
      <c r="D19" s="186"/>
      <c r="E19" s="177"/>
      <c r="F19" s="177"/>
      <c r="G19" s="177"/>
      <c r="H19" s="177"/>
      <c r="I19" s="177"/>
      <c r="J19" s="170"/>
      <c r="K19" s="186"/>
      <c r="L19" s="167"/>
      <c r="M19" s="150"/>
    </row>
    <row r="20" spans="1:13" x14ac:dyDescent="0.35">
      <c r="A20" s="150"/>
      <c r="B20" s="172"/>
      <c r="C20" s="176" t="s">
        <v>304</v>
      </c>
      <c r="D20" s="176" t="s">
        <v>305</v>
      </c>
      <c r="E20" s="177"/>
      <c r="F20" s="177"/>
      <c r="G20" s="177"/>
      <c r="H20" s="177"/>
      <c r="I20" s="177"/>
      <c r="J20" s="170"/>
      <c r="K20" s="176" t="s">
        <v>305</v>
      </c>
      <c r="L20" s="167"/>
      <c r="M20" s="150"/>
    </row>
    <row r="21" spans="1:13" x14ac:dyDescent="0.35">
      <c r="A21" s="150"/>
      <c r="B21" s="172"/>
      <c r="C21" s="178" t="s">
        <v>161</v>
      </c>
      <c r="D21" s="178" t="s">
        <v>28</v>
      </c>
      <c r="E21" s="179">
        <f>(Pro!F33+Pro!F35)/1000</f>
        <v>0</v>
      </c>
      <c r="F21" s="179">
        <f>(Pro!G33+Pro!G35)/1000</f>
        <v>0</v>
      </c>
      <c r="G21" s="179">
        <f>(Pro!H33+Pro!H35)/1000</f>
        <v>0</v>
      </c>
      <c r="H21" s="179">
        <f>(Pro!I33+Pro!I35)/1000</f>
        <v>0</v>
      </c>
      <c r="I21" s="179">
        <f>(Pro!J33+Pro!J35)/1000</f>
        <v>0</v>
      </c>
      <c r="J21" s="170"/>
      <c r="K21" s="178" t="s">
        <v>28</v>
      </c>
      <c r="L21" s="167"/>
      <c r="M21" s="171" t="s">
        <v>294</v>
      </c>
    </row>
    <row r="22" spans="1:13" x14ac:dyDescent="0.35">
      <c r="A22" s="150"/>
      <c r="B22" s="172"/>
      <c r="C22" s="178" t="s">
        <v>190</v>
      </c>
      <c r="D22" s="178" t="s">
        <v>29</v>
      </c>
      <c r="E22" s="179">
        <f>(Pro!F38)/1000</f>
        <v>0</v>
      </c>
      <c r="F22" s="179">
        <f>(Pro!G38)/1000</f>
        <v>0</v>
      </c>
      <c r="G22" s="179">
        <f>(Pro!H38)/1000</f>
        <v>0</v>
      </c>
      <c r="H22" s="179">
        <f>(Pro!I38)/1000</f>
        <v>0</v>
      </c>
      <c r="I22" s="179">
        <f>(Pro!J38)/1000</f>
        <v>0</v>
      </c>
      <c r="J22" s="185"/>
      <c r="K22" s="178" t="s">
        <v>29</v>
      </c>
      <c r="L22" s="167"/>
      <c r="M22" s="171" t="s">
        <v>294</v>
      </c>
    </row>
    <row r="23" spans="1:13" x14ac:dyDescent="0.35">
      <c r="A23" s="150"/>
      <c r="B23" s="172"/>
      <c r="C23" s="180" t="s">
        <v>306</v>
      </c>
      <c r="D23" s="180" t="s">
        <v>307</v>
      </c>
      <c r="E23" s="181">
        <f>SUM(E21:E22)</f>
        <v>0</v>
      </c>
      <c r="F23" s="181">
        <f t="shared" ref="F23:I23" si="2">SUM(F21:F22)</f>
        <v>0</v>
      </c>
      <c r="G23" s="181">
        <f t="shared" si="2"/>
        <v>0</v>
      </c>
      <c r="H23" s="181">
        <f t="shared" si="2"/>
        <v>0</v>
      </c>
      <c r="I23" s="181">
        <f t="shared" si="2"/>
        <v>0</v>
      </c>
      <c r="J23" s="170"/>
      <c r="K23" s="180" t="s">
        <v>307</v>
      </c>
      <c r="L23" s="167"/>
      <c r="M23" s="182" t="s">
        <v>299</v>
      </c>
    </row>
    <row r="24" spans="1:13" hidden="1" x14ac:dyDescent="0.35">
      <c r="A24" s="150" t="s">
        <v>308</v>
      </c>
      <c r="B24" s="172"/>
      <c r="C24" s="180"/>
      <c r="D24" s="180"/>
      <c r="E24" s="177"/>
      <c r="F24" s="177"/>
      <c r="G24" s="177"/>
      <c r="H24" s="177"/>
      <c r="I24" s="177"/>
      <c r="J24" s="170"/>
      <c r="K24" s="180"/>
      <c r="L24" s="167"/>
      <c r="M24" s="150"/>
    </row>
    <row r="25" spans="1:13" hidden="1" x14ac:dyDescent="0.35">
      <c r="A25" s="150" t="s">
        <v>308</v>
      </c>
      <c r="B25" s="172"/>
      <c r="C25" s="176" t="s">
        <v>309</v>
      </c>
      <c r="D25" s="176" t="s">
        <v>310</v>
      </c>
      <c r="E25" s="177"/>
      <c r="F25" s="177"/>
      <c r="G25" s="177"/>
      <c r="H25" s="177"/>
      <c r="I25" s="177"/>
      <c r="J25" s="170"/>
      <c r="K25" s="176" t="s">
        <v>310</v>
      </c>
      <c r="L25" s="167"/>
      <c r="M25" s="150"/>
    </row>
    <row r="26" spans="1:13" hidden="1" x14ac:dyDescent="0.35">
      <c r="A26" s="150" t="s">
        <v>308</v>
      </c>
      <c r="B26" s="172"/>
      <c r="C26" s="178" t="s">
        <v>311</v>
      </c>
      <c r="D26" s="187" t="s">
        <v>312</v>
      </c>
      <c r="E26" s="188"/>
      <c r="F26" s="188"/>
      <c r="G26" s="188"/>
      <c r="H26" s="188"/>
      <c r="I26" s="188"/>
      <c r="J26" s="170"/>
      <c r="K26" s="178" t="s">
        <v>312</v>
      </c>
      <c r="L26" s="167"/>
      <c r="M26" s="150"/>
    </row>
    <row r="27" spans="1:13" hidden="1" x14ac:dyDescent="0.35">
      <c r="A27" s="150" t="s">
        <v>308</v>
      </c>
      <c r="B27" s="172"/>
      <c r="C27" s="178" t="s">
        <v>313</v>
      </c>
      <c r="D27" s="178" t="s">
        <v>314</v>
      </c>
      <c r="E27" s="188"/>
      <c r="F27" s="188"/>
      <c r="G27" s="188"/>
      <c r="H27" s="188"/>
      <c r="I27" s="188"/>
      <c r="J27" s="170"/>
      <c r="K27" s="178" t="s">
        <v>314</v>
      </c>
      <c r="L27" s="167"/>
      <c r="M27" s="150"/>
    </row>
    <row r="28" spans="1:13" hidden="1" x14ac:dyDescent="0.35">
      <c r="A28" s="150" t="s">
        <v>308</v>
      </c>
      <c r="B28" s="172"/>
      <c r="C28" s="180" t="s">
        <v>315</v>
      </c>
      <c r="D28" s="180" t="s">
        <v>316</v>
      </c>
      <c r="E28" s="189">
        <v>0</v>
      </c>
      <c r="F28" s="189">
        <v>0</v>
      </c>
      <c r="G28" s="189">
        <v>0</v>
      </c>
      <c r="H28" s="189">
        <v>0</v>
      </c>
      <c r="I28" s="189">
        <v>0</v>
      </c>
      <c r="J28" s="170"/>
      <c r="K28" s="180" t="s">
        <v>316</v>
      </c>
      <c r="L28" s="167"/>
      <c r="M28" s="150"/>
    </row>
    <row r="29" spans="1:13" x14ac:dyDescent="0.35">
      <c r="A29" s="150"/>
      <c r="B29" s="159"/>
      <c r="C29" s="190"/>
      <c r="D29" s="191"/>
      <c r="E29" s="166"/>
      <c r="F29" s="166"/>
      <c r="G29" s="166"/>
      <c r="H29" s="166"/>
      <c r="I29" s="166"/>
      <c r="J29" s="166"/>
      <c r="K29" s="166"/>
      <c r="L29" s="167"/>
      <c r="M29" s="150"/>
    </row>
    <row r="30" spans="1:13" hidden="1" x14ac:dyDescent="0.35">
      <c r="A30" s="150" t="s">
        <v>308</v>
      </c>
      <c r="B30" s="159"/>
      <c r="C30" s="192" t="s">
        <v>317</v>
      </c>
      <c r="D30" s="193"/>
      <c r="E30" s="191"/>
      <c r="F30" s="191"/>
      <c r="G30" s="157"/>
      <c r="H30" s="191"/>
      <c r="I30" s="157"/>
      <c r="J30" s="157"/>
      <c r="K30" s="157"/>
      <c r="L30" s="194"/>
      <c r="M30" s="150"/>
    </row>
    <row r="31" spans="1:13" hidden="1" x14ac:dyDescent="0.35">
      <c r="A31" s="150" t="s">
        <v>308</v>
      </c>
      <c r="B31" s="159"/>
      <c r="C31" s="166"/>
      <c r="D31" s="193"/>
      <c r="E31" s="191"/>
      <c r="F31" s="191"/>
      <c r="G31" s="157"/>
      <c r="H31" s="191"/>
      <c r="I31" s="157"/>
      <c r="J31" s="157"/>
      <c r="K31" s="157"/>
      <c r="L31" s="167"/>
      <c r="M31" s="150"/>
    </row>
    <row r="32" spans="1:13" x14ac:dyDescent="0.35">
      <c r="A32" s="150"/>
      <c r="B32" s="159"/>
      <c r="C32" s="195" t="s">
        <v>318</v>
      </c>
      <c r="D32" s="195"/>
      <c r="E32" s="166"/>
      <c r="F32" s="166"/>
      <c r="G32" s="166"/>
      <c r="H32" s="166"/>
      <c r="I32" s="166"/>
      <c r="J32" s="166"/>
      <c r="K32" s="166"/>
      <c r="L32" s="167"/>
      <c r="M32" s="150"/>
    </row>
    <row r="33" spans="1:13" ht="15" thickBot="1" x14ac:dyDescent="0.4">
      <c r="A33" s="150"/>
      <c r="B33" s="196"/>
      <c r="C33" s="197"/>
      <c r="D33" s="197"/>
      <c r="E33" s="198"/>
      <c r="F33" s="198"/>
      <c r="G33" s="198"/>
      <c r="H33" s="198"/>
      <c r="I33" s="198"/>
      <c r="J33" s="198"/>
      <c r="K33" s="198"/>
      <c r="L33" s="199"/>
      <c r="M33" s="150"/>
    </row>
    <row r="34" spans="1:13" x14ac:dyDescent="0.35">
      <c r="A34" s="150"/>
      <c r="B34" s="150"/>
      <c r="C34" s="150"/>
      <c r="D34" s="150"/>
      <c r="E34" s="150"/>
      <c r="F34" s="150"/>
      <c r="G34" s="150"/>
      <c r="H34" s="150"/>
      <c r="I34" s="150"/>
      <c r="J34" s="150"/>
      <c r="K34" s="150"/>
      <c r="L34" s="150"/>
      <c r="M34" s="150"/>
    </row>
  </sheetData>
  <mergeCells count="1">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ImpactsDB</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Paula Place</cp:lastModifiedBy>
  <cp:lastPrinted>2025-12-22T17:22:42Z</cp:lastPrinted>
  <dcterms:created xsi:type="dcterms:W3CDTF">2023-04-17T11:32:06Z</dcterms:created>
  <dcterms:modified xsi:type="dcterms:W3CDTF">2025-12-24T15:10:37Z</dcterms:modified>
</cp:coreProperties>
</file>